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fmarin\Documents\RESPALDO FMD\ESCRITORIO RESPALDO\FMARIN\Estadisticas\Bonos Securitizados\Informe_Mensual\"/>
    </mc:Choice>
  </mc:AlternateContent>
  <bookViews>
    <workbookView xWindow="480" yWindow="315" windowWidth="8940" windowHeight="399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_FilterDatabase" localSheetId="1" hidden="1">'Amort e Int'!$A$9:$A$69</definedName>
    <definedName name="_xlnm.Print_Titles" localSheetId="3">'Activos Securitizados'!$1:$2</definedName>
  </definedNames>
  <calcPr calcId="162913"/>
</workbook>
</file>

<file path=xl/calcChain.xml><?xml version="1.0" encoding="utf-8"?>
<calcChain xmlns="http://schemas.openxmlformats.org/spreadsheetml/2006/main">
  <c r="O299" i="11" l="1"/>
  <c r="N299" i="11"/>
  <c r="M294" i="11"/>
  <c r="M293" i="11"/>
  <c r="M292" i="11"/>
  <c r="M291" i="11"/>
  <c r="M286" i="11"/>
  <c r="M285" i="11"/>
  <c r="M272" i="11"/>
  <c r="M271" i="11"/>
  <c r="M270" i="11"/>
  <c r="M269" i="11"/>
  <c r="F267" i="11"/>
  <c r="M245" i="11"/>
  <c r="M214" i="11"/>
  <c r="M209" i="11"/>
  <c r="M208" i="11"/>
  <c r="M207" i="11"/>
  <c r="M206" i="11"/>
  <c r="M205" i="11"/>
  <c r="M204" i="11"/>
  <c r="M199" i="11"/>
  <c r="M197" i="11"/>
  <c r="M196" i="11"/>
  <c r="M195" i="11"/>
  <c r="M194" i="11"/>
  <c r="M193" i="11"/>
  <c r="M192" i="11"/>
  <c r="M191" i="11"/>
  <c r="M189" i="11"/>
  <c r="M188" i="11"/>
  <c r="M187" i="11"/>
  <c r="M186" i="11"/>
  <c r="M185" i="11"/>
  <c r="M184" i="11"/>
  <c r="M182" i="11"/>
  <c r="M181" i="11"/>
  <c r="M180" i="11"/>
  <c r="M179" i="11"/>
  <c r="M177" i="11"/>
  <c r="M176" i="11"/>
  <c r="M175" i="11"/>
  <c r="M174" i="11"/>
  <c r="M173" i="11"/>
  <c r="M172" i="11"/>
  <c r="F172" i="11"/>
  <c r="M171" i="11"/>
  <c r="M170" i="11"/>
  <c r="M169" i="11"/>
  <c r="M168" i="11"/>
  <c r="M167" i="11"/>
  <c r="M166" i="11"/>
  <c r="M165" i="11"/>
  <c r="M164" i="11"/>
  <c r="M163" i="11"/>
  <c r="M162" i="11"/>
  <c r="M161" i="11"/>
  <c r="M160" i="11"/>
  <c r="M158" i="11"/>
  <c r="M157" i="11"/>
  <c r="M156" i="11"/>
  <c r="M155" i="11"/>
  <c r="M154" i="11"/>
  <c r="M153" i="11"/>
  <c r="M152" i="11"/>
  <c r="M151" i="11"/>
  <c r="M149" i="11"/>
  <c r="M148" i="11"/>
  <c r="M147" i="11"/>
  <c r="M145" i="11"/>
  <c r="M144" i="11"/>
  <c r="M143" i="11"/>
  <c r="M142" i="11"/>
  <c r="M141" i="11"/>
  <c r="M140" i="11"/>
  <c r="M139" i="11"/>
  <c r="M138" i="11"/>
  <c r="M137" i="11"/>
  <c r="M136" i="11"/>
  <c r="M135" i="11"/>
  <c r="M134" i="11"/>
  <c r="M133" i="11"/>
  <c r="M132" i="11"/>
  <c r="M130" i="11"/>
  <c r="M129" i="11"/>
  <c r="M128" i="11"/>
  <c r="M126" i="11"/>
  <c r="M125" i="11"/>
  <c r="M124" i="11"/>
  <c r="M123" i="11"/>
  <c r="M122" i="11"/>
  <c r="M119" i="11"/>
  <c r="M118" i="11"/>
  <c r="M117" i="11"/>
  <c r="M116" i="11"/>
  <c r="M115" i="11"/>
  <c r="M113" i="11"/>
  <c r="M112" i="11"/>
  <c r="M111" i="11"/>
  <c r="M110" i="11"/>
  <c r="M109" i="11"/>
  <c r="M108" i="11"/>
  <c r="M107" i="11"/>
  <c r="M105" i="11"/>
  <c r="M104" i="11"/>
  <c r="M103" i="11"/>
  <c r="M102" i="11"/>
  <c r="M101" i="11"/>
  <c r="M100" i="11"/>
  <c r="M99" i="11"/>
  <c r="M98" i="11"/>
  <c r="M97" i="11"/>
  <c r="M96" i="11"/>
  <c r="M95" i="11"/>
  <c r="M94" i="11"/>
  <c r="M93" i="11"/>
  <c r="M92" i="11"/>
  <c r="M91" i="11"/>
  <c r="M90" i="11"/>
  <c r="M89" i="11"/>
  <c r="M88" i="11"/>
  <c r="M87" i="11"/>
  <c r="M86" i="11"/>
  <c r="M85" i="11"/>
  <c r="M84" i="11"/>
  <c r="M83" i="11"/>
  <c r="M81" i="11"/>
  <c r="M80" i="11"/>
  <c r="M79" i="11"/>
  <c r="M77" i="11"/>
  <c r="M76" i="11"/>
  <c r="M75" i="11"/>
  <c r="M74" i="11"/>
  <c r="M73" i="11"/>
  <c r="M72" i="11"/>
  <c r="M71" i="11"/>
  <c r="M69" i="11"/>
  <c r="M68" i="11"/>
  <c r="M67" i="11"/>
  <c r="M66" i="11"/>
  <c r="M65" i="11"/>
  <c r="M64" i="11"/>
  <c r="M63" i="11"/>
  <c r="M62" i="11"/>
  <c r="M61" i="11"/>
  <c r="M59" i="11"/>
  <c r="M58" i="11"/>
  <c r="M57" i="11"/>
  <c r="M56" i="11"/>
  <c r="M55" i="11"/>
  <c r="M54" i="11"/>
  <c r="M52" i="11"/>
  <c r="M51" i="11"/>
  <c r="M50" i="11"/>
  <c r="M49" i="11"/>
  <c r="M48" i="11"/>
  <c r="M47" i="11"/>
  <c r="M46" i="11"/>
  <c r="M44" i="11"/>
  <c r="M43" i="11"/>
  <c r="M42" i="11"/>
  <c r="M41" i="11"/>
  <c r="M40" i="11"/>
  <c r="M39" i="11"/>
  <c r="M38" i="11"/>
  <c r="M36" i="11"/>
  <c r="M35" i="11"/>
  <c r="M34" i="11"/>
  <c r="M33" i="11"/>
  <c r="M32" i="11"/>
  <c r="M31" i="11"/>
  <c r="M29" i="11"/>
  <c r="M28" i="11"/>
  <c r="M27" i="11"/>
  <c r="M26" i="11"/>
  <c r="M22" i="11"/>
  <c r="M21" i="11"/>
  <c r="M20" i="11"/>
  <c r="M19" i="11"/>
  <c r="M18" i="11"/>
  <c r="M16" i="11"/>
  <c r="M15" i="11"/>
  <c r="M14" i="11"/>
  <c r="M13" i="11"/>
  <c r="M12" i="11"/>
  <c r="M11" i="11"/>
  <c r="M10" i="11"/>
  <c r="M299" i="11" l="1"/>
</calcChain>
</file>

<file path=xl/sharedStrings.xml><?xml version="1.0" encoding="utf-8"?>
<sst xmlns="http://schemas.openxmlformats.org/spreadsheetml/2006/main" count="2419" uniqueCount="727">
  <si>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</si>
  <si>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</si>
  <si>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</si>
  <si>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</si>
  <si>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</si>
  <si>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</si>
  <si>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</si>
  <si>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</si>
  <si>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</si>
  <si>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</si>
  <si>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</si>
  <si>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</si>
  <si>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</si>
  <si>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</si>
  <si>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</si>
  <si>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</si>
  <si>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</si>
  <si>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</si>
  <si>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</si>
  <si>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</si>
  <si>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</si>
  <si>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</si>
  <si>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</si>
  <si>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</si>
  <si>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</si>
  <si>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</si>
  <si>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</si>
  <si>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</si>
  <si>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</si>
  <si>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</si>
  <si>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</si>
  <si>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</si>
  <si>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</si>
  <si>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</si>
  <si>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</si>
  <si>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</si>
  <si>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</si>
  <si>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</si>
  <si>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</si>
  <si>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</si>
  <si>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</si>
  <si>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</si>
  <si>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</si>
  <si>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</si>
  <si>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</si>
  <si>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</si>
  <si>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</si>
  <si>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</si>
  <si>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</si>
  <si>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</si>
  <si>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</si>
  <si>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</si>
  <si>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</si>
  <si>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</si>
  <si>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</si>
  <si>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</si>
  <si>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</si>
  <si>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</si>
  <si>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</si>
  <si>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</si>
  <si>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</si>
  <si>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</si>
  <si>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</si>
  <si>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</si>
  <si>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</si>
  <si>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</si>
  <si>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</si>
  <si>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</si>
  <si>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</si>
  <si>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</si>
  <si>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</si>
  <si>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</si>
  <si>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</si>
  <si>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</si>
  <si>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</si>
  <si>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</si>
  <si>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</si>
  <si>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</si>
  <si>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</si>
  <si>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</si>
  <si>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</si>
  <si>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</si>
  <si>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</si>
  <si>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</si>
  <si>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</si>
  <si>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</si>
  <si>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</si>
  <si>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</si>
  <si>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</si>
  <si>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</si>
  <si>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</si>
  <si>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</si>
  <si>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</si>
  <si>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</si>
  <si>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</si>
  <si>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</si>
  <si>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</si>
  <si>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</si>
  <si>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</si>
  <si>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</si>
  <si>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</si>
  <si>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</si>
  <si>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</si>
  <si>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</si>
  <si>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</si>
  <si>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</si>
  <si>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</si>
  <si>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</si>
  <si>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</si>
  <si>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</si>
  <si>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</si>
  <si>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</si>
  <si>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</si>
  <si>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</si>
  <si>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</si>
  <si>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</si>
  <si>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</si>
  <si>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</si>
  <si>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</si>
  <si>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</si>
  <si>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</si>
  <si>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</si>
  <si>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</si>
  <si>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</si>
  <si>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</si>
  <si>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</si>
  <si>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</si>
  <si>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</si>
  <si>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</si>
  <si>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</si>
  <si>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</si>
  <si>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</si>
  <si>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</si>
  <si>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</si>
  <si>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</si>
  <si>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</si>
  <si>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</si>
  <si>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</si>
  <si>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</si>
  <si>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</si>
  <si>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</si>
  <si>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</si>
  <si>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</si>
  <si>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</si>
  <si>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</si>
  <si>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</si>
  <si>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</si>
  <si>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</si>
  <si>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</si>
  <si>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</si>
  <si>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</si>
  <si>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</si>
  <si>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</si>
  <si>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</si>
  <si>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</si>
  <si>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</si>
  <si>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</si>
  <si>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</si>
  <si>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</si>
  <si>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</si>
  <si>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</si>
  <si>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</si>
  <si>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</si>
  <si>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</si>
  <si>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</si>
  <si>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</si>
  <si>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</si>
  <si>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</si>
  <si>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</si>
  <si>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</si>
  <si>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</si>
  <si>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</si>
  <si>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</si>
  <si>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</si>
  <si>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</si>
  <si>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</si>
  <si>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</si>
  <si>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</si>
  <si>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</si>
  <si>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</si>
  <si>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</si>
  <si>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</si>
  <si>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</si>
  <si>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</si>
  <si>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</si>
  <si>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</si>
  <si>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</si>
  <si>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</si>
  <si>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</si>
  <si>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</si>
  <si>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</si>
  <si>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</si>
  <si>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</si>
  <si>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</si>
  <si>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</si>
  <si>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</si>
  <si>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</si>
  <si>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</si>
  <si>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</si>
  <si>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</si>
  <si>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</si>
  <si>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</si>
  <si>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</si>
  <si>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</si>
  <si>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</si>
  <si>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</si>
  <si>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</si>
  <si>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</si>
  <si>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</si>
  <si>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</si>
  <si>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</si>
  <si>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</si>
  <si>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</si>
  <si>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</si>
  <si>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</si>
  <si>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</si>
  <si>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</si>
  <si>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</si>
  <si>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</si>
  <si>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</si>
  <si>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</si>
  <si>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</si>
  <si>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</si>
  <si>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</si>
  <si>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</si>
  <si>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</si>
  <si>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</si>
  <si>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</si>
  <si>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</si>
  <si>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</si>
  <si>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</si>
  <si>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</si>
  <si>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</si>
  <si>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</si>
  <si>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</si>
  <si>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</si>
  <si>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</si>
  <si>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</si>
  <si>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</si>
  <si>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</si>
  <si>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</si>
  <si>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</si>
  <si>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</si>
  <si>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</si>
  <si>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</si>
  <si>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</si>
  <si>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</si>
  <si>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</si>
  <si>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</si>
  <si>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</si>
  <si>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</si>
  <si>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</si>
  <si>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</si>
  <si>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</si>
  <si>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</si>
  <si>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</si>
  <si>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</si>
  <si>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</si>
  <si>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</si>
  <si>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</si>
  <si>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</si>
  <si>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</si>
  <si>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</si>
  <si>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</si>
  <si>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</si>
  <si>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</si>
  <si>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</si>
  <si>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</si>
  <si>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</si>
  <si>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</si>
  <si>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</si>
  <si>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</si>
  <si>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</si>
  <si>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</si>
  <si>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</si>
  <si>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</si>
  <si>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</si>
  <si>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</si>
  <si>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</si>
  <si>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</si>
  <si>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</si>
  <si>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</si>
  <si>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</si>
  <si>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</si>
  <si>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</si>
  <si>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</si>
  <si>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</si>
  <si>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</si>
  <si>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</si>
  <si>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</si>
  <si>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</si>
  <si>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</si>
  <si>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</si>
  <si>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</si>
  <si>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</si>
  <si>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</si>
  <si>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</si>
  <si>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</si>
  <si>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</si>
  <si>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</si>
  <si>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</si>
  <si>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</si>
  <si>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</si>
  <si>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</si>
  <si>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</si>
  <si>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</si>
  <si>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</si>
  <si>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</si>
  <si>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</si>
  <si>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</si>
  <si>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</si>
  <si>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</si>
  <si>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</si>
  <si>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</si>
  <si>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</si>
  <si>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</si>
  <si>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</si>
  <si>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</si>
  <si>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</si>
  <si>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</si>
  <si>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</si>
  <si>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</si>
  <si>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</si>
  <si>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</si>
  <si>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</si>
  <si>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</si>
  <si>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</si>
  <si>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</si>
  <si>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</si>
  <si>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</si>
  <si>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</si>
  <si>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</si>
  <si>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</si>
  <si>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</si>
  <si>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</si>
  <si>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</si>
  <si>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</si>
  <si>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</si>
  <si>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</si>
  <si>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</si>
  <si>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</si>
  <si>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</si>
  <si>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</si>
  <si>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</si>
  <si>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</si>
  <si>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</si>
  <si>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</si>
  <si>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</si>
  <si>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</si>
  <si>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</si>
  <si>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</si>
  <si>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</si>
  <si>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</si>
  <si>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</si>
  <si>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</si>
  <si>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</si>
  <si>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</si>
  <si>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</si>
  <si>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</si>
  <si>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</si>
  <si>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</si>
  <si>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</si>
  <si>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</si>
  <si>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</si>
  <si>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</si>
  <si>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</si>
  <si>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</si>
  <si>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</si>
  <si>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</si>
  <si>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</si>
  <si>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</si>
  <si>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</si>
  <si>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</si>
  <si>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</si>
  <si>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</si>
  <si>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</si>
  <si>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</si>
  <si>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</si>
  <si>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</si>
  <si>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</si>
  <si>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</si>
  <si>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</si>
  <si>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</si>
  <si>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</si>
  <si>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</si>
  <si>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</si>
  <si>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</si>
  <si>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</si>
  <si>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</si>
  <si>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</si>
  <si>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</si>
  <si>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</si>
  <si>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</si>
  <si>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</si>
  <si>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</si>
  <si>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</si>
  <si>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</si>
  <si>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</si>
  <si>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</si>
  <si>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</si>
  <si>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</si>
  <si>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</si>
  <si>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</si>
  <si>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</si>
  <si>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</si>
  <si>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</si>
  <si>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</si>
  <si>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</si>
  <si>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</si>
  <si>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</si>
  <si>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</si>
  <si>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</si>
  <si>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</si>
  <si>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</si>
  <si>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</si>
  <si>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</si>
  <si>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</si>
  <si>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</si>
  <si>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</si>
  <si>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</si>
  <si>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</si>
  <si>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</si>
  <si>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</si>
  <si>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</si>
  <si>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</si>
  <si>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</si>
  <si>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</si>
  <si>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</si>
  <si>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</si>
  <si>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</si>
  <si>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</si>
  <si>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</si>
  <si>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</si>
  <si>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</si>
  <si>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</si>
  <si>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</si>
  <si>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</si>
  <si>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</si>
  <si>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</si>
  <si>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</si>
  <si>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</si>
  <si>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</si>
  <si>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</si>
  <si>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</si>
  <si>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</si>
  <si>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</si>
  <si>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</si>
  <si>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</si>
  <si>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</si>
  <si>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</si>
  <si>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</si>
  <si>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</si>
  <si>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</si>
  <si>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</si>
  <si>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</si>
  <si>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</si>
  <si>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</si>
  <si>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</si>
  <si>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</si>
  <si>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</si>
  <si>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</si>
  <si>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</si>
  <si>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</si>
  <si>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</si>
  <si>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</si>
  <si>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</si>
  <si>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</si>
  <si>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</si>
  <si>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</si>
  <si>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</si>
  <si>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</si>
  <si>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</si>
  <si>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</si>
  <si>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</si>
  <si>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</si>
  <si>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</si>
  <si>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</si>
  <si>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</si>
  <si>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</si>
  <si>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</si>
  <si>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</si>
  <si>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</si>
  <si>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</si>
  <si>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</si>
  <si>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</si>
  <si>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</si>
  <si>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</si>
  <si>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</si>
  <si>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</si>
  <si>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</si>
  <si>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</si>
  <si>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</si>
  <si>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</si>
  <si>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</si>
  <si>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</si>
  <si>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</si>
  <si>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</si>
  <si>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</si>
  <si>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</si>
  <si>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</si>
  <si>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</si>
  <si>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</si>
  <si>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</si>
  <si>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</si>
  <si>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</si>
  <si>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</si>
  <si>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</si>
  <si>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</si>
  <si>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</si>
  <si>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</si>
  <si>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</si>
  <si>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</si>
  <si>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</si>
  <si>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</si>
  <si>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</si>
  <si>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</si>
  <si>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</si>
  <si>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</si>
  <si>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</si>
  <si>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</si>
  <si>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</si>
  <si>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</si>
  <si>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</si>
  <si>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</si>
  <si>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</si>
  <si>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</si>
  <si>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</si>
  <si>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</si>
  <si>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</si>
  <si>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</si>
  <si>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</si>
  <si>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</si>
  <si>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</si>
  <si>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</si>
  <si>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</si>
  <si>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</si>
  <si>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</si>
  <si>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</si>
  <si>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</si>
  <si>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</si>
  <si>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</si>
  <si>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</si>
  <si>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</si>
  <si>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</si>
  <si>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</si>
  <si>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</si>
  <si>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</si>
  <si>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</si>
  <si>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</si>
  <si>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</si>
  <si>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</si>
  <si>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</si>
  <si>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</si>
  <si>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</si>
  <si>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</si>
  <si>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</si>
  <si>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</si>
  <si>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</si>
  <si>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</si>
  <si>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</si>
  <si>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</si>
  <si>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</si>
  <si>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</si>
  <si>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</si>
  <si>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</si>
  <si>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</si>
  <si>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</si>
  <si>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</si>
  <si>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</si>
  <si>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</si>
  <si>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</si>
  <si>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</si>
  <si>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</si>
  <si>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</si>
  <si>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</si>
  <si>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</si>
  <si>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</si>
  <si>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</si>
  <si>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</si>
  <si>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</si>
  <si>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</si>
  <si>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</si>
  <si>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</si>
  <si>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</si>
  <si>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</si>
  <si>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</si>
  <si>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</si>
  <si>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</si>
  <si>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</si>
  <si>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</si>
  <si>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</si>
  <si>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</si>
  <si>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</si>
  <si>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</si>
  <si>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</si>
  <si>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</si>
  <si>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</si>
  <si>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</si>
  <si>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</si>
  <si>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</si>
  <si>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</si>
  <si>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</si>
  <si>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</si>
  <si>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</si>
  <si>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</si>
  <si>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</si>
  <si>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</si>
  <si>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</si>
  <si>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</si>
  <si>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</si>
  <si>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</si>
  <si>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</si>
  <si>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</si>
  <si>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</si>
  <si>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</si>
  <si>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</si>
  <si>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</si>
  <si>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</si>
  <si>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</si>
  <si>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</si>
  <si>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</si>
  <si>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</si>
  <si>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</si>
  <si>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</si>
  <si>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</si>
  <si>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</si>
  <si>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</si>
  <si>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</si>
  <si>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</si>
  <si>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</si>
  <si>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</si>
  <si>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</si>
  <si>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</si>
  <si>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</si>
  <si>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</si>
  <si>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</si>
  <si>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</si>
  <si>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</si>
  <si>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</si>
  <si>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</si>
  <si>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</si>
  <si>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</si>
  <si>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</si>
  <si>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</si>
  <si>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</si>
  <si>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</si>
  <si>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</si>
  <si>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</si>
  <si>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</si>
  <si>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</si>
  <si>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</si>
  <si>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</si>
  <si>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</si>
  <si>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</si>
  <si>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</si>
  <si>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</si>
  <si>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</si>
  <si>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</si>
  <si>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</si>
  <si>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</si>
  <si>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</si>
  <si>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</si>
  <si>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</si>
  <si>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</si>
  <si>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</si>
  <si>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</si>
  <si>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</si>
  <si>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</si>
  <si>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</si>
  <si>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</si>
  <si>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</si>
  <si>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</si>
  <si>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</si>
  <si>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</si>
  <si>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</si>
  <si>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</si>
  <si>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</si>
  <si>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</si>
  <si>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</si>
  <si>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</si>
  <si>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</si>
  <si>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</si>
  <si>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</si>
  <si>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</si>
  <si>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</si>
  <si>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</si>
  <si>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</si>
  <si>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</si>
  <si>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</si>
  <si>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</si>
  <si>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</si>
  <si>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</si>
  <si>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</si>
  <si>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</si>
  <si>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</si>
  <si>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</si>
  <si>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</si>
  <si>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</si>
  <si>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</si>
  <si>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</si>
  <si>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</si>
  <si>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</si>
  <si>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</si>
  <si>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</si>
  <si>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</si>
  <si>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</si>
  <si>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</si>
  <si>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</si>
  <si>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</si>
  <si>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</si>
  <si>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</si>
  <si>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</si>
  <si>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</si>
  <si>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</si>
  <si>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</si>
  <si>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</si>
  <si>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</si>
  <si>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</si>
  <si>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</si>
  <si>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(3)</t>
  </si>
  <si>
    <t>al 31 de Enero de 2018</t>
  </si>
  <si>
    <t>*VALOR U.F.(31/01/2018)=</t>
  </si>
  <si>
    <t>(1)        : U.F. al 31 de Enero de 2018 es de $26.824,94.-</t>
  </si>
  <si>
    <t>(2)        : Dólar promedio al 31 de Enero de 2018 es de $603,25.-</t>
  </si>
  <si>
    <t>*US$ Promedio(31/01/2018)=</t>
  </si>
  <si>
    <t>Securitizadora Security S.A. (4)</t>
  </si>
  <si>
    <t>DURANTE EL MES DE ENERO DE 2018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</si>
</sst>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12"/>
      <name val="Calibri"/>
      <family val="2"/>
      <scheme val="minor"/>
    </font>
  </fonts>
  <fills count="5">
    <fill>
      <patternFill patternType="none"/>
    </fill>
    <fill>
      <patternFill patternType="gray125"/>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79">
    <xf numFmtId="0" fontId="0" fillId="0" borderId="0" xfId="0"/>
    <xf numFmtId="0" fontId="4" fillId="0" borderId="0" xfId="0" applyFont="1" applyAlignment="1" applyProtection="1">
      <alignment horizontal="center"/>
    </xf>
    <xf numFmtId="0" fontId="4" fillId="0" borderId="0" xfId="0" applyFont="1" applyAlignment="1">
      <alignment horizontal="center"/>
    </xf>
    <xf numFmtId="166" fontId="4" fillId="0" borderId="0" xfId="0" applyNumberFormat="1" applyFont="1" applyProtection="1"/>
    <xf numFmtId="165" fontId="4" fillId="0" borderId="0" xfId="0" applyNumberFormat="1" applyFont="1" applyProtection="1"/>
    <xf numFmtId="0" fontId="4" fillId="0" borderId="0" xfId="0" applyFont="1"/>
    <xf numFmtId="0" fontId="4" fillId="0" borderId="0" xfId="0" applyFont="1" applyBorder="1"/>
    <xf numFmtId="0" fontId="4" fillId="0" borderId="0" xfId="0" applyFont="1" applyBorder="1" applyAlignment="1">
      <alignment horizontal="right"/>
    </xf>
    <xf numFmtId="165" fontId="4" fillId="0" borderId="0" xfId="0" applyNumberFormat="1" applyFont="1"/>
    <xf numFmtId="0" fontId="4" fillId="0" borderId="0" xfId="0" applyFont="1" applyAlignment="1" applyProtection="1">
      <alignment horizontal="fill"/>
    </xf>
    <xf numFmtId="165" fontId="4" fillId="0" borderId="0" xfId="0" applyNumberFormat="1" applyFont="1" applyAlignment="1" applyProtection="1">
      <alignment horizontal="fill"/>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xf numFmtId="3" fontId="4" fillId="0" borderId="0" xfId="0" applyNumberFormat="1" applyFont="1" applyAlignment="1" applyProtection="1">
      <alignment horizontal="fill"/>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5" fillId="2" borderId="3"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167" fontId="5" fillId="2" borderId="6" xfId="0" quotePrefix="1" applyNumberFormat="1" applyFont="1" applyFill="1" applyBorder="1" applyAlignment="1" applyProtection="1">
      <alignment horizontal="right"/>
      <protection locked="0"/>
    </xf>
    <xf numFmtId="0" fontId="5" fillId="2" borderId="6" xfId="0" applyFont="1" applyFill="1" applyBorder="1"/>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6" xfId="0" applyFont="1" applyFill="1" applyBorder="1" applyAlignment="1">
      <alignment horizontal="center"/>
    </xf>
    <xf numFmtId="3" fontId="5" fillId="2" borderId="6" xfId="0" applyNumberFormat="1" applyFont="1" applyFill="1" applyBorder="1" applyAlignment="1">
      <alignment horizontal="center"/>
    </xf>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167" fontId="5" fillId="2" borderId="8" xfId="0" quotePrefix="1" applyNumberFormat="1" applyFont="1" applyFill="1" applyBorder="1" applyAlignment="1" applyProtection="1">
      <alignment horizontal="right"/>
      <protection locked="0"/>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Alignment="1" applyProtection="1">
      <alignment horizontal="left"/>
    </xf>
    <xf numFmtId="0" fontId="5" fillId="2" borderId="1"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2" fontId="4" fillId="0" borderId="0" xfId="0" applyNumberFormat="1" applyFont="1"/>
    <xf numFmtId="3" fontId="4" fillId="0" borderId="0" xfId="0" applyNumberFormat="1" applyFont="1" applyAlignment="1">
      <alignment horizontal="center"/>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5" fillId="4" borderId="0" xfId="0" applyFont="1" applyFill="1" applyBorder="1"/>
    <xf numFmtId="0" fontId="5" fillId="4" borderId="6" xfId="0" applyFont="1" applyFill="1" applyBorder="1"/>
    <xf numFmtId="0" fontId="5" fillId="4"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0" fontId="5" fillId="4"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9" fillId="0" borderId="0" xfId="0" applyFont="1" applyFill="1" applyBorder="1" applyAlignment="1" applyProtection="1">
      <alignment horizontal="fill"/>
    </xf>
    <xf numFmtId="0" fontId="5" fillId="4" borderId="1" xfId="0" applyFont="1" applyFill="1" applyBorder="1"/>
    <xf numFmtId="0" fontId="5" fillId="4" borderId="0" xfId="0" quotePrefix="1" applyFont="1" applyFill="1" applyBorder="1" applyAlignment="1">
      <alignment horizontal="center"/>
    </xf>
    <xf numFmtId="0" fontId="5" fillId="4" borderId="6" xfId="0" applyFont="1" applyFill="1" applyBorder="1" applyAlignment="1">
      <alignment horizontal="right"/>
    </xf>
    <xf numFmtId="0" fontId="5" fillId="4" borderId="6" xfId="0" quotePrefix="1" applyFont="1" applyFill="1" applyBorder="1" applyAlignment="1">
      <alignment horizontal="center"/>
    </xf>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5" fontId="4" fillId="0" borderId="0" xfId="0" applyNumberFormat="1" applyFont="1" applyFill="1"/>
    <xf numFmtId="172" fontId="4" fillId="0" borderId="0" xfId="0" quotePrefix="1" applyNumberFormat="1" applyFont="1" applyFill="1" applyAlignment="1" applyProtection="1">
      <alignment horizontal="left"/>
    </xf>
    <xf numFmtId="3" fontId="5" fillId="4" borderId="6" xfId="0" applyNumberFormat="1" applyFont="1" applyFill="1" applyBorder="1" applyAlignment="1">
      <alignment horizontal="center"/>
    </xf>
    <xf numFmtId="0" fontId="5" fillId="0" borderId="0" xfId="0" applyFont="1" applyFill="1" applyAlignment="1" applyProtection="1">
      <alignment horizontal="left"/>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7" xfId="0" applyFont="1" applyFill="1" applyBorder="1" applyAlignment="1">
      <alignment horizontal="center"/>
    </xf>
    <xf numFmtId="3" fontId="5" fillId="2" borderId="1" xfId="0" applyNumberFormat="1" applyFont="1" applyFill="1" applyBorder="1" applyAlignment="1" applyProtection="1">
      <alignment horizontal="center"/>
    </xf>
    <xf numFmtId="3" fontId="5" fillId="2" borderId="1"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3" fontId="5" fillId="0" borderId="9" xfId="0" applyNumberFormat="1" applyFont="1" applyFill="1" applyBorder="1" applyAlignment="1" applyProtection="1">
      <alignment horizontal="center" vertical="center"/>
    </xf>
    <xf numFmtId="37" fontId="5" fillId="0" borderId="9" xfId="0" applyNumberFormat="1" applyFont="1" applyFill="1" applyBorder="1" applyAlignment="1" applyProtection="1">
      <alignment horizontal="left" vertical="center"/>
    </xf>
    <xf numFmtId="3" fontId="4" fillId="0" borderId="0" xfId="15" applyNumberFormat="1" applyFont="1" applyFill="1" applyBorder="1" applyAlignment="1">
      <alignment horizontal="center" vertical="center"/>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pane ySplit="8" topLeftCell="A279" activePane="bottomLeft" state="frozen"/>
      <selection pane="bottomLeft" activeCell="A9" sqref="A9"/>
    </sheetView>
  </sheetViews>
  <sheetFormatPr baseColWidth="10" defaultColWidth="11.7109375" defaultRowHeight="11.25" x14ac:dyDescent="0.2"/>
  <cols>
    <col min="1" max="1" width="37.28515625" style="5" customWidth="1"/>
    <col min="2" max="2" width="10.28515625" style="5" bestFit="1" customWidth="1"/>
    <col min="3" max="3" width="14" style="2" customWidth="1"/>
    <col min="4" max="4" width="9.85546875" style="2" bestFit="1" customWidth="1"/>
    <col min="5" max="5" width="5.42578125" style="5" bestFit="1" customWidth="1"/>
    <col min="6" max="6" width="13" style="8" bestFit="1" customWidth="1"/>
    <col min="7" max="7" width="7.7109375" style="5" bestFit="1" customWidth="1"/>
    <col min="8" max="8" width="9.5703125" style="5" bestFit="1" customWidth="1"/>
    <col min="9" max="9" width="9.85546875" style="5" bestFit="1" customWidth="1"/>
    <col min="10" max="10" width="13.7109375" style="5" bestFit="1" customWidth="1"/>
    <col min="11" max="11" width="15" style="46" bestFit="1" customWidth="1"/>
    <col min="12" max="12" width="13.7109375" style="46" bestFit="1" customWidth="1"/>
    <col min="13" max="13" width="16.7109375" style="46" bestFit="1" customWidth="1"/>
    <col min="14" max="15" width="16.140625" style="46" bestFit="1" customWidth="1"/>
    <col min="16" max="16384" width="11.7109375" style="106"/>
  </cols>
  <sheetData>
    <row r="1" spans="1:15" x14ac:dyDescent="0.2">
      <c r="A1" s="119" t="s">
        <v>3</v>
      </c>
      <c r="B1" s="119"/>
      <c r="C1" s="1"/>
      <c r="E1" s="3"/>
      <c r="F1" s="4"/>
    </row>
    <row r="2" spans="1:15" x14ac:dyDescent="0.2">
      <c r="A2" s="119" t="s">
        <v>172</v>
      </c>
      <c r="B2" s="119"/>
      <c r="C2" s="1"/>
      <c r="E2" s="3"/>
      <c r="F2" s="4"/>
    </row>
    <row r="3" spans="1:15" x14ac:dyDescent="0.2">
      <c r="A3" s="120" t="s">
        <v>720</v>
      </c>
      <c r="B3" s="120"/>
      <c r="G3" s="5" t="s">
        <v>5</v>
      </c>
    </row>
    <row r="4" spans="1:15" x14ac:dyDescent="0.2">
      <c r="A4" s="9"/>
      <c r="B4" s="9"/>
      <c r="C4" s="1"/>
      <c r="D4" s="1"/>
      <c r="E4" s="9"/>
      <c r="F4" s="10"/>
      <c r="G4" s="9" t="s">
        <v>5</v>
      </c>
      <c r="H4" s="9"/>
      <c r="I4" s="9"/>
      <c r="J4" s="9"/>
      <c r="K4" s="47"/>
      <c r="L4" s="47"/>
      <c r="M4" s="47"/>
      <c r="N4" s="47"/>
      <c r="O4" s="47"/>
    </row>
    <row r="5" spans="1:15" ht="12.75" customHeight="1" x14ac:dyDescent="0.2">
      <c r="A5" s="83" t="s">
        <v>6</v>
      </c>
      <c r="B5" s="121" t="s">
        <v>690</v>
      </c>
      <c r="C5" s="84" t="s">
        <v>7</v>
      </c>
      <c r="D5" s="84"/>
      <c r="E5" s="173" t="s">
        <v>8</v>
      </c>
      <c r="F5" s="173"/>
      <c r="G5" s="85" t="s">
        <v>9</v>
      </c>
      <c r="H5" s="85" t="s">
        <v>10</v>
      </c>
      <c r="I5" s="85" t="s">
        <v>206</v>
      </c>
      <c r="J5" s="85" t="s">
        <v>11</v>
      </c>
      <c r="K5" s="172" t="s">
        <v>556</v>
      </c>
      <c r="L5" s="172"/>
      <c r="M5" s="171" t="s">
        <v>12</v>
      </c>
      <c r="N5" s="171" t="s">
        <v>13</v>
      </c>
      <c r="O5" s="94" t="s">
        <v>14</v>
      </c>
    </row>
    <row r="6" spans="1:15" ht="12.75" customHeight="1" x14ac:dyDescent="0.2">
      <c r="A6" s="86"/>
      <c r="B6" s="122"/>
      <c r="C6" s="87"/>
      <c r="D6" s="87"/>
      <c r="E6" s="88"/>
      <c r="F6" s="89"/>
      <c r="G6" s="88"/>
      <c r="H6" s="87" t="s">
        <v>23</v>
      </c>
      <c r="I6" s="87" t="s">
        <v>207</v>
      </c>
      <c r="J6" s="87" t="s">
        <v>24</v>
      </c>
      <c r="K6" s="95" t="s">
        <v>557</v>
      </c>
      <c r="L6" s="95" t="s">
        <v>25</v>
      </c>
      <c r="M6" s="95" t="s">
        <v>26</v>
      </c>
      <c r="N6" s="95" t="s">
        <v>27</v>
      </c>
      <c r="O6" s="96" t="s">
        <v>28</v>
      </c>
    </row>
    <row r="7" spans="1:15" ht="12.75" customHeight="1" x14ac:dyDescent="0.2">
      <c r="A7" s="86"/>
      <c r="B7" s="122" t="s">
        <v>691</v>
      </c>
      <c r="C7" s="87" t="s">
        <v>39</v>
      </c>
      <c r="D7" s="87" t="s">
        <v>156</v>
      </c>
      <c r="E7" s="174" t="s">
        <v>40</v>
      </c>
      <c r="F7" s="174"/>
      <c r="G7" s="88"/>
      <c r="H7" s="87" t="s">
        <v>41</v>
      </c>
      <c r="I7" s="87" t="s">
        <v>208</v>
      </c>
      <c r="J7" s="87" t="s">
        <v>42</v>
      </c>
      <c r="K7" s="95" t="s">
        <v>558</v>
      </c>
      <c r="L7" s="95" t="s">
        <v>43</v>
      </c>
      <c r="M7" s="95" t="s">
        <v>44</v>
      </c>
      <c r="N7" s="95" t="s">
        <v>152</v>
      </c>
      <c r="O7" s="97"/>
    </row>
    <row r="8" spans="1:15" x14ac:dyDescent="0.2">
      <c r="A8" s="108" t="s">
        <v>721</v>
      </c>
      <c r="B8" s="92"/>
      <c r="C8" s="90"/>
      <c r="D8" s="91">
        <v>26824.94</v>
      </c>
      <c r="E8" s="92"/>
      <c r="F8" s="90"/>
      <c r="G8" s="90" t="s">
        <v>724</v>
      </c>
      <c r="H8" s="91">
        <v>603.25</v>
      </c>
      <c r="I8" s="93"/>
      <c r="J8" s="100"/>
      <c r="K8" s="101"/>
      <c r="L8" s="101"/>
      <c r="M8" s="98" t="s">
        <v>55</v>
      </c>
      <c r="N8" s="101" t="s">
        <v>28</v>
      </c>
      <c r="O8" s="99"/>
    </row>
    <row r="9" spans="1:15" x14ac:dyDescent="0.2">
      <c r="A9" s="151"/>
      <c r="B9" s="151"/>
      <c r="C9" s="104"/>
      <c r="D9" s="153"/>
      <c r="E9" s="151"/>
      <c r="F9" s="152"/>
      <c r="G9" s="151"/>
      <c r="H9" s="104"/>
      <c r="I9" s="104"/>
      <c r="J9" s="104"/>
      <c r="K9" s="154"/>
      <c r="L9" s="125"/>
      <c r="M9" s="125"/>
      <c r="N9" s="125"/>
      <c r="O9" s="125"/>
    </row>
    <row r="10" spans="1:15" x14ac:dyDescent="0.2">
      <c r="A10" s="102" t="s">
        <v>69</v>
      </c>
      <c r="B10" s="102" t="s">
        <v>692</v>
      </c>
      <c r="C10" s="104">
        <v>199</v>
      </c>
      <c r="D10" s="104" t="s">
        <v>75</v>
      </c>
      <c r="E10" s="104" t="s">
        <v>58</v>
      </c>
      <c r="F10" s="20">
        <v>168</v>
      </c>
      <c r="G10" s="76" t="s">
        <v>76</v>
      </c>
      <c r="H10" s="21">
        <v>6.5</v>
      </c>
      <c r="I10" s="104" t="s">
        <v>209</v>
      </c>
      <c r="J10" s="80">
        <v>11.5</v>
      </c>
      <c r="K10" s="107">
        <v>168000</v>
      </c>
      <c r="L10" s="107">
        <v>0</v>
      </c>
      <c r="M10" s="107">
        <f t="shared" ref="M10:M20" si="0">ROUND((L10*$D$8/1000),0)</f>
        <v>0</v>
      </c>
      <c r="N10" s="107"/>
      <c r="O10" s="107"/>
    </row>
    <row r="11" spans="1:15" x14ac:dyDescent="0.2">
      <c r="A11" s="102" t="s">
        <v>69</v>
      </c>
      <c r="B11" s="102" t="s">
        <v>692</v>
      </c>
      <c r="C11" s="104">
        <v>199</v>
      </c>
      <c r="D11" s="104" t="s">
        <v>75</v>
      </c>
      <c r="E11" s="104" t="s">
        <v>58</v>
      </c>
      <c r="F11" s="20">
        <v>143</v>
      </c>
      <c r="G11" s="76" t="s">
        <v>77</v>
      </c>
      <c r="H11" s="21">
        <v>6.3</v>
      </c>
      <c r="I11" s="104" t="s">
        <v>209</v>
      </c>
      <c r="J11" s="80">
        <v>24.5</v>
      </c>
      <c r="K11" s="107">
        <v>143000</v>
      </c>
      <c r="L11" s="107">
        <v>13449.84</v>
      </c>
      <c r="M11" s="107">
        <f t="shared" si="0"/>
        <v>360791</v>
      </c>
      <c r="N11" s="107">
        <v>1855</v>
      </c>
      <c r="O11" s="107">
        <v>362646</v>
      </c>
    </row>
    <row r="12" spans="1:15" x14ac:dyDescent="0.2">
      <c r="A12" s="102" t="s">
        <v>69</v>
      </c>
      <c r="B12" s="102" t="s">
        <v>692</v>
      </c>
      <c r="C12" s="104">
        <v>202</v>
      </c>
      <c r="D12" s="104" t="s">
        <v>78</v>
      </c>
      <c r="E12" s="104" t="s">
        <v>58</v>
      </c>
      <c r="F12" s="20">
        <v>230</v>
      </c>
      <c r="G12" s="76" t="s">
        <v>79</v>
      </c>
      <c r="H12" s="21">
        <v>7.4</v>
      </c>
      <c r="I12" s="104" t="s">
        <v>209</v>
      </c>
      <c r="J12" s="80">
        <v>5</v>
      </c>
      <c r="K12" s="107">
        <v>230000</v>
      </c>
      <c r="L12" s="107">
        <v>0</v>
      </c>
      <c r="M12" s="107">
        <f t="shared" si="0"/>
        <v>0</v>
      </c>
      <c r="N12" s="107"/>
      <c r="O12" s="107"/>
    </row>
    <row r="13" spans="1:15" x14ac:dyDescent="0.2">
      <c r="A13" s="102" t="s">
        <v>163</v>
      </c>
      <c r="B13" s="102" t="s">
        <v>692</v>
      </c>
      <c r="C13" s="104">
        <v>202</v>
      </c>
      <c r="D13" s="104" t="s">
        <v>78</v>
      </c>
      <c r="E13" s="104" t="s">
        <v>58</v>
      </c>
      <c r="F13" s="20">
        <v>317</v>
      </c>
      <c r="G13" s="76" t="s">
        <v>80</v>
      </c>
      <c r="H13" s="21">
        <v>7.4</v>
      </c>
      <c r="I13" s="104" t="s">
        <v>209</v>
      </c>
      <c r="J13" s="80">
        <v>20</v>
      </c>
      <c r="K13" s="107">
        <v>317000</v>
      </c>
      <c r="L13" s="107">
        <v>0</v>
      </c>
      <c r="M13" s="107">
        <f t="shared" si="0"/>
        <v>0</v>
      </c>
      <c r="N13" s="107">
        <v>0</v>
      </c>
      <c r="O13" s="107">
        <v>0</v>
      </c>
    </row>
    <row r="14" spans="1:15" x14ac:dyDescent="0.2">
      <c r="A14" s="102" t="s">
        <v>86</v>
      </c>
      <c r="B14" s="102" t="s">
        <v>692</v>
      </c>
      <c r="C14" s="104">
        <v>211</v>
      </c>
      <c r="D14" s="104" t="s">
        <v>117</v>
      </c>
      <c r="E14" s="104" t="s">
        <v>58</v>
      </c>
      <c r="F14" s="20">
        <v>290</v>
      </c>
      <c r="G14" s="104" t="s">
        <v>61</v>
      </c>
      <c r="H14" s="21">
        <v>6.9</v>
      </c>
      <c r="I14" s="104" t="s">
        <v>209</v>
      </c>
      <c r="J14" s="80">
        <v>20</v>
      </c>
      <c r="K14" s="107">
        <v>290000</v>
      </c>
      <c r="L14" s="155">
        <v>20496.27</v>
      </c>
      <c r="M14" s="156">
        <f t="shared" si="0"/>
        <v>549811</v>
      </c>
      <c r="N14" s="156">
        <v>1224</v>
      </c>
      <c r="O14" s="155">
        <v>551035</v>
      </c>
    </row>
    <row r="15" spans="1:15" ht="12" customHeight="1" x14ac:dyDescent="0.2">
      <c r="A15" s="102" t="s">
        <v>86</v>
      </c>
      <c r="B15" s="102" t="s">
        <v>692</v>
      </c>
      <c r="C15" s="104">
        <v>211</v>
      </c>
      <c r="D15" s="104" t="s">
        <v>117</v>
      </c>
      <c r="E15" s="104" t="s">
        <v>58</v>
      </c>
      <c r="F15" s="20">
        <v>128</v>
      </c>
      <c r="G15" s="104" t="s">
        <v>62</v>
      </c>
      <c r="H15" s="21">
        <v>6.9</v>
      </c>
      <c r="I15" s="104" t="s">
        <v>209</v>
      </c>
      <c r="J15" s="80">
        <v>20</v>
      </c>
      <c r="K15" s="107">
        <v>128000</v>
      </c>
      <c r="L15" s="155">
        <v>9121.7999999999993</v>
      </c>
      <c r="M15" s="156">
        <f t="shared" si="0"/>
        <v>244692</v>
      </c>
      <c r="N15" s="156">
        <v>545</v>
      </c>
      <c r="O15" s="155">
        <v>245237</v>
      </c>
    </row>
    <row r="16" spans="1:15" x14ac:dyDescent="0.2">
      <c r="A16" s="102" t="s">
        <v>164</v>
      </c>
      <c r="B16" s="102" t="s">
        <v>692</v>
      </c>
      <c r="C16" s="104">
        <v>211</v>
      </c>
      <c r="D16" s="104" t="s">
        <v>117</v>
      </c>
      <c r="E16" s="104" t="s">
        <v>58</v>
      </c>
      <c r="F16" s="20">
        <v>22</v>
      </c>
      <c r="G16" s="104" t="s">
        <v>63</v>
      </c>
      <c r="H16" s="21">
        <v>6.9</v>
      </c>
      <c r="I16" s="104" t="s">
        <v>209</v>
      </c>
      <c r="J16" s="80">
        <v>20</v>
      </c>
      <c r="K16" s="107">
        <v>22000</v>
      </c>
      <c r="L16" s="155">
        <v>76998.02</v>
      </c>
      <c r="M16" s="156">
        <f t="shared" si="0"/>
        <v>2065467</v>
      </c>
      <c r="N16" s="156">
        <v>4599</v>
      </c>
      <c r="O16" s="155">
        <v>2070066</v>
      </c>
    </row>
    <row r="17" spans="1:15" x14ac:dyDescent="0.2">
      <c r="A17" s="12"/>
      <c r="B17" s="12"/>
      <c r="C17" s="11"/>
      <c r="D17" s="11"/>
      <c r="E17" s="11"/>
      <c r="F17" s="43"/>
      <c r="G17" s="11"/>
      <c r="H17" s="44"/>
      <c r="I17" s="11"/>
      <c r="J17" s="45"/>
      <c r="K17" s="48"/>
      <c r="L17" s="48"/>
      <c r="M17" s="48"/>
      <c r="N17" s="48"/>
      <c r="O17" s="48"/>
    </row>
    <row r="18" spans="1:15" x14ac:dyDescent="0.2">
      <c r="A18" s="12" t="s">
        <v>86</v>
      </c>
      <c r="B18" s="102" t="s">
        <v>692</v>
      </c>
      <c r="C18" s="11">
        <v>221</v>
      </c>
      <c r="D18" s="11" t="s">
        <v>83</v>
      </c>
      <c r="E18" s="11" t="s">
        <v>58</v>
      </c>
      <c r="F18" s="43">
        <v>330</v>
      </c>
      <c r="G18" s="11" t="s">
        <v>84</v>
      </c>
      <c r="H18" s="44">
        <v>7.4</v>
      </c>
      <c r="I18" s="11" t="s">
        <v>211</v>
      </c>
      <c r="J18" s="45">
        <v>20</v>
      </c>
      <c r="K18" s="48">
        <v>330000</v>
      </c>
      <c r="L18" s="116">
        <v>78137.31</v>
      </c>
      <c r="M18" s="48">
        <f>ROUND((L18*$D$8/1000),0)</f>
        <v>2096029</v>
      </c>
      <c r="N18" s="48">
        <v>4994</v>
      </c>
      <c r="O18" s="117">
        <v>2101023</v>
      </c>
    </row>
    <row r="19" spans="1:15" x14ac:dyDescent="0.2">
      <c r="A19" s="12" t="s">
        <v>86</v>
      </c>
      <c r="B19" s="102" t="s">
        <v>692</v>
      </c>
      <c r="C19" s="11">
        <v>221</v>
      </c>
      <c r="D19" s="11" t="s">
        <v>83</v>
      </c>
      <c r="E19" s="11" t="s">
        <v>58</v>
      </c>
      <c r="F19" s="43">
        <v>43</v>
      </c>
      <c r="G19" s="11" t="s">
        <v>70</v>
      </c>
      <c r="H19" s="44">
        <v>7.4</v>
      </c>
      <c r="I19" s="11" t="s">
        <v>211</v>
      </c>
      <c r="J19" s="45">
        <v>20</v>
      </c>
      <c r="K19" s="48">
        <v>43000</v>
      </c>
      <c r="L19" s="116">
        <v>10239.1</v>
      </c>
      <c r="M19" s="48">
        <f t="shared" si="0"/>
        <v>274663</v>
      </c>
      <c r="N19" s="82">
        <v>654</v>
      </c>
      <c r="O19" s="117">
        <v>275317</v>
      </c>
    </row>
    <row r="20" spans="1:15" x14ac:dyDescent="0.2">
      <c r="A20" s="12" t="s">
        <v>86</v>
      </c>
      <c r="B20" s="102" t="s">
        <v>692</v>
      </c>
      <c r="C20" s="11">
        <v>221</v>
      </c>
      <c r="D20" s="11" t="s">
        <v>83</v>
      </c>
      <c r="E20" s="11" t="s">
        <v>58</v>
      </c>
      <c r="F20" s="43">
        <v>240</v>
      </c>
      <c r="G20" s="11" t="s">
        <v>72</v>
      </c>
      <c r="H20" s="44">
        <v>7.4</v>
      </c>
      <c r="I20" s="11" t="s">
        <v>211</v>
      </c>
      <c r="J20" s="45">
        <v>12</v>
      </c>
      <c r="K20" s="48">
        <v>240000</v>
      </c>
      <c r="L20" s="116">
        <v>0</v>
      </c>
      <c r="M20" s="48">
        <f t="shared" si="0"/>
        <v>0</v>
      </c>
      <c r="N20" s="48"/>
      <c r="O20" s="117"/>
    </row>
    <row r="21" spans="1:15" x14ac:dyDescent="0.2">
      <c r="A21" s="12" t="s">
        <v>86</v>
      </c>
      <c r="B21" s="102" t="s">
        <v>692</v>
      </c>
      <c r="C21" s="11">
        <v>221</v>
      </c>
      <c r="D21" s="11" t="s">
        <v>83</v>
      </c>
      <c r="E21" s="11" t="s">
        <v>58</v>
      </c>
      <c r="F21" s="43">
        <v>55</v>
      </c>
      <c r="G21" s="11" t="s">
        <v>74</v>
      </c>
      <c r="H21" s="44">
        <v>7.4</v>
      </c>
      <c r="I21" s="11" t="s">
        <v>211</v>
      </c>
      <c r="J21" s="45">
        <v>12</v>
      </c>
      <c r="K21" s="48">
        <v>55000</v>
      </c>
      <c r="L21" s="116">
        <v>0</v>
      </c>
      <c r="M21" s="48">
        <f>ROUND((L21*$D$8/1000),0)</f>
        <v>0</v>
      </c>
      <c r="N21" s="48"/>
      <c r="O21" s="117"/>
    </row>
    <row r="22" spans="1:15" x14ac:dyDescent="0.2">
      <c r="A22" s="12" t="s">
        <v>164</v>
      </c>
      <c r="B22" s="102" t="s">
        <v>692</v>
      </c>
      <c r="C22" s="11">
        <v>221</v>
      </c>
      <c r="D22" s="11" t="s">
        <v>83</v>
      </c>
      <c r="E22" s="11" t="s">
        <v>58</v>
      </c>
      <c r="F22" s="43">
        <v>50</v>
      </c>
      <c r="G22" s="11" t="s">
        <v>85</v>
      </c>
      <c r="H22" s="44">
        <v>7.4</v>
      </c>
      <c r="I22" s="11" t="s">
        <v>211</v>
      </c>
      <c r="J22" s="45">
        <v>20</v>
      </c>
      <c r="K22" s="48">
        <v>50000</v>
      </c>
      <c r="L22" s="116">
        <v>186415.5</v>
      </c>
      <c r="M22" s="48">
        <f>ROUND((L22*$D$8/1000),0)</f>
        <v>5000585</v>
      </c>
      <c r="N22" s="48">
        <v>11863</v>
      </c>
      <c r="O22" s="117">
        <v>5012448</v>
      </c>
    </row>
    <row r="23" spans="1:15" x14ac:dyDescent="0.2">
      <c r="A23" s="102" t="s">
        <v>537</v>
      </c>
      <c r="B23" s="102" t="s">
        <v>692</v>
      </c>
      <c r="C23" s="104">
        <v>225</v>
      </c>
      <c r="D23" s="104" t="s">
        <v>87</v>
      </c>
      <c r="E23" s="104" t="s">
        <v>58</v>
      </c>
      <c r="F23" s="20">
        <v>427</v>
      </c>
      <c r="G23" s="104" t="s">
        <v>88</v>
      </c>
      <c r="H23" s="21">
        <v>7.5</v>
      </c>
      <c r="I23" s="104" t="s">
        <v>210</v>
      </c>
      <c r="J23" s="80">
        <v>24</v>
      </c>
      <c r="K23" s="107">
        <v>427000</v>
      </c>
      <c r="L23" s="48">
        <v>0</v>
      </c>
      <c r="M23" s="48">
        <v>0</v>
      </c>
      <c r="N23" s="48"/>
      <c r="O23" s="48"/>
    </row>
    <row r="24" spans="1:15" x14ac:dyDescent="0.2">
      <c r="A24" s="102" t="s">
        <v>538</v>
      </c>
      <c r="B24" s="102" t="s">
        <v>692</v>
      </c>
      <c r="C24" s="104">
        <v>225</v>
      </c>
      <c r="D24" s="104" t="s">
        <v>87</v>
      </c>
      <c r="E24" s="104" t="s">
        <v>58</v>
      </c>
      <c r="F24" s="20">
        <v>36</v>
      </c>
      <c r="G24" s="104" t="s">
        <v>89</v>
      </c>
      <c r="H24" s="21">
        <v>7.5</v>
      </c>
      <c r="I24" s="104" t="s">
        <v>210</v>
      </c>
      <c r="J24" s="80">
        <v>24</v>
      </c>
      <c r="K24" s="107">
        <v>36000</v>
      </c>
      <c r="L24" s="48">
        <v>0</v>
      </c>
      <c r="M24" s="48">
        <v>0</v>
      </c>
      <c r="N24" s="48"/>
      <c r="O24" s="48"/>
    </row>
    <row r="25" spans="1:15" x14ac:dyDescent="0.2">
      <c r="A25" s="102"/>
      <c r="B25" s="102"/>
      <c r="C25" s="104"/>
      <c r="D25" s="104"/>
      <c r="E25" s="104"/>
      <c r="F25" s="20"/>
      <c r="G25" s="104"/>
      <c r="H25" s="21"/>
      <c r="I25" s="104"/>
      <c r="J25" s="80"/>
      <c r="K25" s="107"/>
      <c r="L25" s="107"/>
      <c r="M25" s="107"/>
      <c r="N25" s="107"/>
      <c r="O25" s="107"/>
    </row>
    <row r="26" spans="1:15" x14ac:dyDescent="0.2">
      <c r="A26" s="102" t="s">
        <v>537</v>
      </c>
      <c r="B26" s="102" t="s">
        <v>692</v>
      </c>
      <c r="C26" s="104">
        <v>228</v>
      </c>
      <c r="D26" s="104" t="s">
        <v>92</v>
      </c>
      <c r="E26" s="104" t="s">
        <v>58</v>
      </c>
      <c r="F26" s="20">
        <v>433</v>
      </c>
      <c r="G26" s="104" t="s">
        <v>76</v>
      </c>
      <c r="H26" s="21">
        <v>7.5</v>
      </c>
      <c r="I26" s="104" t="s">
        <v>210</v>
      </c>
      <c r="J26" s="80">
        <v>21</v>
      </c>
      <c r="K26" s="107">
        <v>433000</v>
      </c>
      <c r="L26" s="107">
        <v>92315</v>
      </c>
      <c r="M26" s="107">
        <f>ROUND((L26*$D$8/1000),0)</f>
        <v>2476344</v>
      </c>
      <c r="N26" s="107">
        <v>15197</v>
      </c>
      <c r="O26" s="107">
        <v>2491541</v>
      </c>
    </row>
    <row r="27" spans="1:15" x14ac:dyDescent="0.2">
      <c r="A27" s="102" t="s">
        <v>538</v>
      </c>
      <c r="B27" s="102" t="s">
        <v>692</v>
      </c>
      <c r="C27" s="104">
        <v>228</v>
      </c>
      <c r="D27" s="104" t="s">
        <v>92</v>
      </c>
      <c r="E27" s="104" t="s">
        <v>58</v>
      </c>
      <c r="F27" s="20">
        <v>60</v>
      </c>
      <c r="G27" s="104" t="s">
        <v>77</v>
      </c>
      <c r="H27" s="21">
        <v>7.5</v>
      </c>
      <c r="I27" s="104" t="s">
        <v>210</v>
      </c>
      <c r="J27" s="80">
        <v>21</v>
      </c>
      <c r="K27" s="107">
        <v>60000</v>
      </c>
      <c r="L27" s="107">
        <v>216597</v>
      </c>
      <c r="M27" s="107">
        <f>ROUND((L27*$D$8/1000),0)</f>
        <v>5810202</v>
      </c>
      <c r="N27" s="107">
        <v>34391</v>
      </c>
      <c r="O27" s="107">
        <v>5844593</v>
      </c>
    </row>
    <row r="28" spans="1:15" x14ac:dyDescent="0.2">
      <c r="A28" s="102" t="s">
        <v>228</v>
      </c>
      <c r="B28" s="102" t="s">
        <v>692</v>
      </c>
      <c r="C28" s="104">
        <v>236</v>
      </c>
      <c r="D28" s="104" t="s">
        <v>96</v>
      </c>
      <c r="E28" s="104" t="s">
        <v>58</v>
      </c>
      <c r="F28" s="20">
        <v>403</v>
      </c>
      <c r="G28" s="76" t="s">
        <v>97</v>
      </c>
      <c r="H28" s="21">
        <v>7</v>
      </c>
      <c r="I28" s="104" t="s">
        <v>210</v>
      </c>
      <c r="J28" s="80">
        <v>19</v>
      </c>
      <c r="K28" s="107">
        <v>403000</v>
      </c>
      <c r="L28" s="107">
        <v>33124.339999999997</v>
      </c>
      <c r="M28" s="107">
        <f>ROUND((L28*$D$8/1000),0)</f>
        <v>888558</v>
      </c>
      <c r="N28" s="107">
        <v>10248</v>
      </c>
      <c r="O28" s="107">
        <v>898806</v>
      </c>
    </row>
    <row r="29" spans="1:15" x14ac:dyDescent="0.2">
      <c r="A29" s="102" t="s">
        <v>229</v>
      </c>
      <c r="B29" s="102" t="s">
        <v>692</v>
      </c>
      <c r="C29" s="104">
        <v>236</v>
      </c>
      <c r="D29" s="104" t="s">
        <v>96</v>
      </c>
      <c r="E29" s="104" t="s">
        <v>58</v>
      </c>
      <c r="F29" s="20">
        <v>35.5</v>
      </c>
      <c r="G29" s="76" t="s">
        <v>98</v>
      </c>
      <c r="H29" s="21">
        <v>6.5</v>
      </c>
      <c r="I29" s="104" t="s">
        <v>210</v>
      </c>
      <c r="J29" s="80">
        <v>20</v>
      </c>
      <c r="K29" s="107">
        <v>35500</v>
      </c>
      <c r="L29" s="107">
        <v>108013.47</v>
      </c>
      <c r="M29" s="107">
        <f>ROUND((L29*$D$8/1000),0)</f>
        <v>2897455</v>
      </c>
      <c r="N29" s="107">
        <v>0</v>
      </c>
      <c r="O29" s="107">
        <v>2897455</v>
      </c>
    </row>
    <row r="30" spans="1:15" x14ac:dyDescent="0.2">
      <c r="A30" s="102"/>
      <c r="B30" s="102"/>
      <c r="C30" s="104"/>
      <c r="D30" s="104"/>
      <c r="E30" s="104"/>
      <c r="F30" s="20"/>
      <c r="G30" s="104"/>
      <c r="H30" s="21"/>
      <c r="I30" s="104"/>
      <c r="J30" s="80"/>
      <c r="K30" s="107"/>
      <c r="L30" s="107"/>
      <c r="M30" s="107"/>
      <c r="N30" s="107"/>
      <c r="O30" s="107"/>
    </row>
    <row r="31" spans="1:15" x14ac:dyDescent="0.2">
      <c r="A31" s="102" t="s">
        <v>86</v>
      </c>
      <c r="B31" s="102" t="s">
        <v>692</v>
      </c>
      <c r="C31" s="104">
        <v>245</v>
      </c>
      <c r="D31" s="104" t="s">
        <v>105</v>
      </c>
      <c r="E31" s="104" t="s">
        <v>58</v>
      </c>
      <c r="F31" s="20">
        <v>800</v>
      </c>
      <c r="G31" s="104" t="s">
        <v>106</v>
      </c>
      <c r="H31" s="21">
        <v>7</v>
      </c>
      <c r="I31" s="104" t="s">
        <v>211</v>
      </c>
      <c r="J31" s="21">
        <v>19.75</v>
      </c>
      <c r="K31" s="107">
        <v>800000</v>
      </c>
      <c r="L31" s="116">
        <v>63493.88</v>
      </c>
      <c r="M31" s="48">
        <f>ROUND((L31*$D$8/1000),0)</f>
        <v>1703220</v>
      </c>
      <c r="N31" s="48">
        <v>3845</v>
      </c>
      <c r="O31" s="117">
        <v>1707065</v>
      </c>
    </row>
    <row r="32" spans="1:15" x14ac:dyDescent="0.2">
      <c r="A32" s="102" t="s">
        <v>86</v>
      </c>
      <c r="B32" s="102" t="s">
        <v>692</v>
      </c>
      <c r="C32" s="104">
        <v>245</v>
      </c>
      <c r="D32" s="104" t="s">
        <v>105</v>
      </c>
      <c r="E32" s="104" t="s">
        <v>58</v>
      </c>
      <c r="F32" s="20">
        <v>95</v>
      </c>
      <c r="G32" s="104" t="s">
        <v>107</v>
      </c>
      <c r="H32" s="21">
        <v>7</v>
      </c>
      <c r="I32" s="104" t="s">
        <v>211</v>
      </c>
      <c r="J32" s="21">
        <v>19.75</v>
      </c>
      <c r="K32" s="107">
        <v>95000</v>
      </c>
      <c r="L32" s="116">
        <v>8059.5</v>
      </c>
      <c r="M32" s="48">
        <f>ROUND((L32*$D$8/1000),0)</f>
        <v>216196</v>
      </c>
      <c r="N32" s="48">
        <v>488</v>
      </c>
      <c r="O32" s="117">
        <v>216684</v>
      </c>
    </row>
    <row r="33" spans="1:15" x14ac:dyDescent="0.2">
      <c r="A33" s="102" t="s">
        <v>167</v>
      </c>
      <c r="B33" s="102" t="s">
        <v>692</v>
      </c>
      <c r="C33" s="104">
        <v>245</v>
      </c>
      <c r="D33" s="104" t="s">
        <v>105</v>
      </c>
      <c r="E33" s="104" t="s">
        <v>58</v>
      </c>
      <c r="F33" s="20">
        <v>90</v>
      </c>
      <c r="G33" s="104" t="s">
        <v>73</v>
      </c>
      <c r="H33" s="21">
        <v>7</v>
      </c>
      <c r="I33" s="104" t="s">
        <v>211</v>
      </c>
      <c r="J33" s="21">
        <v>19.75</v>
      </c>
      <c r="K33" s="107">
        <v>90000</v>
      </c>
      <c r="L33" s="116">
        <v>224847</v>
      </c>
      <c r="M33" s="48">
        <f>ROUND((L33*$D$8/1000),0)</f>
        <v>6031507</v>
      </c>
      <c r="N33" s="48">
        <v>13618</v>
      </c>
      <c r="O33" s="117">
        <v>6045125</v>
      </c>
    </row>
    <row r="34" spans="1:15" x14ac:dyDescent="0.2">
      <c r="A34" s="102" t="s">
        <v>86</v>
      </c>
      <c r="B34" s="102" t="s">
        <v>692</v>
      </c>
      <c r="C34" s="104">
        <v>247</v>
      </c>
      <c r="D34" s="104" t="s">
        <v>108</v>
      </c>
      <c r="E34" s="104" t="s">
        <v>58</v>
      </c>
      <c r="F34" s="20">
        <v>470</v>
      </c>
      <c r="G34" s="104" t="s">
        <v>109</v>
      </c>
      <c r="H34" s="21">
        <v>6.3</v>
      </c>
      <c r="I34" s="104" t="s">
        <v>211</v>
      </c>
      <c r="J34" s="21">
        <v>25</v>
      </c>
      <c r="K34" s="107">
        <v>470000</v>
      </c>
      <c r="L34" s="116">
        <v>45550.45</v>
      </c>
      <c r="M34" s="48">
        <f t="shared" ref="M34:M36" si="1">ROUND((L34*$D$8/1000),0)</f>
        <v>1221888</v>
      </c>
      <c r="N34" s="48">
        <v>8949</v>
      </c>
      <c r="O34" s="48">
        <v>1230837</v>
      </c>
    </row>
    <row r="35" spans="1:15" x14ac:dyDescent="0.2">
      <c r="A35" s="102" t="s">
        <v>86</v>
      </c>
      <c r="B35" s="102" t="s">
        <v>692</v>
      </c>
      <c r="C35" s="104">
        <v>247</v>
      </c>
      <c r="D35" s="104" t="s">
        <v>108</v>
      </c>
      <c r="E35" s="104" t="s">
        <v>58</v>
      </c>
      <c r="F35" s="20">
        <v>25</v>
      </c>
      <c r="G35" s="104" t="s">
        <v>110</v>
      </c>
      <c r="H35" s="21">
        <v>6.3</v>
      </c>
      <c r="I35" s="104" t="s">
        <v>211</v>
      </c>
      <c r="J35" s="21">
        <v>25</v>
      </c>
      <c r="K35" s="107">
        <v>25000</v>
      </c>
      <c r="L35" s="116">
        <v>2157.2199999999998</v>
      </c>
      <c r="M35" s="107">
        <f t="shared" si="1"/>
        <v>57867</v>
      </c>
      <c r="N35" s="107">
        <v>424</v>
      </c>
      <c r="O35" s="107">
        <v>58291</v>
      </c>
    </row>
    <row r="36" spans="1:15" x14ac:dyDescent="0.2">
      <c r="A36" s="102" t="s">
        <v>164</v>
      </c>
      <c r="B36" s="102" t="s">
        <v>692</v>
      </c>
      <c r="C36" s="104">
        <v>247</v>
      </c>
      <c r="D36" s="104" t="s">
        <v>108</v>
      </c>
      <c r="E36" s="104" t="s">
        <v>58</v>
      </c>
      <c r="F36" s="20">
        <v>27</v>
      </c>
      <c r="G36" s="104" t="s">
        <v>111</v>
      </c>
      <c r="H36" s="21">
        <v>7.3</v>
      </c>
      <c r="I36" s="104" t="s">
        <v>211</v>
      </c>
      <c r="J36" s="21">
        <v>25</v>
      </c>
      <c r="K36" s="107">
        <v>27000</v>
      </c>
      <c r="L36" s="48">
        <v>89919.72</v>
      </c>
      <c r="M36" s="107">
        <f t="shared" si="1"/>
        <v>2412091</v>
      </c>
      <c r="N36" s="107">
        <v>17707</v>
      </c>
      <c r="O36" s="107">
        <v>2429798</v>
      </c>
    </row>
    <row r="37" spans="1:15" x14ac:dyDescent="0.2">
      <c r="A37" s="102"/>
      <c r="B37" s="102"/>
      <c r="C37" s="104"/>
      <c r="D37" s="104"/>
      <c r="E37" s="104"/>
      <c r="F37" s="20"/>
      <c r="G37" s="104"/>
      <c r="H37" s="21"/>
      <c r="I37" s="104"/>
      <c r="J37" s="21"/>
      <c r="K37" s="107"/>
      <c r="L37" s="107"/>
      <c r="M37" s="107"/>
      <c r="N37" s="107"/>
      <c r="O37" s="107"/>
    </row>
    <row r="38" spans="1:15" x14ac:dyDescent="0.2">
      <c r="A38" s="102" t="s">
        <v>537</v>
      </c>
      <c r="B38" s="102" t="s">
        <v>692</v>
      </c>
      <c r="C38" s="104">
        <v>270</v>
      </c>
      <c r="D38" s="104" t="s">
        <v>115</v>
      </c>
      <c r="E38" s="104" t="s">
        <v>58</v>
      </c>
      <c r="F38" s="20">
        <v>450</v>
      </c>
      <c r="G38" s="104" t="s">
        <v>79</v>
      </c>
      <c r="H38" s="21">
        <v>7</v>
      </c>
      <c r="I38" s="104" t="s">
        <v>210</v>
      </c>
      <c r="J38" s="21">
        <v>21</v>
      </c>
      <c r="K38" s="107">
        <v>450000</v>
      </c>
      <c r="L38" s="107">
        <v>99059</v>
      </c>
      <c r="M38" s="107">
        <f t="shared" ref="M38:M44" si="2">ROUND((L38*$D$8/1000),0)</f>
        <v>2657252</v>
      </c>
      <c r="N38" s="107">
        <v>15239</v>
      </c>
      <c r="O38" s="107">
        <v>2672491</v>
      </c>
    </row>
    <row r="39" spans="1:15" x14ac:dyDescent="0.2">
      <c r="A39" s="102" t="s">
        <v>538</v>
      </c>
      <c r="B39" s="102" t="s">
        <v>692</v>
      </c>
      <c r="C39" s="104">
        <v>270</v>
      </c>
      <c r="D39" s="104" t="s">
        <v>115</v>
      </c>
      <c r="E39" s="104" t="s">
        <v>58</v>
      </c>
      <c r="F39" s="20">
        <v>80</v>
      </c>
      <c r="G39" s="104" t="s">
        <v>80</v>
      </c>
      <c r="H39" s="21">
        <v>7</v>
      </c>
      <c r="I39" s="104" t="s">
        <v>210</v>
      </c>
      <c r="J39" s="21">
        <v>21</v>
      </c>
      <c r="K39" s="107">
        <v>80000</v>
      </c>
      <c r="L39" s="107">
        <v>244299</v>
      </c>
      <c r="M39" s="107">
        <f t="shared" si="2"/>
        <v>6553306</v>
      </c>
      <c r="N39" s="107">
        <v>37581</v>
      </c>
      <c r="O39" s="107">
        <v>6590887</v>
      </c>
    </row>
    <row r="40" spans="1:15" x14ac:dyDescent="0.2">
      <c r="A40" s="102" t="s">
        <v>165</v>
      </c>
      <c r="B40" s="102" t="s">
        <v>692</v>
      </c>
      <c r="C40" s="104">
        <v>271</v>
      </c>
      <c r="D40" s="104" t="s">
        <v>116</v>
      </c>
      <c r="E40" s="104" t="s">
        <v>58</v>
      </c>
      <c r="F40" s="20">
        <v>185</v>
      </c>
      <c r="G40" s="104" t="s">
        <v>59</v>
      </c>
      <c r="H40" s="21">
        <v>5.5</v>
      </c>
      <c r="I40" s="104" t="s">
        <v>211</v>
      </c>
      <c r="J40" s="21">
        <v>5</v>
      </c>
      <c r="K40" s="107">
        <v>185000</v>
      </c>
      <c r="L40" s="107">
        <v>0</v>
      </c>
      <c r="M40" s="107">
        <f t="shared" si="2"/>
        <v>0</v>
      </c>
      <c r="N40" s="107"/>
      <c r="O40" s="107"/>
    </row>
    <row r="41" spans="1:15" x14ac:dyDescent="0.2">
      <c r="A41" s="102" t="s">
        <v>165</v>
      </c>
      <c r="B41" s="102" t="s">
        <v>692</v>
      </c>
      <c r="C41" s="104">
        <v>271</v>
      </c>
      <c r="D41" s="104" t="s">
        <v>116</v>
      </c>
      <c r="E41" s="104" t="s">
        <v>58</v>
      </c>
      <c r="F41" s="20">
        <v>47</v>
      </c>
      <c r="G41" s="104" t="s">
        <v>84</v>
      </c>
      <c r="H41" s="21">
        <v>5.5</v>
      </c>
      <c r="I41" s="104" t="s">
        <v>211</v>
      </c>
      <c r="J41" s="21">
        <v>5</v>
      </c>
      <c r="K41" s="107">
        <v>47000</v>
      </c>
      <c r="L41" s="107">
        <v>0</v>
      </c>
      <c r="M41" s="107">
        <f t="shared" si="2"/>
        <v>0</v>
      </c>
      <c r="N41" s="107"/>
      <c r="O41" s="107"/>
    </row>
    <row r="42" spans="1:15" x14ac:dyDescent="0.2">
      <c r="A42" s="102" t="s">
        <v>165</v>
      </c>
      <c r="B42" s="102" t="s">
        <v>692</v>
      </c>
      <c r="C42" s="104">
        <v>271</v>
      </c>
      <c r="D42" s="104" t="s">
        <v>116</v>
      </c>
      <c r="E42" s="104" t="s">
        <v>58</v>
      </c>
      <c r="F42" s="20">
        <v>795</v>
      </c>
      <c r="G42" s="104" t="s">
        <v>91</v>
      </c>
      <c r="H42" s="21">
        <v>6.5</v>
      </c>
      <c r="I42" s="104" t="s">
        <v>211</v>
      </c>
      <c r="J42" s="21">
        <v>22.25</v>
      </c>
      <c r="K42" s="107">
        <v>795000</v>
      </c>
      <c r="L42" s="107">
        <v>79266.97</v>
      </c>
      <c r="M42" s="107">
        <f t="shared" si="2"/>
        <v>2126332</v>
      </c>
      <c r="N42" s="107">
        <v>26039</v>
      </c>
      <c r="O42" s="107">
        <v>2152371</v>
      </c>
    </row>
    <row r="43" spans="1:15" x14ac:dyDescent="0.2">
      <c r="A43" s="102" t="s">
        <v>165</v>
      </c>
      <c r="B43" s="102" t="s">
        <v>692</v>
      </c>
      <c r="C43" s="104">
        <v>271</v>
      </c>
      <c r="D43" s="104" t="s">
        <v>116</v>
      </c>
      <c r="E43" s="104" t="s">
        <v>58</v>
      </c>
      <c r="F43" s="20">
        <v>203</v>
      </c>
      <c r="G43" s="104" t="s">
        <v>94</v>
      </c>
      <c r="H43" s="21">
        <v>6.5</v>
      </c>
      <c r="I43" s="104" t="s">
        <v>211</v>
      </c>
      <c r="J43" s="21">
        <v>22.25</v>
      </c>
      <c r="K43" s="107">
        <v>203000</v>
      </c>
      <c r="L43" s="107">
        <v>20131.259999999998</v>
      </c>
      <c r="M43" s="107">
        <f t="shared" si="2"/>
        <v>540020</v>
      </c>
      <c r="N43" s="107">
        <v>6614</v>
      </c>
      <c r="O43" s="107">
        <v>546634</v>
      </c>
    </row>
    <row r="44" spans="1:15" x14ac:dyDescent="0.2">
      <c r="A44" s="102" t="s">
        <v>170</v>
      </c>
      <c r="B44" s="102" t="s">
        <v>692</v>
      </c>
      <c r="C44" s="104">
        <v>271</v>
      </c>
      <c r="D44" s="104" t="s">
        <v>116</v>
      </c>
      <c r="E44" s="104" t="s">
        <v>58</v>
      </c>
      <c r="F44" s="20">
        <v>90</v>
      </c>
      <c r="G44" s="104" t="s">
        <v>106</v>
      </c>
      <c r="H44" s="21">
        <v>6.5</v>
      </c>
      <c r="I44" s="104" t="s">
        <v>211</v>
      </c>
      <c r="J44" s="21">
        <v>22.25</v>
      </c>
      <c r="K44" s="107">
        <v>90000</v>
      </c>
      <c r="L44" s="107">
        <v>250422.67</v>
      </c>
      <c r="M44" s="107">
        <f t="shared" si="2"/>
        <v>6717573</v>
      </c>
      <c r="N44" s="107">
        <v>82265</v>
      </c>
      <c r="O44" s="107">
        <v>6799838</v>
      </c>
    </row>
    <row r="45" spans="1:15" x14ac:dyDescent="0.2">
      <c r="A45" s="102"/>
      <c r="B45" s="102"/>
      <c r="C45" s="104"/>
      <c r="D45" s="104"/>
      <c r="E45" s="11"/>
      <c r="F45" s="20"/>
      <c r="G45" s="104"/>
      <c r="H45" s="21"/>
      <c r="I45" s="104"/>
      <c r="J45" s="21"/>
      <c r="K45" s="107"/>
      <c r="L45" s="107"/>
      <c r="M45" s="107"/>
      <c r="N45" s="107"/>
      <c r="O45" s="107"/>
    </row>
    <row r="46" spans="1:15" x14ac:dyDescent="0.2">
      <c r="A46" s="102" t="s">
        <v>165</v>
      </c>
      <c r="B46" s="102" t="s">
        <v>692</v>
      </c>
      <c r="C46" s="104">
        <v>282</v>
      </c>
      <c r="D46" s="104" t="s">
        <v>0</v>
      </c>
      <c r="E46" s="104" t="s">
        <v>58</v>
      </c>
      <c r="F46" s="20">
        <v>280</v>
      </c>
      <c r="G46" s="104" t="s">
        <v>60</v>
      </c>
      <c r="H46" s="21">
        <v>5</v>
      </c>
      <c r="I46" s="104" t="s">
        <v>211</v>
      </c>
      <c r="J46" s="21">
        <v>5</v>
      </c>
      <c r="K46" s="107">
        <v>280000</v>
      </c>
      <c r="L46" s="107">
        <v>0</v>
      </c>
      <c r="M46" s="107">
        <f t="shared" ref="M46:M52" si="3">ROUND((L46*$D$8/1000),0)</f>
        <v>0</v>
      </c>
      <c r="N46" s="107"/>
      <c r="O46" s="107"/>
    </row>
    <row r="47" spans="1:15" x14ac:dyDescent="0.2">
      <c r="A47" s="102" t="s">
        <v>165</v>
      </c>
      <c r="B47" s="102" t="s">
        <v>692</v>
      </c>
      <c r="C47" s="104">
        <v>282</v>
      </c>
      <c r="D47" s="104" t="s">
        <v>0</v>
      </c>
      <c r="E47" s="104" t="s">
        <v>58</v>
      </c>
      <c r="F47" s="20">
        <v>73</v>
      </c>
      <c r="G47" s="104" t="s">
        <v>70</v>
      </c>
      <c r="H47" s="21">
        <v>5</v>
      </c>
      <c r="I47" s="104" t="s">
        <v>211</v>
      </c>
      <c r="J47" s="21">
        <v>5</v>
      </c>
      <c r="K47" s="107">
        <v>73000</v>
      </c>
      <c r="L47" s="107">
        <v>0</v>
      </c>
      <c r="M47" s="107">
        <f t="shared" si="3"/>
        <v>0</v>
      </c>
      <c r="N47" s="107"/>
      <c r="O47" s="107"/>
    </row>
    <row r="48" spans="1:15" x14ac:dyDescent="0.2">
      <c r="A48" s="102" t="s">
        <v>165</v>
      </c>
      <c r="B48" s="102" t="s">
        <v>692</v>
      </c>
      <c r="C48" s="104">
        <v>282</v>
      </c>
      <c r="D48" s="104" t="s">
        <v>0</v>
      </c>
      <c r="E48" s="104" t="s">
        <v>58</v>
      </c>
      <c r="F48" s="20">
        <v>1090</v>
      </c>
      <c r="G48" s="104" t="s">
        <v>71</v>
      </c>
      <c r="H48" s="21">
        <v>6</v>
      </c>
      <c r="I48" s="104" t="s">
        <v>211</v>
      </c>
      <c r="J48" s="21">
        <v>25</v>
      </c>
      <c r="K48" s="107">
        <v>1090000</v>
      </c>
      <c r="L48" s="107">
        <v>93990.11</v>
      </c>
      <c r="M48" s="107">
        <f t="shared" si="3"/>
        <v>2521279</v>
      </c>
      <c r="N48" s="107">
        <v>16854</v>
      </c>
      <c r="O48" s="107">
        <v>2538133</v>
      </c>
    </row>
    <row r="49" spans="1:15" x14ac:dyDescent="0.2">
      <c r="A49" s="102" t="s">
        <v>165</v>
      </c>
      <c r="B49" s="102" t="s">
        <v>692</v>
      </c>
      <c r="C49" s="104">
        <v>282</v>
      </c>
      <c r="D49" s="104" t="s">
        <v>0</v>
      </c>
      <c r="E49" s="104" t="s">
        <v>58</v>
      </c>
      <c r="F49" s="20">
        <v>274</v>
      </c>
      <c r="G49" s="104" t="s">
        <v>95</v>
      </c>
      <c r="H49" s="21">
        <v>6</v>
      </c>
      <c r="I49" s="104" t="s">
        <v>211</v>
      </c>
      <c r="J49" s="21">
        <v>25</v>
      </c>
      <c r="K49" s="107">
        <v>274000</v>
      </c>
      <c r="L49" s="107">
        <v>23283.89</v>
      </c>
      <c r="M49" s="107">
        <f>ROUND((L49*$D$8/1000),0)</f>
        <v>624589</v>
      </c>
      <c r="N49" s="107">
        <v>4175</v>
      </c>
      <c r="O49" s="107">
        <v>628764</v>
      </c>
    </row>
    <row r="50" spans="1:15" x14ac:dyDescent="0.2">
      <c r="A50" s="102" t="s">
        <v>171</v>
      </c>
      <c r="B50" s="102" t="s">
        <v>692</v>
      </c>
      <c r="C50" s="104">
        <v>282</v>
      </c>
      <c r="D50" s="104" t="s">
        <v>0</v>
      </c>
      <c r="E50" s="104" t="s">
        <v>58</v>
      </c>
      <c r="F50" s="20">
        <v>197</v>
      </c>
      <c r="G50" s="104" t="s">
        <v>107</v>
      </c>
      <c r="H50" s="21">
        <v>6</v>
      </c>
      <c r="I50" s="104" t="s">
        <v>211</v>
      </c>
      <c r="J50" s="21">
        <v>25</v>
      </c>
      <c r="K50" s="107">
        <v>197000</v>
      </c>
      <c r="L50" s="107">
        <v>500449.28000000003</v>
      </c>
      <c r="M50" s="107">
        <f t="shared" si="3"/>
        <v>13424522</v>
      </c>
      <c r="N50" s="107">
        <v>89740</v>
      </c>
      <c r="O50" s="107">
        <v>13514262</v>
      </c>
    </row>
    <row r="51" spans="1:15" x14ac:dyDescent="0.2">
      <c r="A51" s="102" t="s">
        <v>168</v>
      </c>
      <c r="B51" s="102" t="s">
        <v>692</v>
      </c>
      <c r="C51" s="104">
        <v>283</v>
      </c>
      <c r="D51" s="104" t="s">
        <v>2</v>
      </c>
      <c r="E51" s="104" t="s">
        <v>58</v>
      </c>
      <c r="F51" s="20">
        <v>438</v>
      </c>
      <c r="G51" s="76" t="s">
        <v>141</v>
      </c>
      <c r="H51" s="21">
        <v>6</v>
      </c>
      <c r="I51" s="104" t="s">
        <v>210</v>
      </c>
      <c r="J51" s="21">
        <v>22</v>
      </c>
      <c r="K51" s="107">
        <v>438000</v>
      </c>
      <c r="L51" s="107">
        <v>151068.29999999999</v>
      </c>
      <c r="M51" s="107">
        <f t="shared" si="3"/>
        <v>4052398</v>
      </c>
      <c r="N51" s="107">
        <v>40153</v>
      </c>
      <c r="O51" s="107">
        <v>4092551</v>
      </c>
    </row>
    <row r="52" spans="1:15" x14ac:dyDescent="0.2">
      <c r="A52" s="102" t="s">
        <v>169</v>
      </c>
      <c r="B52" s="102" t="s">
        <v>692</v>
      </c>
      <c r="C52" s="104">
        <v>283</v>
      </c>
      <c r="D52" s="104" t="s">
        <v>2</v>
      </c>
      <c r="E52" s="104" t="s">
        <v>58</v>
      </c>
      <c r="F52" s="20">
        <v>122.8</v>
      </c>
      <c r="G52" s="104" t="s">
        <v>142</v>
      </c>
      <c r="H52" s="21">
        <v>6</v>
      </c>
      <c r="I52" s="104" t="s">
        <v>210</v>
      </c>
      <c r="J52" s="21">
        <v>22.5</v>
      </c>
      <c r="K52" s="107">
        <v>122800</v>
      </c>
      <c r="L52" s="107">
        <v>315045.96000000002</v>
      </c>
      <c r="M52" s="107">
        <f t="shared" si="3"/>
        <v>8451089</v>
      </c>
      <c r="N52" s="107">
        <v>0</v>
      </c>
      <c r="O52" s="107">
        <v>8451089</v>
      </c>
    </row>
    <row r="53" spans="1:15" x14ac:dyDescent="0.2">
      <c r="A53" s="102"/>
      <c r="B53" s="102"/>
      <c r="C53" s="104"/>
      <c r="D53" s="104"/>
      <c r="E53" s="104"/>
      <c r="F53" s="20"/>
      <c r="G53" s="104"/>
      <c r="H53" s="21"/>
      <c r="I53" s="104"/>
      <c r="J53" s="21"/>
      <c r="K53" s="107"/>
      <c r="L53" s="107"/>
      <c r="M53" s="107"/>
      <c r="N53" s="107"/>
      <c r="O53" s="107"/>
    </row>
    <row r="54" spans="1:15" x14ac:dyDescent="0.2">
      <c r="A54" s="12" t="s">
        <v>86</v>
      </c>
      <c r="B54" s="102" t="s">
        <v>692</v>
      </c>
      <c r="C54" s="11">
        <v>294</v>
      </c>
      <c r="D54" s="127" t="s">
        <v>120</v>
      </c>
      <c r="E54" s="11" t="s">
        <v>58</v>
      </c>
      <c r="F54" s="43">
        <v>400</v>
      </c>
      <c r="G54" s="11" t="s">
        <v>121</v>
      </c>
      <c r="H54" s="44">
        <v>6.25</v>
      </c>
      <c r="I54" s="11" t="s">
        <v>211</v>
      </c>
      <c r="J54" s="44">
        <v>20.83</v>
      </c>
      <c r="K54" s="48">
        <v>400000</v>
      </c>
      <c r="L54" s="82">
        <v>47130.16</v>
      </c>
      <c r="M54" s="48">
        <f>ROUND((L54*$D$8/1000),0)</f>
        <v>1264264</v>
      </c>
      <c r="N54" s="128">
        <v>8759</v>
      </c>
      <c r="O54" s="128">
        <v>1273023</v>
      </c>
    </row>
    <row r="55" spans="1:15" x14ac:dyDescent="0.2">
      <c r="A55" s="12" t="s">
        <v>86</v>
      </c>
      <c r="B55" s="102" t="s">
        <v>692</v>
      </c>
      <c r="C55" s="11">
        <v>294</v>
      </c>
      <c r="D55" s="127" t="s">
        <v>120</v>
      </c>
      <c r="E55" s="11" t="s">
        <v>58</v>
      </c>
      <c r="F55" s="43">
        <v>69</v>
      </c>
      <c r="G55" s="11" t="s">
        <v>122</v>
      </c>
      <c r="H55" s="44">
        <v>6.25</v>
      </c>
      <c r="I55" s="11" t="s">
        <v>211</v>
      </c>
      <c r="J55" s="44">
        <v>20.83</v>
      </c>
      <c r="K55" s="48">
        <v>69000</v>
      </c>
      <c r="L55" s="82">
        <v>8110.76</v>
      </c>
      <c r="M55" s="48">
        <f t="shared" ref="M55:M59" si="4">ROUND((L55*$D$8/1000),0)</f>
        <v>217571</v>
      </c>
      <c r="N55" s="82">
        <v>1507</v>
      </c>
      <c r="O55" s="128">
        <v>219078</v>
      </c>
    </row>
    <row r="56" spans="1:15" x14ac:dyDescent="0.2">
      <c r="A56" s="102" t="s">
        <v>164</v>
      </c>
      <c r="B56" s="102" t="s">
        <v>692</v>
      </c>
      <c r="C56" s="104">
        <v>294</v>
      </c>
      <c r="D56" s="42" t="s">
        <v>120</v>
      </c>
      <c r="E56" s="104" t="s">
        <v>58</v>
      </c>
      <c r="F56" s="20">
        <v>31.8</v>
      </c>
      <c r="G56" s="104" t="s">
        <v>123</v>
      </c>
      <c r="H56" s="21">
        <v>6.75</v>
      </c>
      <c r="I56" s="104" t="s">
        <v>211</v>
      </c>
      <c r="J56" s="21">
        <v>20.83</v>
      </c>
      <c r="K56" s="107">
        <v>31800</v>
      </c>
      <c r="L56" s="107">
        <v>90643.74</v>
      </c>
      <c r="M56" s="107">
        <f t="shared" si="4"/>
        <v>2431513</v>
      </c>
      <c r="N56" s="107">
        <v>19045</v>
      </c>
      <c r="O56" s="107">
        <v>2450558</v>
      </c>
    </row>
    <row r="57" spans="1:15" x14ac:dyDescent="0.2">
      <c r="A57" s="102" t="s">
        <v>600</v>
      </c>
      <c r="B57" s="102" t="s">
        <v>692</v>
      </c>
      <c r="C57" s="104">
        <v>300</v>
      </c>
      <c r="D57" s="104" t="s">
        <v>132</v>
      </c>
      <c r="E57" s="104" t="s">
        <v>58</v>
      </c>
      <c r="F57" s="20">
        <v>275</v>
      </c>
      <c r="G57" s="104" t="s">
        <v>129</v>
      </c>
      <c r="H57" s="21">
        <v>6.2</v>
      </c>
      <c r="I57" s="104" t="s">
        <v>210</v>
      </c>
      <c r="J57" s="21">
        <v>22.75</v>
      </c>
      <c r="K57" s="107">
        <v>275000</v>
      </c>
      <c r="L57" s="107">
        <v>147856</v>
      </c>
      <c r="M57" s="107">
        <f t="shared" si="4"/>
        <v>3966228</v>
      </c>
      <c r="N57" s="107">
        <v>25935</v>
      </c>
      <c r="O57" s="107">
        <v>3992163</v>
      </c>
    </row>
    <row r="58" spans="1:15" x14ac:dyDescent="0.2">
      <c r="A58" s="102" t="s">
        <v>600</v>
      </c>
      <c r="B58" s="102" t="s">
        <v>692</v>
      </c>
      <c r="C58" s="104">
        <v>300</v>
      </c>
      <c r="D58" s="42" t="s">
        <v>132</v>
      </c>
      <c r="E58" s="104" t="s">
        <v>58</v>
      </c>
      <c r="F58" s="20">
        <v>74</v>
      </c>
      <c r="G58" s="104" t="s">
        <v>130</v>
      </c>
      <c r="H58" s="21">
        <v>6.2</v>
      </c>
      <c r="I58" s="104" t="s">
        <v>210</v>
      </c>
      <c r="J58" s="21">
        <v>22.75</v>
      </c>
      <c r="K58" s="107">
        <v>74000</v>
      </c>
      <c r="L58" s="107">
        <v>32106</v>
      </c>
      <c r="M58" s="107">
        <f t="shared" si="4"/>
        <v>861242</v>
      </c>
      <c r="N58" s="107">
        <v>5628</v>
      </c>
      <c r="O58" s="107">
        <v>866870</v>
      </c>
    </row>
    <row r="59" spans="1:15" x14ac:dyDescent="0.2">
      <c r="A59" s="102" t="s">
        <v>601</v>
      </c>
      <c r="B59" s="102" t="s">
        <v>692</v>
      </c>
      <c r="C59" s="104">
        <v>300</v>
      </c>
      <c r="D59" s="42" t="s">
        <v>132</v>
      </c>
      <c r="E59" s="104" t="s">
        <v>58</v>
      </c>
      <c r="F59" s="20">
        <v>70</v>
      </c>
      <c r="G59" s="104" t="s">
        <v>131</v>
      </c>
      <c r="H59" s="21">
        <v>6.2</v>
      </c>
      <c r="I59" s="104" t="s">
        <v>210</v>
      </c>
      <c r="J59" s="21">
        <v>22.75</v>
      </c>
      <c r="K59" s="107">
        <v>70000</v>
      </c>
      <c r="L59" s="107">
        <v>70000</v>
      </c>
      <c r="M59" s="107">
        <f t="shared" si="4"/>
        <v>1877746</v>
      </c>
      <c r="N59" s="107">
        <v>2923976</v>
      </c>
      <c r="O59" s="37">
        <v>4801722</v>
      </c>
    </row>
    <row r="60" spans="1:15" x14ac:dyDescent="0.2">
      <c r="A60" s="102"/>
      <c r="B60" s="102"/>
      <c r="C60" s="75"/>
      <c r="D60" s="75"/>
      <c r="E60" s="104"/>
      <c r="F60" s="20"/>
      <c r="G60" s="104"/>
      <c r="H60" s="21"/>
      <c r="I60" s="104"/>
      <c r="J60" s="21"/>
      <c r="K60" s="107"/>
      <c r="L60" s="107"/>
      <c r="M60" s="107"/>
      <c r="N60" s="107"/>
      <c r="O60" s="107"/>
    </row>
    <row r="61" spans="1:15" x14ac:dyDescent="0.2">
      <c r="A61" s="102" t="s">
        <v>537</v>
      </c>
      <c r="B61" s="102" t="s">
        <v>692</v>
      </c>
      <c r="C61" s="75">
        <v>319</v>
      </c>
      <c r="D61" s="75" t="s">
        <v>139</v>
      </c>
      <c r="E61" s="104" t="s">
        <v>58</v>
      </c>
      <c r="F61" s="20">
        <v>950</v>
      </c>
      <c r="G61" s="104" t="s">
        <v>97</v>
      </c>
      <c r="H61" s="21">
        <v>6</v>
      </c>
      <c r="I61" s="104" t="s">
        <v>210</v>
      </c>
      <c r="J61" s="21">
        <v>22</v>
      </c>
      <c r="K61" s="107">
        <v>950000</v>
      </c>
      <c r="L61" s="107">
        <v>282235</v>
      </c>
      <c r="M61" s="107">
        <f t="shared" ref="M61:M69" si="5">ROUND((L61*$D$8/1000),0)</f>
        <v>7570937</v>
      </c>
      <c r="N61" s="107">
        <v>37032</v>
      </c>
      <c r="O61" s="107">
        <v>7607969</v>
      </c>
    </row>
    <row r="62" spans="1:15" x14ac:dyDescent="0.2">
      <c r="A62" s="102" t="s">
        <v>538</v>
      </c>
      <c r="B62" s="102" t="s">
        <v>692</v>
      </c>
      <c r="C62" s="75">
        <v>319</v>
      </c>
      <c r="D62" s="75" t="s">
        <v>139</v>
      </c>
      <c r="E62" s="104" t="s">
        <v>58</v>
      </c>
      <c r="F62" s="20">
        <v>58</v>
      </c>
      <c r="G62" s="104" t="s">
        <v>98</v>
      </c>
      <c r="H62" s="21">
        <v>6</v>
      </c>
      <c r="I62" s="104" t="s">
        <v>210</v>
      </c>
      <c r="J62" s="21">
        <v>22</v>
      </c>
      <c r="K62" s="107">
        <v>58000</v>
      </c>
      <c r="L62" s="107">
        <v>139000</v>
      </c>
      <c r="M62" s="107">
        <f t="shared" si="5"/>
        <v>3728667</v>
      </c>
      <c r="N62" s="107">
        <v>18238</v>
      </c>
      <c r="O62" s="107">
        <v>3746905</v>
      </c>
    </row>
    <row r="63" spans="1:15" x14ac:dyDescent="0.2">
      <c r="A63" s="102" t="s">
        <v>538</v>
      </c>
      <c r="B63" s="102" t="s">
        <v>692</v>
      </c>
      <c r="C63" s="75">
        <v>319</v>
      </c>
      <c r="D63" s="75" t="s">
        <v>139</v>
      </c>
      <c r="E63" s="104" t="s">
        <v>58</v>
      </c>
      <c r="F63" s="20">
        <v>100</v>
      </c>
      <c r="G63" s="104" t="s">
        <v>140</v>
      </c>
      <c r="H63" s="21">
        <v>6</v>
      </c>
      <c r="I63" s="104" t="s">
        <v>210</v>
      </c>
      <c r="J63" s="21">
        <v>22</v>
      </c>
      <c r="K63" s="107">
        <v>100000</v>
      </c>
      <c r="L63" s="107">
        <v>239656</v>
      </c>
      <c r="M63" s="107">
        <f t="shared" si="5"/>
        <v>6428758</v>
      </c>
      <c r="N63" s="107">
        <v>31445</v>
      </c>
      <c r="O63" s="107">
        <v>6460203</v>
      </c>
    </row>
    <row r="64" spans="1:15" x14ac:dyDescent="0.2">
      <c r="A64" s="102" t="s">
        <v>165</v>
      </c>
      <c r="B64" s="102" t="s">
        <v>692</v>
      </c>
      <c r="C64" s="75">
        <v>322</v>
      </c>
      <c r="D64" s="75" t="s">
        <v>149</v>
      </c>
      <c r="E64" s="104" t="s">
        <v>58</v>
      </c>
      <c r="F64" s="20">
        <v>440</v>
      </c>
      <c r="G64" s="104" t="s">
        <v>143</v>
      </c>
      <c r="H64" s="21">
        <v>4</v>
      </c>
      <c r="I64" s="104" t="s">
        <v>211</v>
      </c>
      <c r="J64" s="21">
        <v>5</v>
      </c>
      <c r="K64" s="107">
        <v>440000</v>
      </c>
      <c r="L64" s="107">
        <v>0</v>
      </c>
      <c r="M64" s="107">
        <f t="shared" si="5"/>
        <v>0</v>
      </c>
      <c r="N64" s="107"/>
      <c r="O64" s="107"/>
    </row>
    <row r="65" spans="1:15" x14ac:dyDescent="0.2">
      <c r="A65" s="102" t="s">
        <v>165</v>
      </c>
      <c r="B65" s="102" t="s">
        <v>692</v>
      </c>
      <c r="C65" s="75">
        <v>322</v>
      </c>
      <c r="D65" s="75" t="s">
        <v>149</v>
      </c>
      <c r="E65" s="104" t="s">
        <v>58</v>
      </c>
      <c r="F65" s="20">
        <v>114</v>
      </c>
      <c r="G65" s="104" t="s">
        <v>144</v>
      </c>
      <c r="H65" s="21">
        <v>4</v>
      </c>
      <c r="I65" s="104" t="s">
        <v>211</v>
      </c>
      <c r="J65" s="21">
        <v>5</v>
      </c>
      <c r="K65" s="107">
        <v>114000</v>
      </c>
      <c r="L65" s="107">
        <v>0</v>
      </c>
      <c r="M65" s="107">
        <f t="shared" si="5"/>
        <v>0</v>
      </c>
      <c r="N65" s="107"/>
      <c r="O65" s="107"/>
    </row>
    <row r="66" spans="1:15" x14ac:dyDescent="0.2">
      <c r="A66" s="102" t="s">
        <v>165</v>
      </c>
      <c r="B66" s="102" t="s">
        <v>692</v>
      </c>
      <c r="C66" s="75">
        <v>322</v>
      </c>
      <c r="D66" s="75" t="s">
        <v>149</v>
      </c>
      <c r="E66" s="104" t="s">
        <v>58</v>
      </c>
      <c r="F66" s="20">
        <v>1500</v>
      </c>
      <c r="G66" s="104" t="s">
        <v>145</v>
      </c>
      <c r="H66" s="21">
        <v>5.8</v>
      </c>
      <c r="I66" s="104" t="s">
        <v>211</v>
      </c>
      <c r="J66" s="21">
        <v>19.25</v>
      </c>
      <c r="K66" s="107">
        <v>1500000</v>
      </c>
      <c r="L66" s="107">
        <v>174623.28</v>
      </c>
      <c r="M66" s="107">
        <f t="shared" si="5"/>
        <v>4684259</v>
      </c>
      <c r="N66" s="107">
        <v>7387</v>
      </c>
      <c r="O66" s="107">
        <v>4691646</v>
      </c>
    </row>
    <row r="67" spans="1:15" x14ac:dyDescent="0.2">
      <c r="A67" s="102" t="s">
        <v>165</v>
      </c>
      <c r="B67" s="102" t="s">
        <v>692</v>
      </c>
      <c r="C67" s="75">
        <v>322</v>
      </c>
      <c r="D67" s="75" t="s">
        <v>149</v>
      </c>
      <c r="E67" s="104" t="s">
        <v>58</v>
      </c>
      <c r="F67" s="20">
        <v>374</v>
      </c>
      <c r="G67" s="104" t="s">
        <v>146</v>
      </c>
      <c r="H67" s="21">
        <v>5.8</v>
      </c>
      <c r="I67" s="104" t="s">
        <v>211</v>
      </c>
      <c r="J67" s="21">
        <v>19.25</v>
      </c>
      <c r="K67" s="107">
        <v>374000</v>
      </c>
      <c r="L67" s="107">
        <v>43655.85</v>
      </c>
      <c r="M67" s="107">
        <f t="shared" si="5"/>
        <v>1171066</v>
      </c>
      <c r="N67" s="107">
        <v>1847</v>
      </c>
      <c r="O67" s="107">
        <v>1172913</v>
      </c>
    </row>
    <row r="68" spans="1:15" x14ac:dyDescent="0.2">
      <c r="A68" s="102" t="s">
        <v>181</v>
      </c>
      <c r="B68" s="102" t="s">
        <v>692</v>
      </c>
      <c r="C68" s="75">
        <v>322</v>
      </c>
      <c r="D68" s="75" t="s">
        <v>149</v>
      </c>
      <c r="E68" s="104" t="s">
        <v>58</v>
      </c>
      <c r="F68" s="20">
        <v>314</v>
      </c>
      <c r="G68" s="104" t="s">
        <v>147</v>
      </c>
      <c r="H68" s="21">
        <v>5.8</v>
      </c>
      <c r="I68" s="104" t="s">
        <v>211</v>
      </c>
      <c r="J68" s="21">
        <v>19</v>
      </c>
      <c r="K68" s="107">
        <v>314000</v>
      </c>
      <c r="L68" s="107">
        <v>442401.74</v>
      </c>
      <c r="M68" s="107">
        <f t="shared" si="5"/>
        <v>11867400</v>
      </c>
      <c r="N68" s="107">
        <v>18717</v>
      </c>
      <c r="O68" s="107">
        <v>11886117</v>
      </c>
    </row>
    <row r="69" spans="1:15" x14ac:dyDescent="0.2">
      <c r="A69" s="102" t="s">
        <v>166</v>
      </c>
      <c r="B69" s="102" t="s">
        <v>692</v>
      </c>
      <c r="C69" s="75">
        <v>322</v>
      </c>
      <c r="D69" s="75" t="s">
        <v>149</v>
      </c>
      <c r="E69" s="104" t="s">
        <v>58</v>
      </c>
      <c r="F69" s="20">
        <v>28</v>
      </c>
      <c r="G69" s="104" t="s">
        <v>148</v>
      </c>
      <c r="H69" s="21">
        <v>5.8</v>
      </c>
      <c r="I69" s="104" t="s">
        <v>211</v>
      </c>
      <c r="J69" s="21">
        <v>19</v>
      </c>
      <c r="K69" s="107">
        <v>28000</v>
      </c>
      <c r="L69" s="107">
        <v>65229.32</v>
      </c>
      <c r="M69" s="107">
        <f t="shared" si="5"/>
        <v>1749773</v>
      </c>
      <c r="N69" s="107">
        <v>2759</v>
      </c>
      <c r="O69" s="107">
        <v>1752532</v>
      </c>
    </row>
    <row r="70" spans="1:15" x14ac:dyDescent="0.2">
      <c r="A70" s="102"/>
      <c r="B70" s="102"/>
      <c r="C70" s="75"/>
      <c r="D70" s="75"/>
      <c r="E70" s="104"/>
      <c r="F70" s="20"/>
      <c r="G70" s="104"/>
      <c r="H70" s="21"/>
      <c r="I70" s="104"/>
      <c r="J70" s="21"/>
      <c r="K70" s="107"/>
      <c r="L70" s="107"/>
      <c r="M70" s="107"/>
      <c r="N70" s="107"/>
      <c r="O70" s="107"/>
    </row>
    <row r="71" spans="1:15" x14ac:dyDescent="0.2">
      <c r="A71" s="102" t="s">
        <v>674</v>
      </c>
      <c r="B71" s="102" t="s">
        <v>692</v>
      </c>
      <c r="C71" s="75">
        <v>337</v>
      </c>
      <c r="D71" s="75" t="s">
        <v>157</v>
      </c>
      <c r="E71" s="104" t="s">
        <v>58</v>
      </c>
      <c r="F71" s="20">
        <v>400</v>
      </c>
      <c r="G71" s="104" t="s">
        <v>65</v>
      </c>
      <c r="H71" s="21">
        <v>6.3</v>
      </c>
      <c r="I71" s="104" t="s">
        <v>210</v>
      </c>
      <c r="J71" s="21">
        <v>19.5</v>
      </c>
      <c r="K71" s="107">
        <v>400000</v>
      </c>
      <c r="L71" s="107">
        <v>62019</v>
      </c>
      <c r="M71" s="107">
        <f t="shared" ref="M71:M73" si="6">ROUND((L71*$D$8/1000),0)</f>
        <v>1663656</v>
      </c>
      <c r="N71" s="107">
        <v>18442</v>
      </c>
      <c r="O71" s="107">
        <v>1682098</v>
      </c>
    </row>
    <row r="72" spans="1:15" x14ac:dyDescent="0.2">
      <c r="A72" s="102" t="s">
        <v>674</v>
      </c>
      <c r="B72" s="102" t="s">
        <v>692</v>
      </c>
      <c r="C72" s="75">
        <v>337</v>
      </c>
      <c r="D72" s="75" t="s">
        <v>157</v>
      </c>
      <c r="E72" s="104" t="s">
        <v>58</v>
      </c>
      <c r="F72" s="20">
        <v>74</v>
      </c>
      <c r="G72" s="104" t="s">
        <v>64</v>
      </c>
      <c r="H72" s="21">
        <v>6.3</v>
      </c>
      <c r="I72" s="104" t="s">
        <v>210</v>
      </c>
      <c r="J72" s="21">
        <v>19.5</v>
      </c>
      <c r="K72" s="107">
        <v>74000</v>
      </c>
      <c r="L72" s="107">
        <v>11491</v>
      </c>
      <c r="M72" s="107">
        <f>ROUND((L72*$D$8/1000),0)</f>
        <v>308245</v>
      </c>
      <c r="N72" s="107">
        <v>3411</v>
      </c>
      <c r="O72" s="107">
        <v>311656</v>
      </c>
    </row>
    <row r="73" spans="1:15" x14ac:dyDescent="0.2">
      <c r="A73" s="102" t="s">
        <v>675</v>
      </c>
      <c r="B73" s="102" t="s">
        <v>692</v>
      </c>
      <c r="C73" s="75">
        <v>337</v>
      </c>
      <c r="D73" s="75" t="s">
        <v>157</v>
      </c>
      <c r="E73" s="104" t="s">
        <v>58</v>
      </c>
      <c r="F73" s="20">
        <v>38</v>
      </c>
      <c r="G73" s="104" t="s">
        <v>66</v>
      </c>
      <c r="H73" s="21">
        <v>7</v>
      </c>
      <c r="I73" s="104" t="s">
        <v>210</v>
      </c>
      <c r="J73" s="21">
        <v>19.75</v>
      </c>
      <c r="K73" s="107">
        <v>38000</v>
      </c>
      <c r="L73" s="107">
        <v>38000</v>
      </c>
      <c r="M73" s="107">
        <f t="shared" si="6"/>
        <v>1019348</v>
      </c>
      <c r="N73" s="107">
        <v>1732931</v>
      </c>
      <c r="O73" s="107">
        <v>2752279</v>
      </c>
    </row>
    <row r="74" spans="1:15" x14ac:dyDescent="0.2">
      <c r="A74" s="102" t="s">
        <v>676</v>
      </c>
      <c r="B74" s="102" t="s">
        <v>692</v>
      </c>
      <c r="C74" s="75">
        <v>337</v>
      </c>
      <c r="D74" s="75" t="s">
        <v>227</v>
      </c>
      <c r="E74" s="104" t="s">
        <v>58</v>
      </c>
      <c r="F74" s="20">
        <v>539</v>
      </c>
      <c r="G74" s="104" t="s">
        <v>217</v>
      </c>
      <c r="H74" s="21">
        <v>5</v>
      </c>
      <c r="I74" s="75" t="s">
        <v>211</v>
      </c>
      <c r="J74" s="21">
        <v>19.5</v>
      </c>
      <c r="K74" s="107">
        <v>539000</v>
      </c>
      <c r="L74" s="107">
        <v>95912</v>
      </c>
      <c r="M74" s="107">
        <f>ROUND((L74*$D$8/1000),0)</f>
        <v>2572834</v>
      </c>
      <c r="N74" s="107">
        <v>1751</v>
      </c>
      <c r="O74" s="107">
        <v>2574585</v>
      </c>
    </row>
    <row r="75" spans="1:15" x14ac:dyDescent="0.2">
      <c r="A75" s="102" t="s">
        <v>676</v>
      </c>
      <c r="B75" s="102" t="s">
        <v>692</v>
      </c>
      <c r="C75" s="75">
        <v>337</v>
      </c>
      <c r="D75" s="75" t="s">
        <v>227</v>
      </c>
      <c r="E75" s="104" t="s">
        <v>58</v>
      </c>
      <c r="F75" s="20">
        <v>40</v>
      </c>
      <c r="G75" s="104" t="s">
        <v>218</v>
      </c>
      <c r="H75" s="21">
        <v>7.5</v>
      </c>
      <c r="I75" s="75" t="s">
        <v>211</v>
      </c>
      <c r="J75" s="21">
        <v>19.75</v>
      </c>
      <c r="K75" s="107">
        <v>40000</v>
      </c>
      <c r="L75" s="107">
        <v>40000</v>
      </c>
      <c r="M75" s="107">
        <f>ROUND((L75*$D$8/1000),0)</f>
        <v>1072998</v>
      </c>
      <c r="N75" s="107">
        <v>1778343</v>
      </c>
      <c r="O75" s="107">
        <v>2851341</v>
      </c>
    </row>
    <row r="76" spans="1:15" x14ac:dyDescent="0.2">
      <c r="A76" s="102" t="s">
        <v>678</v>
      </c>
      <c r="B76" s="102" t="s">
        <v>692</v>
      </c>
      <c r="C76" s="75">
        <v>337</v>
      </c>
      <c r="D76" s="75" t="s">
        <v>247</v>
      </c>
      <c r="E76" s="104" t="s">
        <v>58</v>
      </c>
      <c r="F76" s="20">
        <v>512</v>
      </c>
      <c r="G76" s="104" t="s">
        <v>455</v>
      </c>
      <c r="H76" s="21">
        <v>4.5</v>
      </c>
      <c r="I76" s="104" t="s">
        <v>210</v>
      </c>
      <c r="J76" s="21">
        <v>19.5</v>
      </c>
      <c r="K76" s="107">
        <v>512000</v>
      </c>
      <c r="L76" s="107">
        <v>120241</v>
      </c>
      <c r="M76" s="107">
        <f>ROUND((L76*$D$8/1000),0)</f>
        <v>3225458</v>
      </c>
      <c r="N76" s="107">
        <v>25744</v>
      </c>
      <c r="O76" s="107">
        <v>3251202</v>
      </c>
    </row>
    <row r="77" spans="1:15" x14ac:dyDescent="0.2">
      <c r="A77" s="102" t="s">
        <v>678</v>
      </c>
      <c r="B77" s="102" t="s">
        <v>692</v>
      </c>
      <c r="C77" s="75">
        <v>337</v>
      </c>
      <c r="D77" s="75" t="s">
        <v>247</v>
      </c>
      <c r="E77" s="104" t="s">
        <v>58</v>
      </c>
      <c r="F77" s="20">
        <v>45</v>
      </c>
      <c r="G77" s="104" t="s">
        <v>456</v>
      </c>
      <c r="H77" s="21">
        <v>8</v>
      </c>
      <c r="I77" s="104" t="s">
        <v>210</v>
      </c>
      <c r="J77" s="21">
        <v>19.75</v>
      </c>
      <c r="K77" s="107">
        <v>45000</v>
      </c>
      <c r="L77" s="107">
        <v>45000</v>
      </c>
      <c r="M77" s="107">
        <f>ROUND((L77*$D$8/1000),0)</f>
        <v>1207122</v>
      </c>
      <c r="N77" s="107">
        <v>1996071</v>
      </c>
      <c r="O77" s="107">
        <v>3203193</v>
      </c>
    </row>
    <row r="78" spans="1:15" x14ac:dyDescent="0.2">
      <c r="A78" s="102"/>
      <c r="B78" s="102"/>
      <c r="C78" s="75"/>
      <c r="D78" s="75"/>
      <c r="E78" s="104"/>
      <c r="F78" s="20"/>
      <c r="G78" s="104"/>
      <c r="H78" s="21"/>
      <c r="I78" s="104"/>
      <c r="J78" s="21"/>
      <c r="K78" s="107"/>
      <c r="L78" s="107"/>
      <c r="M78" s="107"/>
      <c r="N78" s="107"/>
      <c r="O78" s="107"/>
    </row>
    <row r="79" spans="1:15" x14ac:dyDescent="0.2">
      <c r="A79" s="102" t="s">
        <v>537</v>
      </c>
      <c r="B79" s="102" t="s">
        <v>692</v>
      </c>
      <c r="C79" s="75">
        <v>341</v>
      </c>
      <c r="D79" s="75" t="s">
        <v>158</v>
      </c>
      <c r="E79" s="104" t="s">
        <v>58</v>
      </c>
      <c r="F79" s="20">
        <v>320</v>
      </c>
      <c r="G79" s="104" t="s">
        <v>160</v>
      </c>
      <c r="H79" s="21">
        <v>5.8</v>
      </c>
      <c r="I79" s="104" t="s">
        <v>209</v>
      </c>
      <c r="J79" s="21">
        <v>23.75</v>
      </c>
      <c r="K79" s="107">
        <v>320000</v>
      </c>
      <c r="L79" s="107">
        <v>21557</v>
      </c>
      <c r="M79" s="107">
        <f>ROUND((L79*$D$8/1000),0)</f>
        <v>578265</v>
      </c>
      <c r="N79" s="107">
        <v>2736</v>
      </c>
      <c r="O79" s="107">
        <v>581001</v>
      </c>
    </row>
    <row r="80" spans="1:15" x14ac:dyDescent="0.2">
      <c r="A80" s="102" t="s">
        <v>538</v>
      </c>
      <c r="B80" s="102" t="s">
        <v>692</v>
      </c>
      <c r="C80" s="75">
        <v>341</v>
      </c>
      <c r="D80" s="75" t="s">
        <v>158</v>
      </c>
      <c r="E80" s="104" t="s">
        <v>58</v>
      </c>
      <c r="F80" s="20">
        <v>6</v>
      </c>
      <c r="G80" s="104" t="s">
        <v>161</v>
      </c>
      <c r="H80" s="21">
        <v>7.5</v>
      </c>
      <c r="I80" s="104" t="s">
        <v>209</v>
      </c>
      <c r="J80" s="21">
        <v>23.75</v>
      </c>
      <c r="K80" s="107">
        <v>6000</v>
      </c>
      <c r="L80" s="107">
        <v>16816</v>
      </c>
      <c r="M80" s="107">
        <f>ROUND((L80*$D$8/1000),0)</f>
        <v>451088</v>
      </c>
      <c r="N80" s="107">
        <v>2743</v>
      </c>
      <c r="O80" s="107">
        <v>453831</v>
      </c>
    </row>
    <row r="81" spans="1:15" x14ac:dyDescent="0.2">
      <c r="A81" s="102" t="s">
        <v>538</v>
      </c>
      <c r="B81" s="102" t="s">
        <v>692</v>
      </c>
      <c r="C81" s="75">
        <v>341</v>
      </c>
      <c r="D81" s="75" t="s">
        <v>158</v>
      </c>
      <c r="E81" s="104" t="s">
        <v>58</v>
      </c>
      <c r="F81" s="20">
        <v>15.2</v>
      </c>
      <c r="G81" s="104" t="s">
        <v>162</v>
      </c>
      <c r="H81" s="21">
        <v>7.5</v>
      </c>
      <c r="I81" s="104" t="s">
        <v>209</v>
      </c>
      <c r="J81" s="21">
        <v>23.75</v>
      </c>
      <c r="K81" s="107">
        <v>15200</v>
      </c>
      <c r="L81" s="107">
        <v>42600</v>
      </c>
      <c r="M81" s="107">
        <f>ROUND((L81*$D$8/1000),0)</f>
        <v>1142742</v>
      </c>
      <c r="N81" s="107">
        <v>6950</v>
      </c>
      <c r="O81" s="107">
        <v>1149692</v>
      </c>
    </row>
    <row r="82" spans="1:15" x14ac:dyDescent="0.2">
      <c r="A82" s="102"/>
      <c r="B82" s="102"/>
      <c r="C82" s="75"/>
      <c r="D82" s="75"/>
      <c r="E82" s="104"/>
      <c r="F82" s="20"/>
      <c r="G82" s="104"/>
      <c r="H82" s="21"/>
      <c r="I82" s="104"/>
      <c r="J82" s="21"/>
      <c r="K82" s="107"/>
      <c r="L82" s="107"/>
      <c r="M82" s="107"/>
      <c r="N82" s="107"/>
      <c r="O82" s="107"/>
    </row>
    <row r="83" spans="1:15" x14ac:dyDescent="0.2">
      <c r="A83" s="102" t="s">
        <v>165</v>
      </c>
      <c r="B83" s="102" t="s">
        <v>692</v>
      </c>
      <c r="C83" s="75">
        <v>351</v>
      </c>
      <c r="D83" s="75" t="s">
        <v>194</v>
      </c>
      <c r="E83" s="104" t="s">
        <v>58</v>
      </c>
      <c r="F83" s="20">
        <v>400</v>
      </c>
      <c r="G83" s="104" t="s">
        <v>175</v>
      </c>
      <c r="H83" s="21">
        <v>6.5</v>
      </c>
      <c r="I83" s="104" t="s">
        <v>211</v>
      </c>
      <c r="J83" s="21">
        <v>20</v>
      </c>
      <c r="K83" s="107">
        <v>400000</v>
      </c>
      <c r="L83" s="107">
        <v>88073.94</v>
      </c>
      <c r="M83" s="107">
        <f>ROUND((L83*$D$8/1000),0)</f>
        <v>2362578</v>
      </c>
      <c r="N83" s="107">
        <v>4166</v>
      </c>
      <c r="O83" s="107">
        <v>2366744</v>
      </c>
    </row>
    <row r="84" spans="1:15" x14ac:dyDescent="0.2">
      <c r="A84" s="102" t="s">
        <v>165</v>
      </c>
      <c r="B84" s="102" t="s">
        <v>692</v>
      </c>
      <c r="C84" s="75">
        <v>351</v>
      </c>
      <c r="D84" s="75" t="s">
        <v>194</v>
      </c>
      <c r="E84" s="104" t="s">
        <v>58</v>
      </c>
      <c r="F84" s="20">
        <v>155</v>
      </c>
      <c r="G84" s="104" t="s">
        <v>176</v>
      </c>
      <c r="H84" s="21">
        <v>6.5</v>
      </c>
      <c r="I84" s="104" t="s">
        <v>211</v>
      </c>
      <c r="J84" s="21">
        <v>20</v>
      </c>
      <c r="K84" s="107">
        <v>155000</v>
      </c>
      <c r="L84" s="107">
        <v>34128.879999999997</v>
      </c>
      <c r="M84" s="107">
        <f>ROUND((L84*$D$8/1000),0)</f>
        <v>915505</v>
      </c>
      <c r="N84" s="107">
        <v>1615</v>
      </c>
      <c r="O84" s="107">
        <v>917120</v>
      </c>
    </row>
    <row r="85" spans="1:15" x14ac:dyDescent="0.2">
      <c r="A85" s="102" t="s">
        <v>193</v>
      </c>
      <c r="B85" s="102" t="s">
        <v>692</v>
      </c>
      <c r="C85" s="75">
        <v>351</v>
      </c>
      <c r="D85" s="75" t="s">
        <v>194</v>
      </c>
      <c r="E85" s="104" t="s">
        <v>58</v>
      </c>
      <c r="F85" s="20">
        <v>21</v>
      </c>
      <c r="G85" s="104" t="s">
        <v>177</v>
      </c>
      <c r="H85" s="21">
        <v>5</v>
      </c>
      <c r="I85" s="104" t="s">
        <v>211</v>
      </c>
      <c r="J85" s="21">
        <v>5.5</v>
      </c>
      <c r="K85" s="107">
        <v>21000</v>
      </c>
      <c r="L85" s="107">
        <v>0</v>
      </c>
      <c r="M85" s="107">
        <f>ROUND((L85*$D$8/1000),0)</f>
        <v>0</v>
      </c>
      <c r="N85" s="106"/>
      <c r="O85" s="106"/>
    </row>
    <row r="86" spans="1:15" x14ac:dyDescent="0.2">
      <c r="A86" s="102" t="s">
        <v>171</v>
      </c>
      <c r="B86" s="102" t="s">
        <v>692</v>
      </c>
      <c r="C86" s="75">
        <v>351</v>
      </c>
      <c r="D86" s="75" t="s">
        <v>194</v>
      </c>
      <c r="E86" s="104" t="s">
        <v>58</v>
      </c>
      <c r="F86" s="20">
        <v>60</v>
      </c>
      <c r="G86" s="104" t="s">
        <v>178</v>
      </c>
      <c r="H86" s="21">
        <v>6.5</v>
      </c>
      <c r="I86" s="104" t="s">
        <v>211</v>
      </c>
      <c r="J86" s="21">
        <v>20</v>
      </c>
      <c r="K86" s="107">
        <v>60000</v>
      </c>
      <c r="L86" s="107">
        <v>120628.83</v>
      </c>
      <c r="M86" s="107">
        <f>ROUND((L86*$D$8/1000),0)</f>
        <v>3235861</v>
      </c>
      <c r="N86" s="107">
        <v>5706</v>
      </c>
      <c r="O86" s="107">
        <v>3241567</v>
      </c>
    </row>
    <row r="87" spans="1:15" x14ac:dyDescent="0.2">
      <c r="A87" s="102" t="s">
        <v>171</v>
      </c>
      <c r="B87" s="102" t="s">
        <v>692</v>
      </c>
      <c r="C87" s="75">
        <v>351</v>
      </c>
      <c r="D87" s="75" t="s">
        <v>194</v>
      </c>
      <c r="E87" s="104" t="s">
        <v>58</v>
      </c>
      <c r="F87" s="20">
        <v>2</v>
      </c>
      <c r="G87" s="104" t="s">
        <v>179</v>
      </c>
      <c r="H87" s="21">
        <v>6.5</v>
      </c>
      <c r="I87" s="104" t="s">
        <v>211</v>
      </c>
      <c r="J87" s="21">
        <v>21</v>
      </c>
      <c r="K87" s="107">
        <v>2000</v>
      </c>
      <c r="L87" s="107">
        <v>4906.3900000000003</v>
      </c>
      <c r="M87" s="107">
        <f>ROUND((L87*$D$8/1000),0)</f>
        <v>131614</v>
      </c>
      <c r="N87" s="107">
        <v>232</v>
      </c>
      <c r="O87" s="107">
        <v>131846</v>
      </c>
    </row>
    <row r="88" spans="1:15" x14ac:dyDescent="0.2">
      <c r="A88" s="102" t="s">
        <v>633</v>
      </c>
      <c r="B88" s="102" t="s">
        <v>692</v>
      </c>
      <c r="C88" s="75">
        <v>351</v>
      </c>
      <c r="D88" s="75" t="s">
        <v>183</v>
      </c>
      <c r="E88" s="104" t="s">
        <v>58</v>
      </c>
      <c r="F88" s="20">
        <v>160</v>
      </c>
      <c r="G88" s="104" t="s">
        <v>187</v>
      </c>
      <c r="H88" s="21">
        <v>5.3</v>
      </c>
      <c r="I88" s="104" t="s">
        <v>211</v>
      </c>
      <c r="J88" s="21">
        <v>6</v>
      </c>
      <c r="K88" s="107">
        <v>160000</v>
      </c>
      <c r="L88" s="107">
        <v>0</v>
      </c>
      <c r="M88" s="107">
        <f t="shared" ref="M88:M100" si="7">ROUND((L88*$D$8/1000),0)</f>
        <v>0</v>
      </c>
      <c r="N88" s="107"/>
      <c r="O88" s="107"/>
    </row>
    <row r="89" spans="1:15" x14ac:dyDescent="0.2">
      <c r="A89" s="102" t="s">
        <v>633</v>
      </c>
      <c r="B89" s="102" t="s">
        <v>692</v>
      </c>
      <c r="C89" s="75">
        <v>351</v>
      </c>
      <c r="D89" s="75" t="s">
        <v>183</v>
      </c>
      <c r="E89" s="104" t="s">
        <v>58</v>
      </c>
      <c r="F89" s="20">
        <v>60</v>
      </c>
      <c r="G89" s="104" t="s">
        <v>188</v>
      </c>
      <c r="H89" s="21">
        <v>5.3</v>
      </c>
      <c r="I89" s="104" t="s">
        <v>211</v>
      </c>
      <c r="J89" s="21">
        <v>6</v>
      </c>
      <c r="K89" s="107">
        <v>60000</v>
      </c>
      <c r="L89" s="107">
        <v>0</v>
      </c>
      <c r="M89" s="107">
        <f t="shared" si="7"/>
        <v>0</v>
      </c>
      <c r="N89" s="107"/>
      <c r="O89" s="107"/>
    </row>
    <row r="90" spans="1:15" x14ac:dyDescent="0.2">
      <c r="A90" s="102" t="s">
        <v>633</v>
      </c>
      <c r="B90" s="102" t="s">
        <v>692</v>
      </c>
      <c r="C90" s="75">
        <v>351</v>
      </c>
      <c r="D90" s="75" t="s">
        <v>183</v>
      </c>
      <c r="E90" s="104" t="s">
        <v>58</v>
      </c>
      <c r="F90" s="20">
        <v>600</v>
      </c>
      <c r="G90" s="104" t="s">
        <v>189</v>
      </c>
      <c r="H90" s="21">
        <v>6.5</v>
      </c>
      <c r="I90" s="104" t="s">
        <v>211</v>
      </c>
      <c r="J90" s="21">
        <v>22.5</v>
      </c>
      <c r="K90" s="107">
        <v>600000</v>
      </c>
      <c r="L90" s="107">
        <v>153386.57999999999</v>
      </c>
      <c r="M90" s="107">
        <f t="shared" si="7"/>
        <v>4114586</v>
      </c>
      <c r="N90" s="107">
        <v>7254</v>
      </c>
      <c r="O90" s="107">
        <v>4121840</v>
      </c>
    </row>
    <row r="91" spans="1:15" x14ac:dyDescent="0.2">
      <c r="A91" s="102" t="s">
        <v>633</v>
      </c>
      <c r="B91" s="102" t="s">
        <v>692</v>
      </c>
      <c r="C91" s="75">
        <v>351</v>
      </c>
      <c r="D91" s="75" t="s">
        <v>183</v>
      </c>
      <c r="E91" s="104" t="s">
        <v>58</v>
      </c>
      <c r="F91" s="20">
        <v>129</v>
      </c>
      <c r="G91" s="104" t="s">
        <v>190</v>
      </c>
      <c r="H91" s="21">
        <v>6.5</v>
      </c>
      <c r="I91" s="104" t="s">
        <v>211</v>
      </c>
      <c r="J91" s="21">
        <v>22.5</v>
      </c>
      <c r="K91" s="107">
        <v>129000</v>
      </c>
      <c r="L91" s="107">
        <v>32978.36</v>
      </c>
      <c r="M91" s="107">
        <f t="shared" si="7"/>
        <v>884643</v>
      </c>
      <c r="N91" s="107">
        <v>1559</v>
      </c>
      <c r="O91" s="107">
        <v>886202</v>
      </c>
    </row>
    <row r="92" spans="1:15" x14ac:dyDescent="0.2">
      <c r="A92" s="102" t="s">
        <v>634</v>
      </c>
      <c r="B92" s="102" t="s">
        <v>692</v>
      </c>
      <c r="C92" s="75">
        <v>351</v>
      </c>
      <c r="D92" s="75" t="s">
        <v>183</v>
      </c>
      <c r="E92" s="104" t="s">
        <v>58</v>
      </c>
      <c r="F92" s="20">
        <v>82</v>
      </c>
      <c r="G92" s="104" t="s">
        <v>191</v>
      </c>
      <c r="H92" s="21">
        <v>6.5</v>
      </c>
      <c r="I92" s="104" t="s">
        <v>211</v>
      </c>
      <c r="J92" s="21">
        <v>22.5</v>
      </c>
      <c r="K92" s="107">
        <v>82000</v>
      </c>
      <c r="L92" s="107">
        <v>161928.29999999999</v>
      </c>
      <c r="M92" s="107">
        <f t="shared" si="7"/>
        <v>4343717</v>
      </c>
      <c r="N92" s="107">
        <v>7658</v>
      </c>
      <c r="O92" s="107">
        <v>4351375</v>
      </c>
    </row>
    <row r="93" spans="1:15" x14ac:dyDescent="0.2">
      <c r="A93" s="102" t="s">
        <v>634</v>
      </c>
      <c r="B93" s="102" t="s">
        <v>692</v>
      </c>
      <c r="C93" s="75">
        <v>351</v>
      </c>
      <c r="D93" s="75" t="s">
        <v>183</v>
      </c>
      <c r="E93" s="104" t="s">
        <v>58</v>
      </c>
      <c r="F93" s="20">
        <v>7</v>
      </c>
      <c r="G93" s="104" t="s">
        <v>192</v>
      </c>
      <c r="H93" s="21">
        <v>6.5</v>
      </c>
      <c r="I93" s="104" t="s">
        <v>211</v>
      </c>
      <c r="J93" s="21">
        <v>22.5</v>
      </c>
      <c r="K93" s="107">
        <v>7000</v>
      </c>
      <c r="L93" s="107">
        <v>16904.12</v>
      </c>
      <c r="M93" s="107">
        <f t="shared" si="7"/>
        <v>453452</v>
      </c>
      <c r="N93" s="107">
        <v>799</v>
      </c>
      <c r="O93" s="107">
        <v>454251</v>
      </c>
    </row>
    <row r="94" spans="1:15" x14ac:dyDescent="0.2">
      <c r="A94" s="102" t="s">
        <v>635</v>
      </c>
      <c r="B94" s="102" t="s">
        <v>692</v>
      </c>
      <c r="C94" s="75">
        <v>351</v>
      </c>
      <c r="D94" s="75" t="s">
        <v>226</v>
      </c>
      <c r="E94" s="104" t="s">
        <v>58</v>
      </c>
      <c r="F94" s="20">
        <v>255</v>
      </c>
      <c r="G94" s="104" t="s">
        <v>219</v>
      </c>
      <c r="H94" s="21">
        <v>4</v>
      </c>
      <c r="I94" s="75" t="s">
        <v>210</v>
      </c>
      <c r="J94" s="21">
        <v>5.75</v>
      </c>
      <c r="K94" s="107">
        <v>255000</v>
      </c>
      <c r="L94" s="107">
        <v>0</v>
      </c>
      <c r="M94" s="107">
        <f t="shared" si="7"/>
        <v>0</v>
      </c>
      <c r="N94" s="107"/>
      <c r="O94" s="107"/>
    </row>
    <row r="95" spans="1:15" x14ac:dyDescent="0.2">
      <c r="A95" s="102" t="s">
        <v>635</v>
      </c>
      <c r="B95" s="102" t="s">
        <v>692</v>
      </c>
      <c r="C95" s="75">
        <v>351</v>
      </c>
      <c r="D95" s="75" t="s">
        <v>226</v>
      </c>
      <c r="E95" s="104" t="s">
        <v>58</v>
      </c>
      <c r="F95" s="20">
        <v>69</v>
      </c>
      <c r="G95" s="104" t="s">
        <v>220</v>
      </c>
      <c r="H95" s="21">
        <v>4</v>
      </c>
      <c r="I95" s="75" t="s">
        <v>210</v>
      </c>
      <c r="J95" s="21">
        <v>5.75</v>
      </c>
      <c r="K95" s="107">
        <v>69000</v>
      </c>
      <c r="L95" s="107">
        <v>0</v>
      </c>
      <c r="M95" s="107">
        <f t="shared" si="7"/>
        <v>0</v>
      </c>
      <c r="N95" s="107"/>
      <c r="O95" s="107"/>
    </row>
    <row r="96" spans="1:15" x14ac:dyDescent="0.2">
      <c r="A96" s="102" t="s">
        <v>636</v>
      </c>
      <c r="B96" s="102" t="s">
        <v>692</v>
      </c>
      <c r="C96" s="75">
        <v>351</v>
      </c>
      <c r="D96" s="75" t="s">
        <v>226</v>
      </c>
      <c r="E96" s="104" t="s">
        <v>58</v>
      </c>
      <c r="F96" s="20">
        <v>305</v>
      </c>
      <c r="G96" s="104" t="s">
        <v>221</v>
      </c>
      <c r="H96" s="21">
        <v>6</v>
      </c>
      <c r="I96" s="75" t="s">
        <v>210</v>
      </c>
      <c r="J96" s="21">
        <v>22.5</v>
      </c>
      <c r="K96" s="107">
        <v>305000</v>
      </c>
      <c r="L96" s="107">
        <v>115568.73</v>
      </c>
      <c r="M96" s="107">
        <f t="shared" si="7"/>
        <v>3100124</v>
      </c>
      <c r="N96" s="107">
        <v>5055</v>
      </c>
      <c r="O96" s="107">
        <v>3105179</v>
      </c>
    </row>
    <row r="97" spans="1:15" x14ac:dyDescent="0.2">
      <c r="A97" s="102" t="s">
        <v>636</v>
      </c>
      <c r="B97" s="102" t="s">
        <v>692</v>
      </c>
      <c r="C97" s="75">
        <v>351</v>
      </c>
      <c r="D97" s="75" t="s">
        <v>226</v>
      </c>
      <c r="E97" s="104" t="s">
        <v>58</v>
      </c>
      <c r="F97" s="20">
        <v>77</v>
      </c>
      <c r="G97" s="104" t="s">
        <v>222</v>
      </c>
      <c r="H97" s="21">
        <v>6</v>
      </c>
      <c r="I97" s="75" t="s">
        <v>210</v>
      </c>
      <c r="J97" s="21">
        <v>22.5</v>
      </c>
      <c r="K97" s="107">
        <v>77000</v>
      </c>
      <c r="L97" s="107">
        <v>29176.5</v>
      </c>
      <c r="M97" s="107">
        <f t="shared" si="7"/>
        <v>782658</v>
      </c>
      <c r="N97" s="107">
        <v>1276</v>
      </c>
      <c r="O97" s="107">
        <v>783934</v>
      </c>
    </row>
    <row r="98" spans="1:15" x14ac:dyDescent="0.2">
      <c r="A98" s="102" t="s">
        <v>636</v>
      </c>
      <c r="B98" s="102" t="s">
        <v>692</v>
      </c>
      <c r="C98" s="75">
        <v>351</v>
      </c>
      <c r="D98" s="75" t="s">
        <v>226</v>
      </c>
      <c r="E98" s="104" t="s">
        <v>58</v>
      </c>
      <c r="F98" s="20">
        <v>29</v>
      </c>
      <c r="G98" s="104" t="s">
        <v>223</v>
      </c>
      <c r="H98" s="21">
        <v>6</v>
      </c>
      <c r="I98" s="75" t="s">
        <v>210</v>
      </c>
      <c r="J98" s="21">
        <v>25.5</v>
      </c>
      <c r="K98" s="107">
        <v>29000</v>
      </c>
      <c r="L98" s="107">
        <v>51975.9</v>
      </c>
      <c r="M98" s="107">
        <f t="shared" si="7"/>
        <v>1394250</v>
      </c>
      <c r="N98" s="107">
        <v>2274</v>
      </c>
      <c r="O98" s="107">
        <v>1396524</v>
      </c>
    </row>
    <row r="99" spans="1:15" x14ac:dyDescent="0.2">
      <c r="A99" s="102" t="s">
        <v>637</v>
      </c>
      <c r="B99" s="102" t="s">
        <v>692</v>
      </c>
      <c r="C99" s="75">
        <v>351</v>
      </c>
      <c r="D99" s="75" t="s">
        <v>226</v>
      </c>
      <c r="E99" s="104" t="s">
        <v>58</v>
      </c>
      <c r="F99" s="20">
        <v>29</v>
      </c>
      <c r="G99" s="104" t="s">
        <v>224</v>
      </c>
      <c r="H99" s="21">
        <v>4.5</v>
      </c>
      <c r="I99" s="75" t="s">
        <v>210</v>
      </c>
      <c r="J99" s="21">
        <v>26</v>
      </c>
      <c r="K99" s="107">
        <v>29000</v>
      </c>
      <c r="L99" s="107">
        <v>52344.959999999999</v>
      </c>
      <c r="M99" s="107">
        <f t="shared" si="7"/>
        <v>1404150</v>
      </c>
      <c r="N99" s="107">
        <v>1727</v>
      </c>
      <c r="O99" s="107">
        <v>1405877</v>
      </c>
    </row>
    <row r="100" spans="1:15" x14ac:dyDescent="0.2">
      <c r="A100" s="102" t="s">
        <v>248</v>
      </c>
      <c r="B100" s="102" t="s">
        <v>692</v>
      </c>
      <c r="C100" s="75">
        <v>351</v>
      </c>
      <c r="D100" s="75" t="s">
        <v>235</v>
      </c>
      <c r="E100" s="104" t="s">
        <v>58</v>
      </c>
      <c r="F100" s="20">
        <v>205</v>
      </c>
      <c r="G100" s="104" t="s">
        <v>236</v>
      </c>
      <c r="H100" s="21">
        <v>4</v>
      </c>
      <c r="I100" s="75" t="s">
        <v>210</v>
      </c>
      <c r="J100" s="21">
        <v>5.75</v>
      </c>
      <c r="K100" s="107">
        <v>205000</v>
      </c>
      <c r="L100" s="107">
        <v>0</v>
      </c>
      <c r="M100" s="107">
        <f t="shared" si="7"/>
        <v>0</v>
      </c>
      <c r="N100" s="107"/>
      <c r="O100" s="107"/>
    </row>
    <row r="101" spans="1:15" x14ac:dyDescent="0.2">
      <c r="A101" s="102" t="s">
        <v>248</v>
      </c>
      <c r="B101" s="102" t="s">
        <v>692</v>
      </c>
      <c r="C101" s="75">
        <v>351</v>
      </c>
      <c r="D101" s="75" t="s">
        <v>235</v>
      </c>
      <c r="E101" s="104" t="s">
        <v>58</v>
      </c>
      <c r="F101" s="20">
        <v>57</v>
      </c>
      <c r="G101" s="104" t="s">
        <v>237</v>
      </c>
      <c r="H101" s="21">
        <v>4</v>
      </c>
      <c r="I101" s="75" t="s">
        <v>210</v>
      </c>
      <c r="J101" s="21">
        <v>5.75</v>
      </c>
      <c r="K101" s="107">
        <v>57000</v>
      </c>
      <c r="L101" s="107">
        <v>0</v>
      </c>
      <c r="M101" s="107">
        <f>ROUND((L101*$D$8/1000),0)</f>
        <v>0</v>
      </c>
      <c r="N101" s="107"/>
      <c r="O101" s="107"/>
    </row>
    <row r="102" spans="1:15" x14ac:dyDescent="0.2">
      <c r="A102" s="102" t="s">
        <v>638</v>
      </c>
      <c r="B102" s="102" t="s">
        <v>692</v>
      </c>
      <c r="C102" s="75">
        <v>351</v>
      </c>
      <c r="D102" s="75" t="s">
        <v>235</v>
      </c>
      <c r="E102" s="104" t="s">
        <v>58</v>
      </c>
      <c r="F102" s="20">
        <v>270</v>
      </c>
      <c r="G102" s="104" t="s">
        <v>238</v>
      </c>
      <c r="H102" s="21">
        <v>5.6</v>
      </c>
      <c r="I102" s="75" t="s">
        <v>210</v>
      </c>
      <c r="J102" s="21">
        <v>19.75</v>
      </c>
      <c r="K102" s="107">
        <v>270000</v>
      </c>
      <c r="L102" s="107">
        <v>103591.72</v>
      </c>
      <c r="M102" s="107">
        <f>ROUND((L102*$D$8/1000),0)</f>
        <v>2778842</v>
      </c>
      <c r="N102" s="107">
        <v>4234</v>
      </c>
      <c r="O102" s="107">
        <v>2783076</v>
      </c>
    </row>
    <row r="103" spans="1:15" x14ac:dyDescent="0.2">
      <c r="A103" s="102" t="s">
        <v>639</v>
      </c>
      <c r="B103" s="102" t="s">
        <v>692</v>
      </c>
      <c r="C103" s="75">
        <v>351</v>
      </c>
      <c r="D103" s="75" t="s">
        <v>235</v>
      </c>
      <c r="E103" s="104" t="s">
        <v>58</v>
      </c>
      <c r="F103" s="20">
        <v>69</v>
      </c>
      <c r="G103" s="104" t="s">
        <v>239</v>
      </c>
      <c r="H103" s="21">
        <v>5.6</v>
      </c>
      <c r="I103" s="75" t="s">
        <v>210</v>
      </c>
      <c r="J103" s="21">
        <v>19.75</v>
      </c>
      <c r="K103" s="107">
        <v>69000</v>
      </c>
      <c r="L103" s="107">
        <v>26473.51</v>
      </c>
      <c r="M103" s="107">
        <f>ROUND((L103*$D$8/1000),0)</f>
        <v>710150</v>
      </c>
      <c r="N103" s="107">
        <v>1082</v>
      </c>
      <c r="O103" s="107">
        <v>711232</v>
      </c>
    </row>
    <row r="104" spans="1:15" x14ac:dyDescent="0.2">
      <c r="A104" s="102" t="s">
        <v>640</v>
      </c>
      <c r="B104" s="102" t="s">
        <v>692</v>
      </c>
      <c r="C104" s="75">
        <v>351</v>
      </c>
      <c r="D104" s="75" t="s">
        <v>235</v>
      </c>
      <c r="E104" s="104" t="s">
        <v>58</v>
      </c>
      <c r="F104" s="20">
        <v>20</v>
      </c>
      <c r="G104" s="104" t="s">
        <v>240</v>
      </c>
      <c r="H104" s="21">
        <v>6</v>
      </c>
      <c r="I104" s="75" t="s">
        <v>210</v>
      </c>
      <c r="J104" s="21">
        <v>25.25</v>
      </c>
      <c r="K104" s="107">
        <v>20000</v>
      </c>
      <c r="L104" s="107">
        <v>34956.620000000003</v>
      </c>
      <c r="M104" s="107">
        <f>ROUND((L104*$D$8/1000),0)</f>
        <v>937709</v>
      </c>
      <c r="N104" s="107">
        <v>1529</v>
      </c>
      <c r="O104" s="107">
        <v>939238</v>
      </c>
    </row>
    <row r="105" spans="1:15" x14ac:dyDescent="0.2">
      <c r="A105" s="102" t="s">
        <v>638</v>
      </c>
      <c r="B105" s="102" t="s">
        <v>692</v>
      </c>
      <c r="C105" s="75">
        <v>351</v>
      </c>
      <c r="D105" s="75" t="s">
        <v>235</v>
      </c>
      <c r="E105" s="104" t="s">
        <v>58</v>
      </c>
      <c r="F105" s="20">
        <v>46</v>
      </c>
      <c r="G105" s="104" t="s">
        <v>241</v>
      </c>
      <c r="H105" s="21">
        <v>4.5</v>
      </c>
      <c r="I105" s="75" t="s">
        <v>210</v>
      </c>
      <c r="J105" s="21">
        <v>25.75</v>
      </c>
      <c r="K105" s="107">
        <v>46000</v>
      </c>
      <c r="L105" s="107">
        <v>81820.600000000006</v>
      </c>
      <c r="M105" s="107">
        <f>ROUND((L105*$D$8/1000),0)</f>
        <v>2194833</v>
      </c>
      <c r="N105" s="107">
        <v>2698</v>
      </c>
      <c r="O105" s="107">
        <v>2197531</v>
      </c>
    </row>
    <row r="106" spans="1:15" x14ac:dyDescent="0.2">
      <c r="A106" s="102"/>
      <c r="B106" s="102"/>
      <c r="C106" s="75"/>
      <c r="D106" s="75"/>
      <c r="E106" s="104"/>
      <c r="F106" s="20"/>
      <c r="G106" s="104"/>
      <c r="H106" s="21"/>
      <c r="I106" s="75"/>
      <c r="J106" s="21"/>
      <c r="K106" s="107"/>
      <c r="L106" s="107"/>
      <c r="M106" s="107"/>
      <c r="N106" s="107"/>
      <c r="O106" s="107"/>
    </row>
    <row r="107" spans="1:15" x14ac:dyDescent="0.2">
      <c r="A107" s="102" t="s">
        <v>165</v>
      </c>
      <c r="B107" s="102" t="s">
        <v>692</v>
      </c>
      <c r="C107" s="75">
        <v>363</v>
      </c>
      <c r="D107" s="75" t="s">
        <v>182</v>
      </c>
      <c r="E107" s="104" t="s">
        <v>58</v>
      </c>
      <c r="F107" s="20">
        <v>400</v>
      </c>
      <c r="G107" s="104" t="s">
        <v>184</v>
      </c>
      <c r="H107" s="21">
        <v>5</v>
      </c>
      <c r="I107" s="75" t="s">
        <v>213</v>
      </c>
      <c r="J107" s="21">
        <v>17.5</v>
      </c>
      <c r="K107" s="107">
        <v>400000</v>
      </c>
      <c r="L107" s="107">
        <v>103351.7</v>
      </c>
      <c r="M107" s="107">
        <f t="shared" ref="M107:M113" si="8">ROUND((L107*$D$8/1000),0)</f>
        <v>2772403</v>
      </c>
      <c r="N107" s="107">
        <v>2186</v>
      </c>
      <c r="O107" s="107">
        <v>2774589</v>
      </c>
    </row>
    <row r="108" spans="1:15" x14ac:dyDescent="0.2">
      <c r="A108" s="102" t="s">
        <v>165</v>
      </c>
      <c r="B108" s="102" t="s">
        <v>692</v>
      </c>
      <c r="C108" s="75">
        <v>363</v>
      </c>
      <c r="D108" s="75" t="s">
        <v>182</v>
      </c>
      <c r="E108" s="104" t="s">
        <v>58</v>
      </c>
      <c r="F108" s="20">
        <v>96</v>
      </c>
      <c r="G108" s="104" t="s">
        <v>185</v>
      </c>
      <c r="H108" s="21">
        <v>5</v>
      </c>
      <c r="I108" s="75" t="s">
        <v>213</v>
      </c>
      <c r="J108" s="21">
        <v>17.5</v>
      </c>
      <c r="K108" s="107">
        <v>96000</v>
      </c>
      <c r="L108" s="107">
        <v>24804.43</v>
      </c>
      <c r="M108" s="107">
        <f t="shared" si="8"/>
        <v>665377</v>
      </c>
      <c r="N108" s="107">
        <v>525</v>
      </c>
      <c r="O108" s="107">
        <v>665902</v>
      </c>
    </row>
    <row r="109" spans="1:15" x14ac:dyDescent="0.2">
      <c r="A109" s="102" t="s">
        <v>193</v>
      </c>
      <c r="B109" s="102" t="s">
        <v>692</v>
      </c>
      <c r="C109" s="75">
        <v>363</v>
      </c>
      <c r="D109" s="75" t="s">
        <v>182</v>
      </c>
      <c r="E109" s="104" t="s">
        <v>58</v>
      </c>
      <c r="F109" s="79">
        <v>1E-3</v>
      </c>
      <c r="G109" s="104" t="s">
        <v>186</v>
      </c>
      <c r="H109" s="21">
        <v>0</v>
      </c>
      <c r="I109" s="75" t="s">
        <v>213</v>
      </c>
      <c r="J109" s="21">
        <v>17.5</v>
      </c>
      <c r="K109" s="107">
        <v>1</v>
      </c>
      <c r="L109" s="107">
        <v>1</v>
      </c>
      <c r="M109" s="107">
        <f t="shared" si="8"/>
        <v>27</v>
      </c>
      <c r="N109" s="107">
        <v>0</v>
      </c>
      <c r="O109" s="107">
        <v>27</v>
      </c>
    </row>
    <row r="110" spans="1:15" x14ac:dyDescent="0.2">
      <c r="A110" s="102" t="s">
        <v>537</v>
      </c>
      <c r="B110" s="102" t="s">
        <v>692</v>
      </c>
      <c r="C110" s="75">
        <v>367</v>
      </c>
      <c r="D110" s="75" t="s">
        <v>196</v>
      </c>
      <c r="E110" s="104" t="s">
        <v>58</v>
      </c>
      <c r="F110" s="20">
        <v>321.5</v>
      </c>
      <c r="G110" s="104" t="s">
        <v>201</v>
      </c>
      <c r="H110" s="21">
        <v>5.5</v>
      </c>
      <c r="I110" s="75" t="s">
        <v>210</v>
      </c>
      <c r="J110" s="21">
        <v>19</v>
      </c>
      <c r="K110" s="107">
        <v>321500</v>
      </c>
      <c r="L110" s="107">
        <v>65171</v>
      </c>
      <c r="M110" s="107">
        <f t="shared" si="8"/>
        <v>1748208</v>
      </c>
      <c r="N110" s="107">
        <v>7852</v>
      </c>
      <c r="O110" s="107">
        <v>1756060</v>
      </c>
    </row>
    <row r="111" spans="1:15" x14ac:dyDescent="0.2">
      <c r="A111" s="102" t="s">
        <v>537</v>
      </c>
      <c r="B111" s="102" t="s">
        <v>692</v>
      </c>
      <c r="C111" s="75">
        <v>367</v>
      </c>
      <c r="D111" s="75" t="s">
        <v>196</v>
      </c>
      <c r="E111" s="104" t="s">
        <v>58</v>
      </c>
      <c r="F111" s="20">
        <v>452.5</v>
      </c>
      <c r="G111" s="104" t="s">
        <v>202</v>
      </c>
      <c r="H111" s="21">
        <v>5.9</v>
      </c>
      <c r="I111" s="75" t="s">
        <v>210</v>
      </c>
      <c r="J111" s="21">
        <v>21.5</v>
      </c>
      <c r="K111" s="107">
        <v>452500</v>
      </c>
      <c r="L111" s="107">
        <v>227376</v>
      </c>
      <c r="M111" s="107">
        <f t="shared" si="8"/>
        <v>6099348</v>
      </c>
      <c r="N111" s="107">
        <v>29347</v>
      </c>
      <c r="O111" s="107">
        <v>6128695</v>
      </c>
    </row>
    <row r="112" spans="1:15" x14ac:dyDescent="0.2">
      <c r="A112" s="102" t="s">
        <v>538</v>
      </c>
      <c r="B112" s="102" t="s">
        <v>692</v>
      </c>
      <c r="C112" s="75">
        <v>367</v>
      </c>
      <c r="D112" s="75" t="s">
        <v>196</v>
      </c>
      <c r="E112" s="104" t="s">
        <v>58</v>
      </c>
      <c r="F112" s="20">
        <v>31</v>
      </c>
      <c r="G112" s="104" t="s">
        <v>203</v>
      </c>
      <c r="H112" s="21">
        <v>6.3</v>
      </c>
      <c r="I112" s="75" t="s">
        <v>210</v>
      </c>
      <c r="J112" s="21">
        <v>21.5</v>
      </c>
      <c r="K112" s="107">
        <v>31000</v>
      </c>
      <c r="L112" s="107">
        <v>71812</v>
      </c>
      <c r="M112" s="107">
        <f t="shared" si="8"/>
        <v>1926353</v>
      </c>
      <c r="N112" s="107">
        <v>9883</v>
      </c>
      <c r="O112" s="107">
        <v>1936236</v>
      </c>
    </row>
    <row r="113" spans="1:15" x14ac:dyDescent="0.2">
      <c r="A113" s="102" t="s">
        <v>538</v>
      </c>
      <c r="B113" s="102" t="s">
        <v>692</v>
      </c>
      <c r="C113" s="75">
        <v>367</v>
      </c>
      <c r="D113" s="75" t="s">
        <v>196</v>
      </c>
      <c r="E113" s="104" t="s">
        <v>58</v>
      </c>
      <c r="F113" s="20">
        <v>51.8</v>
      </c>
      <c r="G113" s="104" t="s">
        <v>204</v>
      </c>
      <c r="H113" s="21">
        <v>6.3</v>
      </c>
      <c r="I113" s="75" t="s">
        <v>210</v>
      </c>
      <c r="J113" s="21">
        <v>21.5</v>
      </c>
      <c r="K113" s="107">
        <v>51800</v>
      </c>
      <c r="L113" s="107">
        <v>119995</v>
      </c>
      <c r="M113" s="107">
        <f t="shared" si="8"/>
        <v>3218859</v>
      </c>
      <c r="N113" s="107">
        <v>16514</v>
      </c>
      <c r="O113" s="107">
        <v>3235373</v>
      </c>
    </row>
    <row r="114" spans="1:15" x14ac:dyDescent="0.2">
      <c r="A114" s="102"/>
      <c r="B114" s="102"/>
      <c r="C114" s="75"/>
      <c r="D114" s="75"/>
      <c r="E114" s="104"/>
      <c r="F114" s="20"/>
      <c r="G114" s="104"/>
      <c r="H114" s="21"/>
      <c r="I114" s="75"/>
      <c r="J114" s="21"/>
      <c r="K114" s="107"/>
      <c r="L114" s="107"/>
      <c r="M114" s="107"/>
      <c r="N114" s="107"/>
      <c r="O114" s="107"/>
    </row>
    <row r="115" spans="1:15" x14ac:dyDescent="0.2">
      <c r="A115" s="102" t="s">
        <v>606</v>
      </c>
      <c r="B115" s="102" t="s">
        <v>692</v>
      </c>
      <c r="C115" s="75">
        <v>383</v>
      </c>
      <c r="D115" s="75" t="s">
        <v>226</v>
      </c>
      <c r="E115" s="104" t="s">
        <v>58</v>
      </c>
      <c r="F115" s="20">
        <v>1250</v>
      </c>
      <c r="G115" s="104" t="s">
        <v>60</v>
      </c>
      <c r="H115" s="21">
        <v>4.5</v>
      </c>
      <c r="I115" s="75" t="s">
        <v>211</v>
      </c>
      <c r="J115" s="21">
        <v>22</v>
      </c>
      <c r="K115" s="107">
        <v>1250000</v>
      </c>
      <c r="L115" s="107">
        <v>196697</v>
      </c>
      <c r="M115" s="107">
        <f t="shared" ref="M115:M119" si="9">ROUND((L115*$D$8/1000),0)</f>
        <v>5276385</v>
      </c>
      <c r="N115" s="107">
        <v>3236</v>
      </c>
      <c r="O115" s="107">
        <v>5279621</v>
      </c>
    </row>
    <row r="116" spans="1:15" x14ac:dyDescent="0.2">
      <c r="A116" s="102" t="s">
        <v>608</v>
      </c>
      <c r="B116" s="102" t="s">
        <v>692</v>
      </c>
      <c r="C116" s="75">
        <v>383</v>
      </c>
      <c r="D116" s="75" t="s">
        <v>226</v>
      </c>
      <c r="E116" s="104" t="s">
        <v>58</v>
      </c>
      <c r="F116" s="79">
        <v>161</v>
      </c>
      <c r="G116" s="104" t="s">
        <v>70</v>
      </c>
      <c r="H116" s="21">
        <v>6</v>
      </c>
      <c r="I116" s="75" t="s">
        <v>211</v>
      </c>
      <c r="J116" s="21">
        <v>22</v>
      </c>
      <c r="K116" s="107">
        <v>161000</v>
      </c>
      <c r="L116" s="107">
        <v>346755</v>
      </c>
      <c r="M116" s="107">
        <f t="shared" si="9"/>
        <v>9301682</v>
      </c>
      <c r="N116" s="107">
        <v>30147</v>
      </c>
      <c r="O116" s="107">
        <v>9331829</v>
      </c>
    </row>
    <row r="117" spans="1:15" x14ac:dyDescent="0.2">
      <c r="A117" s="102" t="s">
        <v>228</v>
      </c>
      <c r="B117" s="102" t="s">
        <v>692</v>
      </c>
      <c r="C117" s="75">
        <v>392</v>
      </c>
      <c r="D117" s="75" t="s">
        <v>230</v>
      </c>
      <c r="E117" s="104" t="s">
        <v>58</v>
      </c>
      <c r="F117" s="20">
        <v>240</v>
      </c>
      <c r="G117" s="104" t="s">
        <v>200</v>
      </c>
      <c r="H117" s="21">
        <v>3.5</v>
      </c>
      <c r="I117" s="75" t="s">
        <v>211</v>
      </c>
      <c r="J117" s="21">
        <v>7</v>
      </c>
      <c r="K117" s="107">
        <v>240000</v>
      </c>
      <c r="L117" s="107">
        <v>0</v>
      </c>
      <c r="M117" s="107">
        <f t="shared" si="9"/>
        <v>0</v>
      </c>
      <c r="N117" s="107"/>
      <c r="O117" s="107"/>
    </row>
    <row r="118" spans="1:15" x14ac:dyDescent="0.2">
      <c r="A118" s="102" t="s">
        <v>642</v>
      </c>
      <c r="B118" s="102" t="s">
        <v>692</v>
      </c>
      <c r="C118" s="75">
        <v>392</v>
      </c>
      <c r="D118" s="75" t="s">
        <v>230</v>
      </c>
      <c r="E118" s="104" t="s">
        <v>58</v>
      </c>
      <c r="F118" s="20">
        <v>245</v>
      </c>
      <c r="G118" s="104" t="s">
        <v>203</v>
      </c>
      <c r="H118" s="21">
        <v>4.5</v>
      </c>
      <c r="I118" s="75" t="s">
        <v>211</v>
      </c>
      <c r="J118" s="21">
        <v>11</v>
      </c>
      <c r="K118" s="107">
        <v>119805</v>
      </c>
      <c r="L118" s="107">
        <v>0</v>
      </c>
      <c r="M118" s="107">
        <f t="shared" si="9"/>
        <v>0</v>
      </c>
      <c r="N118" s="107"/>
      <c r="O118" s="107"/>
    </row>
    <row r="119" spans="1:15" x14ac:dyDescent="0.2">
      <c r="A119" s="102" t="s">
        <v>642</v>
      </c>
      <c r="B119" s="102" t="s">
        <v>692</v>
      </c>
      <c r="C119" s="75">
        <v>392</v>
      </c>
      <c r="D119" s="75" t="s">
        <v>230</v>
      </c>
      <c r="E119" s="104" t="s">
        <v>58</v>
      </c>
      <c r="F119" s="118"/>
      <c r="G119" s="104" t="s">
        <v>453</v>
      </c>
      <c r="H119" s="21">
        <v>4.5</v>
      </c>
      <c r="I119" s="75" t="s">
        <v>211</v>
      </c>
      <c r="J119" s="21">
        <v>11</v>
      </c>
      <c r="K119" s="107">
        <v>195</v>
      </c>
      <c r="L119" s="107">
        <v>0</v>
      </c>
      <c r="M119" s="107">
        <f t="shared" si="9"/>
        <v>0</v>
      </c>
      <c r="N119" s="107"/>
      <c r="O119" s="107"/>
    </row>
    <row r="120" spans="1:15" x14ac:dyDescent="0.2">
      <c r="A120" s="102" t="s">
        <v>642</v>
      </c>
      <c r="B120" s="102" t="s">
        <v>692</v>
      </c>
      <c r="C120" s="75">
        <v>392</v>
      </c>
      <c r="D120" s="75" t="s">
        <v>230</v>
      </c>
      <c r="E120" s="104" t="s">
        <v>58</v>
      </c>
      <c r="F120" s="118"/>
      <c r="G120" s="104" t="s">
        <v>270</v>
      </c>
      <c r="H120" s="21">
        <v>5</v>
      </c>
      <c r="I120" s="75" t="s">
        <v>211</v>
      </c>
      <c r="J120" s="21">
        <v>11.5</v>
      </c>
      <c r="K120" s="107">
        <v>146837.81</v>
      </c>
      <c r="L120" s="107">
        <v>254224.57</v>
      </c>
      <c r="M120" s="107">
        <v>0</v>
      </c>
      <c r="N120" s="107"/>
      <c r="O120" s="107"/>
    </row>
    <row r="121" spans="1:15" x14ac:dyDescent="0.2">
      <c r="A121" s="106"/>
      <c r="B121" s="106"/>
      <c r="C121" s="75"/>
      <c r="D121" s="75"/>
      <c r="E121" s="106"/>
      <c r="F121" s="150"/>
      <c r="G121" s="106"/>
      <c r="H121" s="106"/>
      <c r="I121" s="106"/>
      <c r="J121" s="106"/>
      <c r="K121" s="37"/>
      <c r="L121" s="37"/>
      <c r="M121" s="37"/>
      <c r="N121" s="37"/>
      <c r="O121" s="37"/>
    </row>
    <row r="122" spans="1:15" x14ac:dyDescent="0.2">
      <c r="A122" s="102" t="s">
        <v>537</v>
      </c>
      <c r="B122" s="102" t="s">
        <v>692</v>
      </c>
      <c r="C122" s="75">
        <v>420</v>
      </c>
      <c r="D122" s="75" t="s">
        <v>244</v>
      </c>
      <c r="E122" s="104" t="s">
        <v>58</v>
      </c>
      <c r="F122" s="20">
        <v>507</v>
      </c>
      <c r="G122" s="104" t="s">
        <v>232</v>
      </c>
      <c r="H122" s="21">
        <v>4.5</v>
      </c>
      <c r="I122" s="75" t="s">
        <v>209</v>
      </c>
      <c r="J122" s="21">
        <v>19.5</v>
      </c>
      <c r="K122" s="107">
        <v>507000</v>
      </c>
      <c r="L122" s="107">
        <v>0</v>
      </c>
      <c r="M122" s="107">
        <f>ROUND((L122*$D$8/1000),0)</f>
        <v>0</v>
      </c>
      <c r="N122" s="107"/>
      <c r="O122" s="107"/>
    </row>
    <row r="123" spans="1:15" x14ac:dyDescent="0.2">
      <c r="A123" s="102" t="s">
        <v>537</v>
      </c>
      <c r="B123" s="102" t="s">
        <v>692</v>
      </c>
      <c r="C123" s="75">
        <v>420</v>
      </c>
      <c r="D123" s="75" t="s">
        <v>244</v>
      </c>
      <c r="E123" s="104" t="s">
        <v>58</v>
      </c>
      <c r="F123" s="20">
        <v>91</v>
      </c>
      <c r="G123" s="104" t="s">
        <v>233</v>
      </c>
      <c r="H123" s="21">
        <v>4.5</v>
      </c>
      <c r="I123" s="75" t="s">
        <v>209</v>
      </c>
      <c r="J123" s="21">
        <v>19.5</v>
      </c>
      <c r="K123" s="107">
        <v>91000</v>
      </c>
      <c r="L123" s="107">
        <v>24092</v>
      </c>
      <c r="M123" s="107">
        <f>ROUND((L123*$D$8/1000),0)</f>
        <v>646266</v>
      </c>
      <c r="N123" s="107">
        <v>2384</v>
      </c>
      <c r="O123" s="107">
        <v>648650</v>
      </c>
    </row>
    <row r="124" spans="1:15" x14ac:dyDescent="0.2">
      <c r="A124" s="102" t="s">
        <v>538</v>
      </c>
      <c r="B124" s="102" t="s">
        <v>692</v>
      </c>
      <c r="C124" s="75">
        <v>420</v>
      </c>
      <c r="D124" s="75" t="s">
        <v>244</v>
      </c>
      <c r="E124" s="104" t="s">
        <v>58</v>
      </c>
      <c r="F124" s="20">
        <v>32</v>
      </c>
      <c r="G124" s="104" t="s">
        <v>234</v>
      </c>
      <c r="H124" s="21">
        <v>4.5</v>
      </c>
      <c r="I124" s="75" t="s">
        <v>209</v>
      </c>
      <c r="J124" s="21">
        <v>19.5</v>
      </c>
      <c r="K124" s="107">
        <v>32000</v>
      </c>
      <c r="L124" s="107">
        <v>56090</v>
      </c>
      <c r="M124" s="107">
        <f>ROUND((L124*$D$8/1000),0)</f>
        <v>1504611</v>
      </c>
      <c r="N124" s="107">
        <v>5549</v>
      </c>
      <c r="O124" s="107">
        <v>1510160</v>
      </c>
    </row>
    <row r="125" spans="1:15" x14ac:dyDescent="0.2">
      <c r="A125" s="102" t="s">
        <v>538</v>
      </c>
      <c r="B125" s="102" t="s">
        <v>692</v>
      </c>
      <c r="C125" s="75">
        <v>420</v>
      </c>
      <c r="D125" s="75" t="s">
        <v>244</v>
      </c>
      <c r="E125" s="104" t="s">
        <v>58</v>
      </c>
      <c r="F125" s="20">
        <v>28</v>
      </c>
      <c r="G125" s="104" t="s">
        <v>245</v>
      </c>
      <c r="H125" s="21">
        <v>4.5</v>
      </c>
      <c r="I125" s="75" t="s">
        <v>209</v>
      </c>
      <c r="J125" s="21">
        <v>19.5</v>
      </c>
      <c r="K125" s="107">
        <v>28000</v>
      </c>
      <c r="L125" s="107">
        <v>49078</v>
      </c>
      <c r="M125" s="107">
        <f>ROUND((L125*$D$8/1000),0)</f>
        <v>1316514</v>
      </c>
      <c r="N125" s="107">
        <v>4856</v>
      </c>
      <c r="O125" s="107">
        <v>1321370</v>
      </c>
    </row>
    <row r="126" spans="1:15" x14ac:dyDescent="0.2">
      <c r="A126" s="102" t="s">
        <v>538</v>
      </c>
      <c r="B126" s="102" t="s">
        <v>692</v>
      </c>
      <c r="C126" s="75">
        <v>420</v>
      </c>
      <c r="D126" s="75" t="s">
        <v>244</v>
      </c>
      <c r="E126" s="104" t="s">
        <v>58</v>
      </c>
      <c r="F126" s="20">
        <v>25</v>
      </c>
      <c r="G126" s="104" t="s">
        <v>246</v>
      </c>
      <c r="H126" s="21">
        <v>4.5</v>
      </c>
      <c r="I126" s="75" t="s">
        <v>209</v>
      </c>
      <c r="J126" s="21">
        <v>19.5</v>
      </c>
      <c r="K126" s="107">
        <v>25000</v>
      </c>
      <c r="L126" s="107">
        <v>43820</v>
      </c>
      <c r="M126" s="107">
        <f>ROUND((L126*$D$8/1000),0)</f>
        <v>1175469</v>
      </c>
      <c r="N126" s="107">
        <v>4335</v>
      </c>
      <c r="O126" s="107">
        <v>1179804</v>
      </c>
    </row>
    <row r="127" spans="1:15" x14ac:dyDescent="0.2">
      <c r="A127" s="102"/>
      <c r="B127" s="102"/>
      <c r="C127" s="75"/>
      <c r="D127" s="75"/>
      <c r="E127" s="104"/>
      <c r="F127" s="20"/>
      <c r="G127" s="104"/>
      <c r="H127" s="21"/>
      <c r="I127" s="75"/>
      <c r="J127" s="21"/>
      <c r="K127" s="107"/>
      <c r="L127" s="107"/>
      <c r="M127" s="107"/>
      <c r="N127" s="107"/>
      <c r="O127" s="107"/>
    </row>
    <row r="128" spans="1:15" x14ac:dyDescent="0.2">
      <c r="A128" s="102" t="s">
        <v>250</v>
      </c>
      <c r="B128" s="102" t="s">
        <v>692</v>
      </c>
      <c r="C128" s="75">
        <v>430</v>
      </c>
      <c r="D128" s="75" t="s">
        <v>249</v>
      </c>
      <c r="E128" s="104" t="s">
        <v>58</v>
      </c>
      <c r="F128" s="107">
        <v>3660</v>
      </c>
      <c r="G128" s="104" t="s">
        <v>264</v>
      </c>
      <c r="H128" s="21">
        <v>3</v>
      </c>
      <c r="I128" s="75" t="s">
        <v>213</v>
      </c>
      <c r="J128" s="21">
        <v>11.42</v>
      </c>
      <c r="K128" s="48">
        <v>3660000</v>
      </c>
      <c r="L128" s="48">
        <v>0</v>
      </c>
      <c r="M128" s="48">
        <f>ROUND((L128*$D$8/1000),0)</f>
        <v>0</v>
      </c>
      <c r="N128" s="116"/>
      <c r="O128" s="117"/>
    </row>
    <row r="129" spans="1:15" x14ac:dyDescent="0.2">
      <c r="A129" s="102" t="s">
        <v>250</v>
      </c>
      <c r="B129" s="102" t="s">
        <v>692</v>
      </c>
      <c r="C129" s="75">
        <v>430</v>
      </c>
      <c r="D129" s="75" t="s">
        <v>249</v>
      </c>
      <c r="E129" s="104" t="s">
        <v>58</v>
      </c>
      <c r="F129" s="107">
        <v>479</v>
      </c>
      <c r="G129" s="104" t="s">
        <v>265</v>
      </c>
      <c r="H129" s="21">
        <v>4</v>
      </c>
      <c r="I129" s="75" t="s">
        <v>213</v>
      </c>
      <c r="J129" s="21">
        <v>11.42</v>
      </c>
      <c r="K129" s="48">
        <v>479000</v>
      </c>
      <c r="L129" s="48">
        <v>0</v>
      </c>
      <c r="M129" s="48">
        <f>ROUND((L129*$D$8/1000),0)</f>
        <v>0</v>
      </c>
      <c r="N129" s="116"/>
      <c r="O129" s="117"/>
    </row>
    <row r="130" spans="1:15" x14ac:dyDescent="0.2">
      <c r="A130" s="102" t="s">
        <v>472</v>
      </c>
      <c r="B130" s="102" t="s">
        <v>692</v>
      </c>
      <c r="C130" s="75">
        <v>430</v>
      </c>
      <c r="D130" s="75" t="s">
        <v>249</v>
      </c>
      <c r="E130" s="104" t="s">
        <v>58</v>
      </c>
      <c r="F130" s="79">
        <v>1.5349999999999999</v>
      </c>
      <c r="G130" s="104" t="s">
        <v>266</v>
      </c>
      <c r="H130" s="21">
        <v>10</v>
      </c>
      <c r="I130" s="75" t="s">
        <v>213</v>
      </c>
      <c r="J130" s="21">
        <v>11.42</v>
      </c>
      <c r="K130" s="48">
        <v>1535</v>
      </c>
      <c r="L130" s="48">
        <v>0</v>
      </c>
      <c r="M130" s="48">
        <f>ROUND((L130*$D$8/1000),0)</f>
        <v>0</v>
      </c>
      <c r="N130" s="48"/>
      <c r="O130" s="48"/>
    </row>
    <row r="131" spans="1:15" x14ac:dyDescent="0.2">
      <c r="A131" s="102"/>
      <c r="B131" s="102"/>
      <c r="C131" s="75"/>
      <c r="D131" s="75"/>
      <c r="E131" s="104"/>
      <c r="F131" s="107"/>
      <c r="G131" s="75"/>
      <c r="H131" s="21"/>
      <c r="I131" s="75"/>
      <c r="J131" s="21"/>
      <c r="K131" s="107"/>
      <c r="L131" s="107"/>
      <c r="M131" s="107"/>
      <c r="N131" s="107"/>
      <c r="O131" s="107"/>
    </row>
    <row r="132" spans="1:15" x14ac:dyDescent="0.2">
      <c r="A132" s="102" t="s">
        <v>119</v>
      </c>
      <c r="B132" s="102" t="s">
        <v>692</v>
      </c>
      <c r="C132" s="75">
        <v>437</v>
      </c>
      <c r="D132" s="75" t="s">
        <v>259</v>
      </c>
      <c r="E132" s="104" t="s">
        <v>58</v>
      </c>
      <c r="F132" s="107">
        <v>110</v>
      </c>
      <c r="G132" s="104" t="s">
        <v>251</v>
      </c>
      <c r="H132" s="21">
        <v>3</v>
      </c>
      <c r="I132" s="75" t="s">
        <v>210</v>
      </c>
      <c r="J132" s="21">
        <v>7</v>
      </c>
      <c r="K132" s="107">
        <v>110000</v>
      </c>
      <c r="L132" s="107">
        <v>0</v>
      </c>
      <c r="M132" s="107">
        <f>ROUND((L132*$D$8/1000),0)</f>
        <v>0</v>
      </c>
      <c r="N132" s="107"/>
      <c r="O132" s="107"/>
    </row>
    <row r="133" spans="1:15" x14ac:dyDescent="0.2">
      <c r="A133" s="102" t="s">
        <v>119</v>
      </c>
      <c r="B133" s="102" t="s">
        <v>692</v>
      </c>
      <c r="C133" s="75">
        <v>437</v>
      </c>
      <c r="D133" s="75" t="s">
        <v>259</v>
      </c>
      <c r="E133" s="104" t="s">
        <v>58</v>
      </c>
      <c r="F133" s="107">
        <v>33</v>
      </c>
      <c r="G133" s="104" t="s">
        <v>252</v>
      </c>
      <c r="H133" s="21">
        <v>3</v>
      </c>
      <c r="I133" s="75" t="s">
        <v>210</v>
      </c>
      <c r="J133" s="21">
        <v>7</v>
      </c>
      <c r="K133" s="107">
        <v>33000</v>
      </c>
      <c r="L133" s="107">
        <v>0</v>
      </c>
      <c r="M133" s="107">
        <f t="shared" ref="M133:M145" si="10">ROUND((L133*$D$8/1000),0)</f>
        <v>0</v>
      </c>
      <c r="N133" s="107"/>
      <c r="O133" s="107"/>
    </row>
    <row r="134" spans="1:15" x14ac:dyDescent="0.2">
      <c r="A134" s="102" t="s">
        <v>119</v>
      </c>
      <c r="B134" s="102" t="s">
        <v>692</v>
      </c>
      <c r="C134" s="75">
        <v>437</v>
      </c>
      <c r="D134" s="75" t="s">
        <v>259</v>
      </c>
      <c r="E134" s="104" t="s">
        <v>58</v>
      </c>
      <c r="F134" s="107">
        <v>260</v>
      </c>
      <c r="G134" s="104" t="s">
        <v>253</v>
      </c>
      <c r="H134" s="21">
        <v>4.2</v>
      </c>
      <c r="I134" s="75" t="s">
        <v>210</v>
      </c>
      <c r="J134" s="21">
        <v>20</v>
      </c>
      <c r="K134" s="107">
        <v>260000</v>
      </c>
      <c r="L134" s="107">
        <v>83161.429999999993</v>
      </c>
      <c r="M134" s="107">
        <f t="shared" si="10"/>
        <v>2230800</v>
      </c>
      <c r="N134" s="107">
        <v>10507</v>
      </c>
      <c r="O134" s="107">
        <v>2241307</v>
      </c>
    </row>
    <row r="135" spans="1:15" x14ac:dyDescent="0.2">
      <c r="A135" s="102" t="s">
        <v>119</v>
      </c>
      <c r="B135" s="102" t="s">
        <v>692</v>
      </c>
      <c r="C135" s="75">
        <v>437</v>
      </c>
      <c r="D135" s="75" t="s">
        <v>259</v>
      </c>
      <c r="E135" s="104" t="s">
        <v>58</v>
      </c>
      <c r="F135" s="107">
        <v>68</v>
      </c>
      <c r="G135" s="104" t="s">
        <v>254</v>
      </c>
      <c r="H135" s="21">
        <v>4.2</v>
      </c>
      <c r="I135" s="75" t="s">
        <v>210</v>
      </c>
      <c r="J135" s="21">
        <v>20</v>
      </c>
      <c r="K135" s="107">
        <v>68000</v>
      </c>
      <c r="L135" s="107">
        <v>21749.85</v>
      </c>
      <c r="M135" s="107">
        <f t="shared" si="10"/>
        <v>583438</v>
      </c>
      <c r="N135" s="107">
        <v>2748</v>
      </c>
      <c r="O135" s="107">
        <v>586186</v>
      </c>
    </row>
    <row r="136" spans="1:15" x14ac:dyDescent="0.2">
      <c r="A136" s="102" t="s">
        <v>631</v>
      </c>
      <c r="B136" s="102" t="s">
        <v>692</v>
      </c>
      <c r="C136" s="75">
        <v>437</v>
      </c>
      <c r="D136" s="75" t="s">
        <v>259</v>
      </c>
      <c r="E136" s="104" t="s">
        <v>58</v>
      </c>
      <c r="F136" s="77">
        <v>132</v>
      </c>
      <c r="G136" s="104" t="s">
        <v>255</v>
      </c>
      <c r="H136" s="21">
        <v>4.2</v>
      </c>
      <c r="I136" s="75" t="s">
        <v>210</v>
      </c>
      <c r="J136" s="21">
        <v>20</v>
      </c>
      <c r="K136" s="107">
        <v>132000</v>
      </c>
      <c r="L136" s="107">
        <v>41025.040000000001</v>
      </c>
      <c r="M136" s="107">
        <f t="shared" si="10"/>
        <v>1100494</v>
      </c>
      <c r="N136" s="107">
        <v>5183</v>
      </c>
      <c r="O136" s="107">
        <v>1105677</v>
      </c>
    </row>
    <row r="137" spans="1:15" x14ac:dyDescent="0.2">
      <c r="A137" s="102" t="s">
        <v>225</v>
      </c>
      <c r="B137" s="102" t="s">
        <v>692</v>
      </c>
      <c r="C137" s="75">
        <v>437</v>
      </c>
      <c r="D137" s="75" t="s">
        <v>259</v>
      </c>
      <c r="E137" s="104" t="s">
        <v>58</v>
      </c>
      <c r="F137" s="77">
        <v>55</v>
      </c>
      <c r="G137" s="104" t="s">
        <v>82</v>
      </c>
      <c r="H137" s="21">
        <v>4.2</v>
      </c>
      <c r="I137" s="75" t="s">
        <v>210</v>
      </c>
      <c r="J137" s="21">
        <v>20</v>
      </c>
      <c r="K137" s="107">
        <v>55000</v>
      </c>
      <c r="L137" s="107">
        <v>56280.55</v>
      </c>
      <c r="M137" s="107">
        <f t="shared" si="10"/>
        <v>1509722</v>
      </c>
      <c r="N137" s="107">
        <v>7111</v>
      </c>
      <c r="O137" s="107">
        <v>1516833</v>
      </c>
    </row>
    <row r="138" spans="1:15" x14ac:dyDescent="0.2">
      <c r="A138" s="102" t="s">
        <v>225</v>
      </c>
      <c r="B138" s="102" t="s">
        <v>692</v>
      </c>
      <c r="C138" s="75">
        <v>437</v>
      </c>
      <c r="D138" s="75" t="s">
        <v>259</v>
      </c>
      <c r="E138" s="104" t="s">
        <v>58</v>
      </c>
      <c r="F138" s="77">
        <v>1</v>
      </c>
      <c r="G138" s="104" t="s">
        <v>256</v>
      </c>
      <c r="H138" s="21">
        <v>4.2</v>
      </c>
      <c r="I138" s="75" t="s">
        <v>210</v>
      </c>
      <c r="J138" s="21">
        <v>20</v>
      </c>
      <c r="K138" s="107">
        <v>1000</v>
      </c>
      <c r="L138" s="107">
        <v>1655.31</v>
      </c>
      <c r="M138" s="107">
        <f t="shared" si="10"/>
        <v>44404</v>
      </c>
      <c r="N138" s="107">
        <v>209</v>
      </c>
      <c r="O138" s="107">
        <v>44613</v>
      </c>
    </row>
    <row r="139" spans="1:15" x14ac:dyDescent="0.2">
      <c r="A139" s="102" t="s">
        <v>644</v>
      </c>
      <c r="B139" s="102" t="s">
        <v>692</v>
      </c>
      <c r="C139" s="75">
        <v>437</v>
      </c>
      <c r="D139" s="75" t="s">
        <v>448</v>
      </c>
      <c r="E139" s="104" t="s">
        <v>58</v>
      </c>
      <c r="F139" s="20">
        <v>110</v>
      </c>
      <c r="G139" s="104" t="s">
        <v>449</v>
      </c>
      <c r="H139" s="21">
        <v>3</v>
      </c>
      <c r="I139" s="75" t="s">
        <v>210</v>
      </c>
      <c r="J139" s="21">
        <v>5.93</v>
      </c>
      <c r="K139" s="107">
        <v>110000</v>
      </c>
      <c r="L139" s="107">
        <v>0</v>
      </c>
      <c r="M139" s="107">
        <f t="shared" si="10"/>
        <v>0</v>
      </c>
      <c r="N139" s="107"/>
      <c r="O139" s="107"/>
    </row>
    <row r="140" spans="1:15" x14ac:dyDescent="0.2">
      <c r="A140" s="102" t="s">
        <v>645</v>
      </c>
      <c r="B140" s="102" t="s">
        <v>692</v>
      </c>
      <c r="C140" s="75">
        <v>437</v>
      </c>
      <c r="D140" s="75" t="s">
        <v>448</v>
      </c>
      <c r="E140" s="104" t="s">
        <v>58</v>
      </c>
      <c r="F140" s="20">
        <v>33</v>
      </c>
      <c r="G140" s="104" t="s">
        <v>450</v>
      </c>
      <c r="H140" s="21">
        <v>3</v>
      </c>
      <c r="I140" s="75" t="s">
        <v>210</v>
      </c>
      <c r="J140" s="21">
        <v>5.93</v>
      </c>
      <c r="K140" s="107">
        <v>33000</v>
      </c>
      <c r="L140" s="107">
        <v>0</v>
      </c>
      <c r="M140" s="107">
        <f t="shared" si="10"/>
        <v>0</v>
      </c>
      <c r="N140" s="107"/>
      <c r="O140" s="107"/>
    </row>
    <row r="141" spans="1:15" x14ac:dyDescent="0.2">
      <c r="A141" s="102" t="s">
        <v>644</v>
      </c>
      <c r="B141" s="102" t="s">
        <v>692</v>
      </c>
      <c r="C141" s="75">
        <v>437</v>
      </c>
      <c r="D141" s="75" t="s">
        <v>448</v>
      </c>
      <c r="E141" s="104" t="s">
        <v>58</v>
      </c>
      <c r="F141" s="20">
        <v>375</v>
      </c>
      <c r="G141" s="104" t="s">
        <v>443</v>
      </c>
      <c r="H141" s="21">
        <v>4.2</v>
      </c>
      <c r="I141" s="75" t="s">
        <v>210</v>
      </c>
      <c r="J141" s="21">
        <v>19.75</v>
      </c>
      <c r="K141" s="107">
        <v>375000</v>
      </c>
      <c r="L141" s="107">
        <v>140107.31</v>
      </c>
      <c r="M141" s="107">
        <f t="shared" si="10"/>
        <v>3758370</v>
      </c>
      <c r="N141" s="107">
        <v>17702</v>
      </c>
      <c r="O141" s="107">
        <v>3776072</v>
      </c>
    </row>
    <row r="142" spans="1:15" x14ac:dyDescent="0.2">
      <c r="A142" s="102" t="s">
        <v>644</v>
      </c>
      <c r="B142" s="102" t="s">
        <v>692</v>
      </c>
      <c r="C142" s="75">
        <v>437</v>
      </c>
      <c r="D142" s="75" t="s">
        <v>448</v>
      </c>
      <c r="E142" s="104" t="s">
        <v>58</v>
      </c>
      <c r="F142" s="20">
        <v>99</v>
      </c>
      <c r="G142" s="104" t="s">
        <v>444</v>
      </c>
      <c r="H142" s="21">
        <v>4.2</v>
      </c>
      <c r="I142" s="75" t="s">
        <v>210</v>
      </c>
      <c r="J142" s="21">
        <v>19.75</v>
      </c>
      <c r="K142" s="107">
        <v>99000</v>
      </c>
      <c r="L142" s="107">
        <v>36988.33</v>
      </c>
      <c r="M142" s="107">
        <f t="shared" si="10"/>
        <v>992210</v>
      </c>
      <c r="N142" s="107">
        <v>4673</v>
      </c>
      <c r="O142" s="107">
        <v>996883</v>
      </c>
    </row>
    <row r="143" spans="1:15" x14ac:dyDescent="0.2">
      <c r="A143" s="102" t="s">
        <v>644</v>
      </c>
      <c r="B143" s="102" t="s">
        <v>692</v>
      </c>
      <c r="C143" s="75">
        <v>437</v>
      </c>
      <c r="D143" s="75" t="s">
        <v>448</v>
      </c>
      <c r="E143" s="104" t="s">
        <v>58</v>
      </c>
      <c r="F143" s="20">
        <v>93</v>
      </c>
      <c r="G143" s="104" t="s">
        <v>445</v>
      </c>
      <c r="H143" s="21">
        <v>4.2</v>
      </c>
      <c r="I143" s="75" t="s">
        <v>210</v>
      </c>
      <c r="J143" s="21">
        <v>19.75</v>
      </c>
      <c r="K143" s="107">
        <v>93000</v>
      </c>
      <c r="L143" s="107">
        <v>38448.97</v>
      </c>
      <c r="M143" s="107">
        <f t="shared" si="10"/>
        <v>1031391</v>
      </c>
      <c r="N143" s="107">
        <v>4858</v>
      </c>
      <c r="O143" s="107">
        <v>1036249</v>
      </c>
    </row>
    <row r="144" spans="1:15" x14ac:dyDescent="0.2">
      <c r="A144" s="102" t="s">
        <v>646</v>
      </c>
      <c r="B144" s="102" t="s">
        <v>692</v>
      </c>
      <c r="C144" s="75">
        <v>437</v>
      </c>
      <c r="D144" s="75" t="s">
        <v>448</v>
      </c>
      <c r="E144" s="104" t="s">
        <v>58</v>
      </c>
      <c r="F144" s="20">
        <v>122</v>
      </c>
      <c r="G144" s="104" t="s">
        <v>446</v>
      </c>
      <c r="H144" s="21">
        <v>4.2</v>
      </c>
      <c r="I144" s="75" t="s">
        <v>210</v>
      </c>
      <c r="J144" s="21">
        <v>19.75</v>
      </c>
      <c r="K144" s="107">
        <v>122000</v>
      </c>
      <c r="L144" s="107">
        <v>95584.13</v>
      </c>
      <c r="M144" s="107">
        <f t="shared" si="10"/>
        <v>2564039</v>
      </c>
      <c r="N144" s="107">
        <v>12076</v>
      </c>
      <c r="O144" s="107">
        <v>2576115</v>
      </c>
    </row>
    <row r="145" spans="1:15" x14ac:dyDescent="0.2">
      <c r="A145" s="102" t="s">
        <v>646</v>
      </c>
      <c r="B145" s="102" t="s">
        <v>692</v>
      </c>
      <c r="C145" s="75">
        <v>437</v>
      </c>
      <c r="D145" s="75" t="s">
        <v>448</v>
      </c>
      <c r="E145" s="104" t="s">
        <v>58</v>
      </c>
      <c r="F145" s="20">
        <v>1</v>
      </c>
      <c r="G145" s="104" t="s">
        <v>447</v>
      </c>
      <c r="H145" s="21">
        <v>4.2</v>
      </c>
      <c r="I145" s="75" t="s">
        <v>210</v>
      </c>
      <c r="J145" s="21">
        <v>19.75</v>
      </c>
      <c r="K145" s="107">
        <v>1000</v>
      </c>
      <c r="L145" s="107">
        <v>1566.95</v>
      </c>
      <c r="M145" s="107">
        <f t="shared" si="10"/>
        <v>42033</v>
      </c>
      <c r="N145" s="107">
        <v>198</v>
      </c>
      <c r="O145" s="107">
        <v>42231</v>
      </c>
    </row>
    <row r="146" spans="1:15" x14ac:dyDescent="0.2">
      <c r="A146" s="102"/>
      <c r="B146" s="102"/>
      <c r="C146" s="75"/>
      <c r="D146" s="75"/>
      <c r="E146" s="104"/>
      <c r="F146" s="20"/>
      <c r="G146" s="104"/>
      <c r="H146" s="21"/>
      <c r="I146" s="75"/>
      <c r="J146" s="21"/>
      <c r="K146" s="107"/>
      <c r="L146" s="107"/>
      <c r="M146" s="107"/>
      <c r="N146" s="106"/>
      <c r="O146" s="107"/>
    </row>
    <row r="147" spans="1:15" x14ac:dyDescent="0.2">
      <c r="A147" s="102" t="s">
        <v>228</v>
      </c>
      <c r="B147" s="102" t="s">
        <v>692</v>
      </c>
      <c r="C147" s="75">
        <v>449</v>
      </c>
      <c r="D147" s="75" t="s">
        <v>262</v>
      </c>
      <c r="E147" s="104" t="s">
        <v>58</v>
      </c>
      <c r="F147" s="20">
        <v>162</v>
      </c>
      <c r="G147" s="104" t="s">
        <v>232</v>
      </c>
      <c r="H147" s="21">
        <v>4.8</v>
      </c>
      <c r="I147" s="104" t="s">
        <v>211</v>
      </c>
      <c r="J147" s="21">
        <v>7.75</v>
      </c>
      <c r="K147" s="107">
        <v>162000</v>
      </c>
      <c r="L147" s="107">
        <v>0</v>
      </c>
      <c r="M147" s="107">
        <f>ROUND((L147*$D$8/1000),0)</f>
        <v>0</v>
      </c>
      <c r="N147" s="107"/>
      <c r="O147" s="107"/>
    </row>
    <row r="148" spans="1:15" x14ac:dyDescent="0.2">
      <c r="A148" s="102" t="s">
        <v>263</v>
      </c>
      <c r="B148" s="102" t="s">
        <v>692</v>
      </c>
      <c r="C148" s="75">
        <v>449</v>
      </c>
      <c r="D148" s="75" t="s">
        <v>262</v>
      </c>
      <c r="E148" s="104" t="s">
        <v>58</v>
      </c>
      <c r="F148" s="20">
        <v>50</v>
      </c>
      <c r="G148" s="104" t="s">
        <v>233</v>
      </c>
      <c r="H148" s="21">
        <v>5.4</v>
      </c>
      <c r="I148" s="104" t="s">
        <v>211</v>
      </c>
      <c r="J148" s="21">
        <v>14.75</v>
      </c>
      <c r="K148" s="107">
        <v>50000</v>
      </c>
      <c r="L148" s="107">
        <v>25867</v>
      </c>
      <c r="M148" s="107">
        <f>ROUND((L148*$D$8/1000),0)</f>
        <v>693881</v>
      </c>
      <c r="N148" s="107">
        <v>3061</v>
      </c>
      <c r="O148" s="107">
        <v>696942</v>
      </c>
    </row>
    <row r="149" spans="1:15" x14ac:dyDescent="0.2">
      <c r="A149" s="102" t="s">
        <v>263</v>
      </c>
      <c r="B149" s="102" t="s">
        <v>692</v>
      </c>
      <c r="C149" s="75">
        <v>449</v>
      </c>
      <c r="D149" s="75" t="s">
        <v>262</v>
      </c>
      <c r="E149" s="104" t="s">
        <v>58</v>
      </c>
      <c r="F149" s="20">
        <v>59.52</v>
      </c>
      <c r="G149" s="104" t="s">
        <v>234</v>
      </c>
      <c r="H149" s="21">
        <v>4.5</v>
      </c>
      <c r="I149" s="104" t="s">
        <v>211</v>
      </c>
      <c r="J149" s="21">
        <v>15</v>
      </c>
      <c r="K149" s="107">
        <v>59520</v>
      </c>
      <c r="L149" s="107">
        <v>101311.16</v>
      </c>
      <c r="M149" s="107">
        <f>ROUND((L149*$D$8/1000),0)</f>
        <v>2717666</v>
      </c>
      <c r="N149" s="107">
        <v>0</v>
      </c>
      <c r="O149" s="107">
        <v>2717666</v>
      </c>
    </row>
    <row r="150" spans="1:15" x14ac:dyDescent="0.2">
      <c r="A150" s="102"/>
      <c r="B150" s="102"/>
      <c r="C150" s="75"/>
      <c r="D150" s="75"/>
      <c r="E150" s="104"/>
      <c r="F150" s="20"/>
      <c r="G150" s="104"/>
      <c r="H150" s="21"/>
      <c r="I150" s="75"/>
      <c r="J150" s="21"/>
      <c r="K150" s="107"/>
      <c r="L150" s="107"/>
      <c r="M150" s="107"/>
      <c r="N150" s="107"/>
      <c r="O150" s="107"/>
    </row>
    <row r="151" spans="1:15" x14ac:dyDescent="0.2">
      <c r="A151" s="102" t="s">
        <v>674</v>
      </c>
      <c r="B151" s="102" t="s">
        <v>692</v>
      </c>
      <c r="C151" s="75">
        <v>472</v>
      </c>
      <c r="D151" s="75" t="s">
        <v>267</v>
      </c>
      <c r="E151" s="104" t="s">
        <v>125</v>
      </c>
      <c r="F151" s="20">
        <v>15700000</v>
      </c>
      <c r="G151" s="104" t="s">
        <v>97</v>
      </c>
      <c r="H151" s="21">
        <v>6</v>
      </c>
      <c r="I151" s="75" t="s">
        <v>213</v>
      </c>
      <c r="J151" s="21">
        <v>4</v>
      </c>
      <c r="K151" s="107">
        <v>15700000000</v>
      </c>
      <c r="L151" s="107">
        <v>0</v>
      </c>
      <c r="M151" s="107">
        <f>ROUND((L151/1000),0)</f>
        <v>0</v>
      </c>
      <c r="N151" s="107"/>
      <c r="O151" s="107"/>
    </row>
    <row r="152" spans="1:15" x14ac:dyDescent="0.2">
      <c r="A152" s="102" t="s">
        <v>674</v>
      </c>
      <c r="B152" s="102" t="s">
        <v>692</v>
      </c>
      <c r="C152" s="75">
        <v>472</v>
      </c>
      <c r="D152" s="75" t="s">
        <v>267</v>
      </c>
      <c r="E152" s="104" t="s">
        <v>125</v>
      </c>
      <c r="F152" s="20">
        <v>500000</v>
      </c>
      <c r="G152" s="104" t="s">
        <v>98</v>
      </c>
      <c r="H152" s="21" t="s">
        <v>269</v>
      </c>
      <c r="I152" s="75" t="s">
        <v>213</v>
      </c>
      <c r="J152" s="21">
        <v>6</v>
      </c>
      <c r="K152" s="107">
        <v>500000000</v>
      </c>
      <c r="L152" s="107">
        <v>0</v>
      </c>
      <c r="M152" s="107">
        <f>ROUND((L152/1000),0)</f>
        <v>0</v>
      </c>
      <c r="N152" s="107"/>
      <c r="O152" s="107"/>
    </row>
    <row r="153" spans="1:15" x14ac:dyDescent="0.2">
      <c r="A153" s="102" t="s">
        <v>674</v>
      </c>
      <c r="B153" s="102" t="s">
        <v>692</v>
      </c>
      <c r="C153" s="75">
        <v>472</v>
      </c>
      <c r="D153" s="75" t="s">
        <v>267</v>
      </c>
      <c r="E153" s="104" t="s">
        <v>125</v>
      </c>
      <c r="F153" s="20">
        <v>1000</v>
      </c>
      <c r="G153" s="104" t="s">
        <v>140</v>
      </c>
      <c r="H153" s="21">
        <v>10</v>
      </c>
      <c r="I153" s="75" t="s">
        <v>213</v>
      </c>
      <c r="J153" s="21">
        <v>6</v>
      </c>
      <c r="K153" s="107">
        <v>1000000</v>
      </c>
      <c r="L153" s="107">
        <v>0</v>
      </c>
      <c r="M153" s="107">
        <f>ROUND((L153/1000),0)</f>
        <v>0</v>
      </c>
      <c r="N153" s="107"/>
      <c r="O153" s="107"/>
    </row>
    <row r="154" spans="1:15" x14ac:dyDescent="0.2">
      <c r="A154" s="102" t="s">
        <v>674</v>
      </c>
      <c r="B154" s="102" t="s">
        <v>692</v>
      </c>
      <c r="C154" s="75">
        <v>486</v>
      </c>
      <c r="D154" s="75" t="s">
        <v>451</v>
      </c>
      <c r="E154" s="104" t="s">
        <v>58</v>
      </c>
      <c r="F154" s="20">
        <v>450</v>
      </c>
      <c r="G154" s="104" t="s">
        <v>141</v>
      </c>
      <c r="H154" s="21">
        <v>4.25</v>
      </c>
      <c r="I154" s="75" t="s">
        <v>210</v>
      </c>
      <c r="J154" s="21">
        <v>19.5</v>
      </c>
      <c r="K154" s="107">
        <v>450000</v>
      </c>
      <c r="L154" s="107">
        <v>124295</v>
      </c>
      <c r="M154" s="107">
        <f>ROUND((L154*$D$8/1000),0)</f>
        <v>3334206</v>
      </c>
      <c r="N154" s="107">
        <v>1944</v>
      </c>
      <c r="O154" s="107">
        <v>3336150</v>
      </c>
    </row>
    <row r="155" spans="1:15" x14ac:dyDescent="0.2">
      <c r="A155" s="102" t="s">
        <v>677</v>
      </c>
      <c r="B155" s="102" t="s">
        <v>692</v>
      </c>
      <c r="C155" s="75">
        <v>486</v>
      </c>
      <c r="D155" s="75" t="s">
        <v>451</v>
      </c>
      <c r="E155" s="104" t="s">
        <v>58</v>
      </c>
      <c r="F155" s="20">
        <v>50</v>
      </c>
      <c r="G155" s="104" t="s">
        <v>142</v>
      </c>
      <c r="H155" s="21">
        <v>8</v>
      </c>
      <c r="I155" s="75" t="s">
        <v>210</v>
      </c>
      <c r="J155" s="21">
        <v>23.25</v>
      </c>
      <c r="K155" s="107">
        <v>50000</v>
      </c>
      <c r="L155" s="107">
        <v>50000</v>
      </c>
      <c r="M155" s="107">
        <f>ROUND((L155*$D$8/1000),0)</f>
        <v>1341247</v>
      </c>
      <c r="N155" s="107">
        <v>1912219</v>
      </c>
      <c r="O155" s="107">
        <v>3253466</v>
      </c>
    </row>
    <row r="156" spans="1:15" x14ac:dyDescent="0.2">
      <c r="A156" s="102" t="s">
        <v>679</v>
      </c>
      <c r="B156" s="102" t="s">
        <v>692</v>
      </c>
      <c r="C156" s="75">
        <v>486</v>
      </c>
      <c r="D156" s="75" t="s">
        <v>502</v>
      </c>
      <c r="E156" s="104" t="s">
        <v>58</v>
      </c>
      <c r="F156" s="20">
        <v>427</v>
      </c>
      <c r="G156" s="104" t="s">
        <v>270</v>
      </c>
      <c r="H156" s="21">
        <v>4</v>
      </c>
      <c r="I156" s="75" t="s">
        <v>210</v>
      </c>
      <c r="J156" s="21">
        <v>20</v>
      </c>
      <c r="K156" s="107">
        <v>427000</v>
      </c>
      <c r="L156" s="107">
        <v>188478</v>
      </c>
      <c r="M156" s="107">
        <f>ROUND((L156*$D$8/1000),0)</f>
        <v>5055911</v>
      </c>
      <c r="N156" s="107">
        <v>2760</v>
      </c>
      <c r="O156" s="107">
        <v>5058671</v>
      </c>
    </row>
    <row r="157" spans="1:15" x14ac:dyDescent="0.2">
      <c r="A157" s="102" t="s">
        <v>679</v>
      </c>
      <c r="B157" s="102" t="s">
        <v>692</v>
      </c>
      <c r="C157" s="75">
        <v>486</v>
      </c>
      <c r="D157" s="75" t="s">
        <v>502</v>
      </c>
      <c r="E157" s="104" t="s">
        <v>58</v>
      </c>
      <c r="F157" s="20">
        <v>37</v>
      </c>
      <c r="G157" s="104" t="s">
        <v>505</v>
      </c>
      <c r="H157" s="21">
        <v>4</v>
      </c>
      <c r="I157" s="75" t="s">
        <v>210</v>
      </c>
      <c r="J157" s="21">
        <v>20</v>
      </c>
      <c r="K157" s="107">
        <v>37000</v>
      </c>
      <c r="L157" s="107">
        <v>37000</v>
      </c>
      <c r="M157" s="107">
        <f>ROUND((L157*$D$8/1000),0)</f>
        <v>992523</v>
      </c>
      <c r="N157" s="107">
        <v>477454</v>
      </c>
      <c r="O157" s="107">
        <v>1469977</v>
      </c>
    </row>
    <row r="158" spans="1:15" x14ac:dyDescent="0.2">
      <c r="A158" s="102" t="s">
        <v>679</v>
      </c>
      <c r="B158" s="102" t="s">
        <v>692</v>
      </c>
      <c r="C158" s="75">
        <v>486</v>
      </c>
      <c r="D158" s="75" t="s">
        <v>502</v>
      </c>
      <c r="E158" s="104" t="s">
        <v>58</v>
      </c>
      <c r="F158" s="20">
        <v>59</v>
      </c>
      <c r="G158" s="104" t="s">
        <v>506</v>
      </c>
      <c r="H158" s="21">
        <v>7</v>
      </c>
      <c r="I158" s="75" t="s">
        <v>210</v>
      </c>
      <c r="J158" s="21">
        <v>21.75</v>
      </c>
      <c r="K158" s="107">
        <v>59000</v>
      </c>
      <c r="L158" s="107">
        <v>59000</v>
      </c>
      <c r="M158" s="107">
        <f>ROUND((L158*$D$8/1000),0)</f>
        <v>1582671</v>
      </c>
      <c r="N158" s="107">
        <v>1533610</v>
      </c>
      <c r="O158" s="107">
        <v>3116281</v>
      </c>
    </row>
    <row r="159" spans="1:15" x14ac:dyDescent="0.2">
      <c r="A159" s="102"/>
      <c r="B159" s="102"/>
      <c r="C159" s="75"/>
      <c r="D159" s="75"/>
      <c r="E159" s="104"/>
      <c r="F159" s="20"/>
      <c r="G159" s="104"/>
      <c r="H159" s="21"/>
      <c r="I159" s="75"/>
      <c r="J159" s="21"/>
      <c r="K159" s="107"/>
      <c r="L159" s="107"/>
      <c r="M159" s="107"/>
      <c r="N159" s="107"/>
      <c r="O159" s="107"/>
    </row>
    <row r="160" spans="1:15" x14ac:dyDescent="0.2">
      <c r="A160" s="102" t="s">
        <v>537</v>
      </c>
      <c r="B160" s="102" t="s">
        <v>692</v>
      </c>
      <c r="C160" s="75">
        <v>495</v>
      </c>
      <c r="D160" s="75" t="s">
        <v>457</v>
      </c>
      <c r="E160" s="104" t="s">
        <v>58</v>
      </c>
      <c r="F160" s="20">
        <v>578.5</v>
      </c>
      <c r="G160" s="104" t="s">
        <v>462</v>
      </c>
      <c r="H160" s="21">
        <v>4</v>
      </c>
      <c r="I160" s="75" t="s">
        <v>210</v>
      </c>
      <c r="J160" s="21">
        <v>19.25</v>
      </c>
      <c r="K160" s="107">
        <v>578500</v>
      </c>
      <c r="L160" s="107">
        <v>136261</v>
      </c>
      <c r="M160" s="107">
        <f t="shared" ref="M160:M177" si="11">ROUND((L160*$D$8/1000),0)</f>
        <v>3655193</v>
      </c>
      <c r="N160" s="107">
        <v>12005</v>
      </c>
      <c r="O160" s="107">
        <v>3667198</v>
      </c>
    </row>
    <row r="161" spans="1:15" x14ac:dyDescent="0.2">
      <c r="A161" s="102" t="s">
        <v>537</v>
      </c>
      <c r="B161" s="102" t="s">
        <v>692</v>
      </c>
      <c r="C161" s="75">
        <v>495</v>
      </c>
      <c r="D161" s="75" t="s">
        <v>457</v>
      </c>
      <c r="E161" s="104" t="s">
        <v>58</v>
      </c>
      <c r="F161" s="20">
        <v>52.2</v>
      </c>
      <c r="G161" s="104" t="s">
        <v>463</v>
      </c>
      <c r="H161" s="21">
        <v>5</v>
      </c>
      <c r="I161" s="75" t="s">
        <v>210</v>
      </c>
      <c r="J161" s="21">
        <v>19.25</v>
      </c>
      <c r="K161" s="107">
        <v>52200</v>
      </c>
      <c r="L161" s="107">
        <v>53489</v>
      </c>
      <c r="M161" s="107">
        <f t="shared" si="11"/>
        <v>1434839</v>
      </c>
      <c r="N161" s="107">
        <v>5869</v>
      </c>
      <c r="O161" s="107">
        <v>1440708</v>
      </c>
    </row>
    <row r="162" spans="1:15" x14ac:dyDescent="0.2">
      <c r="A162" s="102" t="s">
        <v>538</v>
      </c>
      <c r="B162" s="102" t="s">
        <v>692</v>
      </c>
      <c r="C162" s="75">
        <v>495</v>
      </c>
      <c r="D162" s="75" t="s">
        <v>457</v>
      </c>
      <c r="E162" s="104" t="s">
        <v>58</v>
      </c>
      <c r="F162" s="20">
        <v>27.4</v>
      </c>
      <c r="G162" s="104" t="s">
        <v>464</v>
      </c>
      <c r="H162" s="21">
        <v>5.5</v>
      </c>
      <c r="I162" s="75" t="s">
        <v>210</v>
      </c>
      <c r="J162" s="21">
        <v>19.25</v>
      </c>
      <c r="K162" s="107">
        <v>27400</v>
      </c>
      <c r="L162" s="107">
        <v>31324</v>
      </c>
      <c r="M162" s="107">
        <f t="shared" si="11"/>
        <v>840264</v>
      </c>
      <c r="N162" s="107">
        <v>3774</v>
      </c>
      <c r="O162" s="107">
        <v>844038</v>
      </c>
    </row>
    <row r="163" spans="1:15" x14ac:dyDescent="0.2">
      <c r="A163" s="102" t="s">
        <v>538</v>
      </c>
      <c r="B163" s="102" t="s">
        <v>692</v>
      </c>
      <c r="C163" s="75">
        <v>495</v>
      </c>
      <c r="D163" s="75" t="s">
        <v>457</v>
      </c>
      <c r="E163" s="104" t="s">
        <v>58</v>
      </c>
      <c r="F163" s="20">
        <v>20.399999999999999</v>
      </c>
      <c r="G163" s="104" t="s">
        <v>465</v>
      </c>
      <c r="H163" s="21">
        <v>6</v>
      </c>
      <c r="I163" s="75" t="s">
        <v>210</v>
      </c>
      <c r="J163" s="21">
        <v>19.25</v>
      </c>
      <c r="K163" s="107">
        <v>20400</v>
      </c>
      <c r="L163" s="107">
        <v>25754</v>
      </c>
      <c r="M163" s="107">
        <f t="shared" si="11"/>
        <v>690850</v>
      </c>
      <c r="N163" s="107">
        <v>3379</v>
      </c>
      <c r="O163" s="107">
        <v>694229</v>
      </c>
    </row>
    <row r="164" spans="1:15" x14ac:dyDescent="0.2">
      <c r="A164" s="102" t="s">
        <v>539</v>
      </c>
      <c r="B164" s="102" t="s">
        <v>692</v>
      </c>
      <c r="C164" s="75">
        <v>495</v>
      </c>
      <c r="D164" s="75" t="s">
        <v>457</v>
      </c>
      <c r="E164" s="104" t="s">
        <v>58</v>
      </c>
      <c r="F164" s="20">
        <v>22</v>
      </c>
      <c r="G164" s="19" t="s">
        <v>467</v>
      </c>
      <c r="H164" s="21">
        <v>7</v>
      </c>
      <c r="I164" s="75" t="s">
        <v>210</v>
      </c>
      <c r="J164" s="21">
        <v>19.25</v>
      </c>
      <c r="K164" s="107">
        <v>22000</v>
      </c>
      <c r="L164" s="107">
        <v>28837</v>
      </c>
      <c r="M164" s="107">
        <f t="shared" si="11"/>
        <v>773551</v>
      </c>
      <c r="N164" s="107">
        <v>4398</v>
      </c>
      <c r="O164" s="107">
        <v>777949</v>
      </c>
    </row>
    <row r="165" spans="1:15" x14ac:dyDescent="0.2">
      <c r="A165" s="102" t="s">
        <v>539</v>
      </c>
      <c r="B165" s="102" t="s">
        <v>692</v>
      </c>
      <c r="C165" s="75">
        <v>495</v>
      </c>
      <c r="D165" s="75" t="s">
        <v>457</v>
      </c>
      <c r="E165" s="104" t="s">
        <v>58</v>
      </c>
      <c r="F165" s="20">
        <v>31</v>
      </c>
      <c r="G165" s="104" t="s">
        <v>466</v>
      </c>
      <c r="H165" s="21">
        <v>7.5</v>
      </c>
      <c r="I165" s="75" t="s">
        <v>210</v>
      </c>
      <c r="J165" s="21">
        <v>19.25</v>
      </c>
      <c r="K165" s="107">
        <v>31000</v>
      </c>
      <c r="L165" s="107">
        <v>68681</v>
      </c>
      <c r="M165" s="107">
        <f t="shared" si="11"/>
        <v>1842364</v>
      </c>
      <c r="N165" s="107">
        <v>11204</v>
      </c>
      <c r="O165" s="107">
        <v>1853568</v>
      </c>
    </row>
    <row r="166" spans="1:15" x14ac:dyDescent="0.2">
      <c r="A166" s="102" t="s">
        <v>647</v>
      </c>
      <c r="B166" s="102" t="s">
        <v>692</v>
      </c>
      <c r="C166" s="75">
        <v>495</v>
      </c>
      <c r="D166" s="75" t="s">
        <v>498</v>
      </c>
      <c r="E166" s="104" t="s">
        <v>58</v>
      </c>
      <c r="F166" s="20">
        <v>478</v>
      </c>
      <c r="G166" s="104" t="s">
        <v>508</v>
      </c>
      <c r="H166" s="21">
        <v>4</v>
      </c>
      <c r="I166" s="75" t="s">
        <v>210</v>
      </c>
      <c r="J166" s="21">
        <v>18.25</v>
      </c>
      <c r="K166" s="107">
        <v>478000</v>
      </c>
      <c r="L166" s="107">
        <v>124762</v>
      </c>
      <c r="M166" s="107">
        <f t="shared" si="11"/>
        <v>3346733</v>
      </c>
      <c r="N166" s="107">
        <v>10992</v>
      </c>
      <c r="O166" s="107">
        <v>3357725</v>
      </c>
    </row>
    <row r="167" spans="1:15" x14ac:dyDescent="0.2">
      <c r="A167" s="102" t="s">
        <v>648</v>
      </c>
      <c r="B167" s="102" t="s">
        <v>692</v>
      </c>
      <c r="C167" s="75">
        <v>495</v>
      </c>
      <c r="D167" s="75" t="s">
        <v>498</v>
      </c>
      <c r="E167" s="104" t="s">
        <v>58</v>
      </c>
      <c r="F167" s="20">
        <v>55</v>
      </c>
      <c r="G167" s="104" t="s">
        <v>510</v>
      </c>
      <c r="H167" s="21">
        <v>5</v>
      </c>
      <c r="I167" s="75" t="s">
        <v>210</v>
      </c>
      <c r="J167" s="21">
        <v>18.25</v>
      </c>
      <c r="K167" s="107">
        <v>55000</v>
      </c>
      <c r="L167" s="107">
        <v>56358</v>
      </c>
      <c r="M167" s="107">
        <f t="shared" si="11"/>
        <v>1511800</v>
      </c>
      <c r="N167" s="107">
        <v>6184</v>
      </c>
      <c r="O167" s="107">
        <v>1517984</v>
      </c>
    </row>
    <row r="168" spans="1:15" x14ac:dyDescent="0.2">
      <c r="A168" s="102" t="s">
        <v>649</v>
      </c>
      <c r="B168" s="102" t="s">
        <v>692</v>
      </c>
      <c r="C168" s="75">
        <v>495</v>
      </c>
      <c r="D168" s="75" t="s">
        <v>498</v>
      </c>
      <c r="E168" s="104" t="s">
        <v>58</v>
      </c>
      <c r="F168" s="20">
        <v>18</v>
      </c>
      <c r="G168" s="104" t="s">
        <v>509</v>
      </c>
      <c r="H168" s="21">
        <v>5.5</v>
      </c>
      <c r="I168" s="75" t="s">
        <v>210</v>
      </c>
      <c r="J168" s="21">
        <v>18.25</v>
      </c>
      <c r="K168" s="107">
        <v>18000</v>
      </c>
      <c r="L168" s="107">
        <v>19505</v>
      </c>
      <c r="M168" s="107">
        <f t="shared" si="11"/>
        <v>523220</v>
      </c>
      <c r="N168" s="107">
        <v>2350</v>
      </c>
      <c r="O168" s="107">
        <v>525570</v>
      </c>
    </row>
    <row r="169" spans="1:15" x14ac:dyDescent="0.2">
      <c r="A169" s="102" t="s">
        <v>650</v>
      </c>
      <c r="B169" s="102" t="s">
        <v>692</v>
      </c>
      <c r="C169" s="75">
        <v>495</v>
      </c>
      <c r="D169" s="75" t="s">
        <v>498</v>
      </c>
      <c r="E169" s="104" t="s">
        <v>58</v>
      </c>
      <c r="F169" s="20">
        <v>8</v>
      </c>
      <c r="G169" s="104" t="s">
        <v>511</v>
      </c>
      <c r="H169" s="21">
        <v>6</v>
      </c>
      <c r="I169" s="75" t="s">
        <v>210</v>
      </c>
      <c r="J169" s="21">
        <v>18.25</v>
      </c>
      <c r="K169" s="107">
        <v>8000</v>
      </c>
      <c r="L169" s="107">
        <v>9528</v>
      </c>
      <c r="M169" s="107">
        <f t="shared" si="11"/>
        <v>255588</v>
      </c>
      <c r="N169" s="107">
        <v>1250</v>
      </c>
      <c r="O169" s="107">
        <v>256838</v>
      </c>
    </row>
    <row r="170" spans="1:15" x14ac:dyDescent="0.2">
      <c r="A170" s="102" t="s">
        <v>650</v>
      </c>
      <c r="B170" s="102" t="s">
        <v>692</v>
      </c>
      <c r="C170" s="75">
        <v>495</v>
      </c>
      <c r="D170" s="75" t="s">
        <v>498</v>
      </c>
      <c r="E170" s="104" t="s">
        <v>58</v>
      </c>
      <c r="F170" s="20">
        <v>15</v>
      </c>
      <c r="G170" s="104" t="s">
        <v>547</v>
      </c>
      <c r="H170" s="21">
        <v>7</v>
      </c>
      <c r="I170" s="75" t="s">
        <v>210</v>
      </c>
      <c r="J170" s="21">
        <v>18.25</v>
      </c>
      <c r="K170" s="107">
        <v>15000</v>
      </c>
      <c r="L170" s="107">
        <v>18375</v>
      </c>
      <c r="M170" s="107">
        <f t="shared" si="11"/>
        <v>492908</v>
      </c>
      <c r="N170" s="107">
        <v>2803</v>
      </c>
      <c r="O170" s="107">
        <v>495711</v>
      </c>
    </row>
    <row r="171" spans="1:15" x14ac:dyDescent="0.2">
      <c r="A171" s="102" t="s">
        <v>650</v>
      </c>
      <c r="B171" s="102" t="s">
        <v>692</v>
      </c>
      <c r="C171" s="75">
        <v>495</v>
      </c>
      <c r="D171" s="75" t="s">
        <v>498</v>
      </c>
      <c r="E171" s="104" t="s">
        <v>58</v>
      </c>
      <c r="F171" s="20">
        <v>25</v>
      </c>
      <c r="G171" s="104" t="s">
        <v>512</v>
      </c>
      <c r="H171" s="21">
        <v>7.5</v>
      </c>
      <c r="I171" s="75" t="s">
        <v>210</v>
      </c>
      <c r="J171" s="21">
        <v>18.25</v>
      </c>
      <c r="K171" s="107">
        <v>25000</v>
      </c>
      <c r="L171" s="107">
        <v>51524</v>
      </c>
      <c r="M171" s="107">
        <f t="shared" si="11"/>
        <v>1382128</v>
      </c>
      <c r="N171" s="107">
        <v>8405</v>
      </c>
      <c r="O171" s="107">
        <v>1390533</v>
      </c>
    </row>
    <row r="172" spans="1:15" x14ac:dyDescent="0.2">
      <c r="A172" s="102" t="s">
        <v>651</v>
      </c>
      <c r="B172" s="102" t="s">
        <v>692</v>
      </c>
      <c r="C172" s="75">
        <v>495</v>
      </c>
      <c r="D172" s="75" t="s">
        <v>549</v>
      </c>
      <c r="E172" s="104" t="s">
        <v>58</v>
      </c>
      <c r="F172" s="20">
        <f>500*804/1000</f>
        <v>402</v>
      </c>
      <c r="G172" s="104" t="s">
        <v>580</v>
      </c>
      <c r="H172" s="21">
        <v>4.7</v>
      </c>
      <c r="I172" s="104" t="s">
        <v>210</v>
      </c>
      <c r="J172" s="21">
        <v>17</v>
      </c>
      <c r="K172" s="157">
        <v>402000</v>
      </c>
      <c r="L172" s="107">
        <v>123078</v>
      </c>
      <c r="M172" s="107">
        <f t="shared" si="11"/>
        <v>3301560</v>
      </c>
      <c r="N172" s="107">
        <v>12709</v>
      </c>
      <c r="O172" s="107">
        <v>3314269</v>
      </c>
    </row>
    <row r="173" spans="1:15" x14ac:dyDescent="0.2">
      <c r="A173" s="102" t="s">
        <v>652</v>
      </c>
      <c r="B173" s="102" t="s">
        <v>692</v>
      </c>
      <c r="C173" s="75">
        <v>495</v>
      </c>
      <c r="D173" s="75" t="s">
        <v>549</v>
      </c>
      <c r="E173" s="104" t="s">
        <v>58</v>
      </c>
      <c r="F173" s="20">
        <v>38.200000000000003</v>
      </c>
      <c r="G173" s="104" t="s">
        <v>581</v>
      </c>
      <c r="H173" s="21">
        <v>5.2</v>
      </c>
      <c r="I173" s="104" t="s">
        <v>210</v>
      </c>
      <c r="J173" s="21">
        <v>17</v>
      </c>
      <c r="K173" s="157">
        <v>38200</v>
      </c>
      <c r="L173" s="107">
        <v>38687</v>
      </c>
      <c r="M173" s="107">
        <f t="shared" si="11"/>
        <v>1037776</v>
      </c>
      <c r="N173" s="107">
        <v>4411</v>
      </c>
      <c r="O173" s="107">
        <v>1042187</v>
      </c>
    </row>
    <row r="174" spans="1:15" x14ac:dyDescent="0.2">
      <c r="A174" s="102" t="s">
        <v>652</v>
      </c>
      <c r="B174" s="102" t="s">
        <v>692</v>
      </c>
      <c r="C174" s="75">
        <v>495</v>
      </c>
      <c r="D174" s="75" t="s">
        <v>549</v>
      </c>
      <c r="E174" s="104" t="s">
        <v>58</v>
      </c>
      <c r="F174" s="20">
        <v>12</v>
      </c>
      <c r="G174" s="104" t="s">
        <v>582</v>
      </c>
      <c r="H174" s="21">
        <v>5.2</v>
      </c>
      <c r="I174" s="104" t="s">
        <v>210</v>
      </c>
      <c r="J174" s="21">
        <v>17</v>
      </c>
      <c r="K174" s="157">
        <v>12000</v>
      </c>
      <c r="L174" s="107">
        <v>12465</v>
      </c>
      <c r="M174" s="107">
        <f t="shared" si="11"/>
        <v>334373</v>
      </c>
      <c r="N174" s="107">
        <v>1421</v>
      </c>
      <c r="O174" s="107">
        <v>335794</v>
      </c>
    </row>
    <row r="175" spans="1:15" x14ac:dyDescent="0.2">
      <c r="A175" s="102" t="s">
        <v>652</v>
      </c>
      <c r="B175" s="102" t="s">
        <v>692</v>
      </c>
      <c r="C175" s="75">
        <v>495</v>
      </c>
      <c r="D175" s="75" t="s">
        <v>549</v>
      </c>
      <c r="E175" s="104" t="s">
        <v>58</v>
      </c>
      <c r="F175" s="20">
        <v>6</v>
      </c>
      <c r="G175" s="104" t="s">
        <v>583</v>
      </c>
      <c r="H175" s="21">
        <v>5.2</v>
      </c>
      <c r="I175" s="104" t="s">
        <v>210</v>
      </c>
      <c r="J175" s="21">
        <v>17</v>
      </c>
      <c r="K175" s="157">
        <v>6000</v>
      </c>
      <c r="L175" s="107">
        <v>6557</v>
      </c>
      <c r="M175" s="107">
        <f t="shared" si="11"/>
        <v>175891</v>
      </c>
      <c r="N175" s="107">
        <v>748</v>
      </c>
      <c r="O175" s="107">
        <v>176639</v>
      </c>
    </row>
    <row r="176" spans="1:15" x14ac:dyDescent="0.2">
      <c r="A176" s="102" t="s">
        <v>652</v>
      </c>
      <c r="B176" s="102" t="s">
        <v>692</v>
      </c>
      <c r="C176" s="75">
        <v>495</v>
      </c>
      <c r="D176" s="75" t="s">
        <v>549</v>
      </c>
      <c r="E176" s="104" t="s">
        <v>58</v>
      </c>
      <c r="F176" s="20">
        <v>9</v>
      </c>
      <c r="G176" s="104" t="s">
        <v>584</v>
      </c>
      <c r="H176" s="21">
        <v>5.2</v>
      </c>
      <c r="I176" s="104" t="s">
        <v>210</v>
      </c>
      <c r="J176" s="21">
        <v>17</v>
      </c>
      <c r="K176" s="157">
        <v>9000</v>
      </c>
      <c r="L176" s="107">
        <v>9835</v>
      </c>
      <c r="M176" s="107">
        <f t="shared" si="11"/>
        <v>263823</v>
      </c>
      <c r="N176" s="107">
        <v>1121</v>
      </c>
      <c r="O176" s="107">
        <v>264944</v>
      </c>
    </row>
    <row r="177" spans="1:15" x14ac:dyDescent="0.2">
      <c r="A177" s="102" t="s">
        <v>652</v>
      </c>
      <c r="B177" s="102" t="s">
        <v>692</v>
      </c>
      <c r="C177" s="75">
        <v>495</v>
      </c>
      <c r="D177" s="75" t="s">
        <v>549</v>
      </c>
      <c r="E177" s="104" t="s">
        <v>58</v>
      </c>
      <c r="F177" s="20">
        <v>27.4</v>
      </c>
      <c r="G177" s="104" t="s">
        <v>585</v>
      </c>
      <c r="H177" s="21">
        <v>5.2</v>
      </c>
      <c r="I177" s="104" t="s">
        <v>210</v>
      </c>
      <c r="J177" s="21">
        <v>17</v>
      </c>
      <c r="K177" s="157">
        <v>27400</v>
      </c>
      <c r="L177" s="107">
        <v>42694</v>
      </c>
      <c r="M177" s="107">
        <f t="shared" si="11"/>
        <v>1145264</v>
      </c>
      <c r="N177" s="107">
        <v>4868</v>
      </c>
      <c r="O177" s="107">
        <v>1150132</v>
      </c>
    </row>
    <row r="178" spans="1:15" x14ac:dyDescent="0.2">
      <c r="A178" s="102"/>
      <c r="B178" s="102"/>
      <c r="C178" s="75"/>
      <c r="D178" s="75"/>
      <c r="E178" s="104"/>
      <c r="F178" s="20"/>
      <c r="G178" s="104"/>
      <c r="H178" s="21"/>
      <c r="I178" s="75"/>
      <c r="J178" s="21"/>
      <c r="K178" s="107"/>
      <c r="L178" s="107"/>
      <c r="M178" s="107"/>
      <c r="N178" s="107"/>
      <c r="O178" s="107"/>
    </row>
    <row r="179" spans="1:15" x14ac:dyDescent="0.2">
      <c r="A179" s="102" t="s">
        <v>228</v>
      </c>
      <c r="B179" s="102" t="s">
        <v>692</v>
      </c>
      <c r="C179" s="75">
        <v>501</v>
      </c>
      <c r="D179" s="75" t="s">
        <v>473</v>
      </c>
      <c r="E179" s="104" t="s">
        <v>58</v>
      </c>
      <c r="F179" s="20">
        <v>156.30000000000001</v>
      </c>
      <c r="G179" s="104" t="s">
        <v>242</v>
      </c>
      <c r="H179" s="21">
        <v>4.1500000000000004</v>
      </c>
      <c r="I179" s="104" t="s">
        <v>211</v>
      </c>
      <c r="J179" s="21">
        <v>7.75</v>
      </c>
      <c r="K179" s="107">
        <v>156300</v>
      </c>
      <c r="L179" s="107">
        <v>0</v>
      </c>
      <c r="M179" s="107">
        <f>ROUND((L179*$D$8/1000),0)</f>
        <v>0</v>
      </c>
      <c r="N179" s="107"/>
      <c r="O179" s="107"/>
    </row>
    <row r="180" spans="1:15" x14ac:dyDescent="0.2">
      <c r="A180" s="102" t="s">
        <v>263</v>
      </c>
      <c r="B180" s="102" t="s">
        <v>692</v>
      </c>
      <c r="C180" s="75">
        <v>501</v>
      </c>
      <c r="D180" s="75" t="s">
        <v>473</v>
      </c>
      <c r="E180" s="104" t="s">
        <v>58</v>
      </c>
      <c r="F180" s="20">
        <v>47.1</v>
      </c>
      <c r="G180" s="104" t="s">
        <v>243</v>
      </c>
      <c r="H180" s="21">
        <v>4.5</v>
      </c>
      <c r="I180" s="104" t="s">
        <v>211</v>
      </c>
      <c r="J180" s="21">
        <v>14.75</v>
      </c>
      <c r="K180" s="107">
        <v>47100</v>
      </c>
      <c r="L180" s="107">
        <v>36404.480000000003</v>
      </c>
      <c r="M180" s="107">
        <f>ROUND((L180*$D$8/1000),0)</f>
        <v>976548</v>
      </c>
      <c r="N180" s="107">
        <v>7324</v>
      </c>
      <c r="O180" s="107">
        <v>983872</v>
      </c>
    </row>
    <row r="181" spans="1:15" x14ac:dyDescent="0.2">
      <c r="A181" s="102" t="s">
        <v>263</v>
      </c>
      <c r="B181" s="102" t="s">
        <v>692</v>
      </c>
      <c r="C181" s="75">
        <v>501</v>
      </c>
      <c r="D181" s="75" t="s">
        <v>473</v>
      </c>
      <c r="E181" s="104" t="s">
        <v>58</v>
      </c>
      <c r="F181" s="20">
        <v>11.4</v>
      </c>
      <c r="G181" s="104" t="s">
        <v>474</v>
      </c>
      <c r="H181" s="21">
        <v>5.5</v>
      </c>
      <c r="I181" s="104" t="s">
        <v>211</v>
      </c>
      <c r="J181" s="21">
        <v>15</v>
      </c>
      <c r="K181" s="107">
        <v>11400</v>
      </c>
      <c r="L181" s="107">
        <v>20455.84</v>
      </c>
      <c r="M181" s="107">
        <f>ROUND((L181*$D$8/1000),0)</f>
        <v>548727</v>
      </c>
      <c r="N181" s="107">
        <v>0</v>
      </c>
      <c r="O181" s="107">
        <v>548727</v>
      </c>
    </row>
    <row r="182" spans="1:15" x14ac:dyDescent="0.2">
      <c r="A182" s="102" t="s">
        <v>263</v>
      </c>
      <c r="B182" s="102" t="s">
        <v>692</v>
      </c>
      <c r="C182" s="75">
        <v>501</v>
      </c>
      <c r="D182" s="75" t="s">
        <v>473</v>
      </c>
      <c r="E182" s="104" t="s">
        <v>58</v>
      </c>
      <c r="F182" s="20">
        <v>58</v>
      </c>
      <c r="G182" s="104" t="s">
        <v>475</v>
      </c>
      <c r="H182" s="21">
        <v>5</v>
      </c>
      <c r="I182" s="104" t="s">
        <v>211</v>
      </c>
      <c r="J182" s="21">
        <v>15.25</v>
      </c>
      <c r="K182" s="107">
        <v>58000</v>
      </c>
      <c r="L182" s="107">
        <v>98812.15</v>
      </c>
      <c r="M182" s="107">
        <f>ROUND((L182*$D$8/1000),0)</f>
        <v>2650630</v>
      </c>
      <c r="N182" s="107">
        <v>0</v>
      </c>
      <c r="O182" s="107">
        <v>2650630</v>
      </c>
    </row>
    <row r="183" spans="1:15" x14ac:dyDescent="0.2">
      <c r="A183" s="102"/>
      <c r="B183" s="102"/>
      <c r="C183" s="75"/>
      <c r="D183" s="75"/>
      <c r="E183" s="104"/>
      <c r="F183" s="20"/>
      <c r="G183" s="104"/>
      <c r="H183" s="21"/>
      <c r="I183" s="75"/>
      <c r="J183" s="21"/>
      <c r="K183" s="107"/>
      <c r="L183" s="107"/>
      <c r="M183" s="107"/>
      <c r="N183" s="107"/>
      <c r="O183" s="107"/>
    </row>
    <row r="184" spans="1:15" x14ac:dyDescent="0.2">
      <c r="A184" s="102" t="s">
        <v>540</v>
      </c>
      <c r="B184" s="102" t="s">
        <v>692</v>
      </c>
      <c r="C184" s="75">
        <v>510</v>
      </c>
      <c r="D184" s="104" t="s">
        <v>481</v>
      </c>
      <c r="E184" s="104" t="s">
        <v>58</v>
      </c>
      <c r="F184" s="20">
        <v>863</v>
      </c>
      <c r="G184" s="104" t="s">
        <v>260</v>
      </c>
      <c r="H184" s="21">
        <v>4</v>
      </c>
      <c r="I184" s="75" t="s">
        <v>210</v>
      </c>
      <c r="J184" s="21">
        <v>18.5</v>
      </c>
      <c r="K184" s="107">
        <v>863000</v>
      </c>
      <c r="L184" s="107">
        <v>181141</v>
      </c>
      <c r="M184" s="107">
        <f t="shared" ref="M184:M189" si="12">ROUND((L184*$D$8/1000),0)</f>
        <v>4859096</v>
      </c>
      <c r="N184" s="107">
        <v>15958</v>
      </c>
      <c r="O184" s="107">
        <v>4875054</v>
      </c>
    </row>
    <row r="185" spans="1:15" x14ac:dyDescent="0.2">
      <c r="A185" s="102" t="s">
        <v>540</v>
      </c>
      <c r="B185" s="102" t="s">
        <v>692</v>
      </c>
      <c r="C185" s="75">
        <v>510</v>
      </c>
      <c r="D185" s="104" t="s">
        <v>481</v>
      </c>
      <c r="E185" s="104" t="s">
        <v>58</v>
      </c>
      <c r="F185" s="20">
        <v>141</v>
      </c>
      <c r="G185" s="104" t="s">
        <v>261</v>
      </c>
      <c r="H185" s="21">
        <v>4</v>
      </c>
      <c r="I185" s="75" t="s">
        <v>210</v>
      </c>
      <c r="J185" s="21">
        <v>18.5</v>
      </c>
      <c r="K185" s="107">
        <v>141000</v>
      </c>
      <c r="L185" s="107">
        <v>30096</v>
      </c>
      <c r="M185" s="107">
        <f t="shared" si="12"/>
        <v>807323</v>
      </c>
      <c r="N185" s="107">
        <v>2651</v>
      </c>
      <c r="O185" s="107">
        <v>809974</v>
      </c>
    </row>
    <row r="186" spans="1:15" x14ac:dyDescent="0.2">
      <c r="A186" s="102" t="s">
        <v>538</v>
      </c>
      <c r="B186" s="102" t="s">
        <v>692</v>
      </c>
      <c r="C186" s="75">
        <v>510</v>
      </c>
      <c r="D186" s="104" t="s">
        <v>481</v>
      </c>
      <c r="E186" s="104" t="s">
        <v>58</v>
      </c>
      <c r="F186" s="20">
        <v>45</v>
      </c>
      <c r="G186" s="104" t="s">
        <v>482</v>
      </c>
      <c r="H186" s="21">
        <v>4</v>
      </c>
      <c r="I186" s="75" t="s">
        <v>210</v>
      </c>
      <c r="J186" s="21">
        <v>18.5</v>
      </c>
      <c r="K186" s="107">
        <v>45000</v>
      </c>
      <c r="L186" s="107">
        <v>67929</v>
      </c>
      <c r="M186" s="107">
        <f t="shared" si="12"/>
        <v>1822191</v>
      </c>
      <c r="N186" s="107">
        <v>5985</v>
      </c>
      <c r="O186" s="107">
        <v>1828176</v>
      </c>
    </row>
    <row r="187" spans="1:15" x14ac:dyDescent="0.2">
      <c r="A187" s="102" t="s">
        <v>538</v>
      </c>
      <c r="B187" s="102" t="s">
        <v>692</v>
      </c>
      <c r="C187" s="75">
        <v>510</v>
      </c>
      <c r="D187" s="104" t="s">
        <v>481</v>
      </c>
      <c r="E187" s="104" t="s">
        <v>58</v>
      </c>
      <c r="F187" s="20">
        <v>18</v>
      </c>
      <c r="G187" s="104" t="s">
        <v>483</v>
      </c>
      <c r="H187" s="21">
        <v>4</v>
      </c>
      <c r="I187" s="75" t="s">
        <v>210</v>
      </c>
      <c r="J187" s="21">
        <v>18.5</v>
      </c>
      <c r="K187" s="107">
        <v>18000</v>
      </c>
      <c r="L187" s="107">
        <v>27172</v>
      </c>
      <c r="M187" s="107">
        <f t="shared" si="12"/>
        <v>728887</v>
      </c>
      <c r="N187" s="107">
        <v>2394</v>
      </c>
      <c r="O187" s="107">
        <v>731281</v>
      </c>
    </row>
    <row r="188" spans="1:15" x14ac:dyDescent="0.2">
      <c r="A188" s="102" t="s">
        <v>541</v>
      </c>
      <c r="B188" s="102" t="s">
        <v>692</v>
      </c>
      <c r="C188" s="75">
        <v>510</v>
      </c>
      <c r="D188" s="104" t="s">
        <v>481</v>
      </c>
      <c r="E188" s="104" t="s">
        <v>58</v>
      </c>
      <c r="F188" s="20">
        <v>46</v>
      </c>
      <c r="G188" s="104" t="s">
        <v>484</v>
      </c>
      <c r="H188" s="21">
        <v>4</v>
      </c>
      <c r="I188" s="75" t="s">
        <v>210</v>
      </c>
      <c r="J188" s="21">
        <v>18.5</v>
      </c>
      <c r="K188" s="107">
        <v>46000</v>
      </c>
      <c r="L188" s="107">
        <v>69438</v>
      </c>
      <c r="M188" s="107">
        <f t="shared" si="12"/>
        <v>1862670</v>
      </c>
      <c r="N188" s="107">
        <v>6118</v>
      </c>
      <c r="O188" s="107">
        <v>1868788</v>
      </c>
    </row>
    <row r="189" spans="1:15" x14ac:dyDescent="0.2">
      <c r="A189" s="102" t="s">
        <v>541</v>
      </c>
      <c r="B189" s="102" t="s">
        <v>692</v>
      </c>
      <c r="C189" s="75">
        <v>510</v>
      </c>
      <c r="D189" s="104" t="s">
        <v>481</v>
      </c>
      <c r="E189" s="104" t="s">
        <v>58</v>
      </c>
      <c r="F189" s="20">
        <v>113</v>
      </c>
      <c r="G189" s="104" t="s">
        <v>485</v>
      </c>
      <c r="H189" s="21">
        <v>4</v>
      </c>
      <c r="I189" s="75" t="s">
        <v>210</v>
      </c>
      <c r="J189" s="21">
        <v>18.5</v>
      </c>
      <c r="K189" s="107">
        <v>113000</v>
      </c>
      <c r="L189" s="107">
        <v>170577</v>
      </c>
      <c r="M189" s="107">
        <f t="shared" si="12"/>
        <v>4575718</v>
      </c>
      <c r="N189" s="107">
        <v>15028</v>
      </c>
      <c r="O189" s="107">
        <v>4590746</v>
      </c>
    </row>
    <row r="190" spans="1:15" x14ac:dyDescent="0.2">
      <c r="A190" s="102"/>
      <c r="B190" s="102"/>
      <c r="C190" s="75"/>
      <c r="D190" s="75"/>
      <c r="E190" s="104"/>
      <c r="F190" s="20"/>
      <c r="G190" s="104"/>
      <c r="H190" s="21"/>
      <c r="I190" s="104"/>
      <c r="J190" s="21"/>
      <c r="K190" s="107"/>
      <c r="L190" s="107"/>
      <c r="M190" s="107"/>
      <c r="N190" s="107"/>
      <c r="O190" s="107"/>
    </row>
    <row r="191" spans="1:15" x14ac:dyDescent="0.2">
      <c r="A191" s="102" t="s">
        <v>150</v>
      </c>
      <c r="B191" s="102" t="s">
        <v>692</v>
      </c>
      <c r="C191" s="75">
        <v>514</v>
      </c>
      <c r="D191" s="75" t="s">
        <v>491</v>
      </c>
      <c r="E191" s="104" t="s">
        <v>492</v>
      </c>
      <c r="F191" s="20">
        <v>65000</v>
      </c>
      <c r="G191" s="104" t="s">
        <v>268</v>
      </c>
      <c r="H191" s="21">
        <v>7.61</v>
      </c>
      <c r="I191" s="104" t="s">
        <v>214</v>
      </c>
      <c r="J191" s="21">
        <v>14.5</v>
      </c>
      <c r="K191" s="107">
        <v>65000000</v>
      </c>
      <c r="L191" s="107">
        <v>65000000</v>
      </c>
      <c r="M191" s="107">
        <f>ROUND((L191*$H$8/1000),0)</f>
        <v>39211250</v>
      </c>
      <c r="N191" s="107">
        <v>1273055</v>
      </c>
      <c r="O191" s="107">
        <v>40484305</v>
      </c>
    </row>
    <row r="192" spans="1:15" x14ac:dyDescent="0.2">
      <c r="A192" s="102" t="s">
        <v>522</v>
      </c>
      <c r="B192" s="102" t="s">
        <v>692</v>
      </c>
      <c r="C192" s="75">
        <v>514</v>
      </c>
      <c r="D192" s="75" t="s">
        <v>491</v>
      </c>
      <c r="E192" s="104" t="s">
        <v>492</v>
      </c>
      <c r="F192" s="20">
        <v>1</v>
      </c>
      <c r="G192" s="104" t="s">
        <v>493</v>
      </c>
      <c r="H192" s="21">
        <v>7.75</v>
      </c>
      <c r="I192" s="104" t="s">
        <v>214</v>
      </c>
      <c r="J192" s="21">
        <v>15</v>
      </c>
      <c r="K192" s="107">
        <v>1000</v>
      </c>
      <c r="L192" s="107">
        <v>2139.0500000000002</v>
      </c>
      <c r="M192" s="107">
        <f>ROUND((L192*$H$8/1000),0)</f>
        <v>1290</v>
      </c>
      <c r="N192" s="107">
        <v>43</v>
      </c>
      <c r="O192" s="107">
        <v>1333</v>
      </c>
    </row>
    <row r="193" spans="1:15" x14ac:dyDescent="0.2">
      <c r="A193" s="102" t="s">
        <v>150</v>
      </c>
      <c r="B193" s="102" t="s">
        <v>692</v>
      </c>
      <c r="C193" s="75">
        <v>536</v>
      </c>
      <c r="D193" s="75" t="s">
        <v>514</v>
      </c>
      <c r="E193" s="104" t="s">
        <v>58</v>
      </c>
      <c r="F193" s="20">
        <v>302</v>
      </c>
      <c r="G193" s="104" t="s">
        <v>515</v>
      </c>
      <c r="H193" s="21">
        <v>3.7</v>
      </c>
      <c r="I193" s="104" t="s">
        <v>210</v>
      </c>
      <c r="J193" s="21">
        <v>19.5</v>
      </c>
      <c r="K193" s="107">
        <v>302000</v>
      </c>
      <c r="L193" s="107">
        <v>93542.95</v>
      </c>
      <c r="M193" s="107">
        <f>ROUND((L193*$D$8/1000),0)</f>
        <v>2509284</v>
      </c>
      <c r="N193" s="107">
        <v>22896</v>
      </c>
      <c r="O193" s="107">
        <v>2532180</v>
      </c>
    </row>
    <row r="194" spans="1:15" x14ac:dyDescent="0.2">
      <c r="A194" s="102" t="s">
        <v>522</v>
      </c>
      <c r="B194" s="102" t="s">
        <v>692</v>
      </c>
      <c r="C194" s="75">
        <v>536</v>
      </c>
      <c r="D194" s="75" t="s">
        <v>514</v>
      </c>
      <c r="E194" s="104" t="s">
        <v>58</v>
      </c>
      <c r="F194" s="20">
        <v>19</v>
      </c>
      <c r="G194" s="104" t="s">
        <v>516</v>
      </c>
      <c r="H194" s="21">
        <v>4</v>
      </c>
      <c r="I194" s="104" t="s">
        <v>210</v>
      </c>
      <c r="J194" s="21">
        <v>19.5</v>
      </c>
      <c r="K194" s="107">
        <v>19000</v>
      </c>
      <c r="L194" s="107">
        <v>0</v>
      </c>
      <c r="M194" s="107">
        <f>ROUND((L194*$D$8/1000),0)</f>
        <v>0</v>
      </c>
      <c r="N194" s="107"/>
      <c r="O194" s="107"/>
    </row>
    <row r="195" spans="1:15" x14ac:dyDescent="0.2">
      <c r="A195" s="102" t="s">
        <v>522</v>
      </c>
      <c r="B195" s="102" t="s">
        <v>692</v>
      </c>
      <c r="C195" s="75">
        <v>536</v>
      </c>
      <c r="D195" s="75" t="s">
        <v>514</v>
      </c>
      <c r="E195" s="104" t="s">
        <v>58</v>
      </c>
      <c r="F195" s="20">
        <v>17</v>
      </c>
      <c r="G195" s="104" t="s">
        <v>469</v>
      </c>
      <c r="H195" s="21">
        <v>4.7</v>
      </c>
      <c r="I195" s="104" t="s">
        <v>210</v>
      </c>
      <c r="J195" s="21">
        <v>19.5</v>
      </c>
      <c r="K195" s="107">
        <v>17000</v>
      </c>
      <c r="L195" s="107">
        <v>0</v>
      </c>
      <c r="M195" s="107">
        <f>ROUND((L195*$D$8/1000),0)</f>
        <v>0</v>
      </c>
      <c r="N195" s="107"/>
      <c r="O195" s="107"/>
    </row>
    <row r="196" spans="1:15" x14ac:dyDescent="0.2">
      <c r="A196" s="102" t="s">
        <v>522</v>
      </c>
      <c r="B196" s="102" t="s">
        <v>692</v>
      </c>
      <c r="C196" s="75">
        <v>536</v>
      </c>
      <c r="D196" s="75" t="s">
        <v>514</v>
      </c>
      <c r="E196" s="104" t="s">
        <v>58</v>
      </c>
      <c r="F196" s="20">
        <v>11.5</v>
      </c>
      <c r="G196" s="104" t="s">
        <v>470</v>
      </c>
      <c r="H196" s="21">
        <v>5.5</v>
      </c>
      <c r="I196" s="104" t="s">
        <v>210</v>
      </c>
      <c r="J196" s="21">
        <v>19.5</v>
      </c>
      <c r="K196" s="107">
        <v>11500</v>
      </c>
      <c r="L196" s="107">
        <v>16630.240000000002</v>
      </c>
      <c r="M196" s="107">
        <f>ROUND((L196*$D$8/1000),0)</f>
        <v>446105</v>
      </c>
      <c r="N196" s="107">
        <v>6012</v>
      </c>
      <c r="O196" s="107">
        <v>452117</v>
      </c>
    </row>
    <row r="197" spans="1:15" x14ac:dyDescent="0.2">
      <c r="A197" s="102" t="s">
        <v>525</v>
      </c>
      <c r="B197" s="102" t="s">
        <v>692</v>
      </c>
      <c r="C197" s="75">
        <v>536</v>
      </c>
      <c r="D197" s="75" t="s">
        <v>514</v>
      </c>
      <c r="E197" s="104" t="s">
        <v>58</v>
      </c>
      <c r="F197" s="20">
        <v>20</v>
      </c>
      <c r="G197" s="104" t="s">
        <v>517</v>
      </c>
      <c r="H197" s="21">
        <v>7.5</v>
      </c>
      <c r="I197" s="104" t="s">
        <v>210</v>
      </c>
      <c r="J197" s="21">
        <v>19.5</v>
      </c>
      <c r="K197" s="107">
        <v>20000</v>
      </c>
      <c r="L197" s="107">
        <v>39756.720000000001</v>
      </c>
      <c r="M197" s="107">
        <f>ROUND((L197*$D$8/1000),0)</f>
        <v>1066472</v>
      </c>
      <c r="N197" s="107">
        <v>19457</v>
      </c>
      <c r="O197" s="107">
        <v>1085929</v>
      </c>
    </row>
    <row r="198" spans="1:15" x14ac:dyDescent="0.2">
      <c r="A198" s="102"/>
      <c r="B198" s="102"/>
      <c r="C198" s="75"/>
      <c r="D198" s="75"/>
      <c r="E198" s="104"/>
      <c r="F198" s="20"/>
      <c r="G198" s="104"/>
      <c r="H198" s="21"/>
      <c r="I198" s="104"/>
      <c r="J198" s="21"/>
      <c r="K198" s="107"/>
      <c r="L198" s="107"/>
      <c r="M198" s="107"/>
      <c r="N198" s="107"/>
      <c r="O198" s="107"/>
    </row>
    <row r="199" spans="1:15" x14ac:dyDescent="0.2">
      <c r="A199" s="102" t="s">
        <v>228</v>
      </c>
      <c r="B199" s="102" t="s">
        <v>692</v>
      </c>
      <c r="C199" s="75">
        <v>557</v>
      </c>
      <c r="D199" s="75" t="s">
        <v>529</v>
      </c>
      <c r="E199" s="104" t="s">
        <v>58</v>
      </c>
      <c r="F199" s="20">
        <v>120.8</v>
      </c>
      <c r="G199" s="104" t="s">
        <v>257</v>
      </c>
      <c r="H199" s="21">
        <v>4.2</v>
      </c>
      <c r="I199" s="104" t="s">
        <v>211</v>
      </c>
      <c r="J199" s="21">
        <v>9.75</v>
      </c>
      <c r="K199" s="107">
        <v>120800</v>
      </c>
      <c r="L199" s="107">
        <v>0</v>
      </c>
      <c r="M199" s="107">
        <f>ROUND((L199*$D$8/1000),0)</f>
        <v>0</v>
      </c>
      <c r="N199" s="107"/>
      <c r="O199" s="107"/>
    </row>
    <row r="200" spans="1:15" x14ac:dyDescent="0.2">
      <c r="A200" s="102" t="s">
        <v>530</v>
      </c>
      <c r="B200" s="102" t="s">
        <v>692</v>
      </c>
      <c r="C200" s="75">
        <v>557</v>
      </c>
      <c r="D200" s="75" t="s">
        <v>529</v>
      </c>
      <c r="E200" s="104" t="s">
        <v>58</v>
      </c>
      <c r="F200" s="20">
        <v>41.9</v>
      </c>
      <c r="G200" s="104" t="s">
        <v>258</v>
      </c>
      <c r="H200" s="21">
        <v>5</v>
      </c>
      <c r="I200" s="104" t="s">
        <v>211</v>
      </c>
      <c r="J200" s="21">
        <v>19.5</v>
      </c>
      <c r="K200" s="107"/>
      <c r="L200" s="107"/>
      <c r="M200" s="107"/>
      <c r="N200" s="107"/>
      <c r="O200" s="107"/>
    </row>
    <row r="201" spans="1:15" x14ac:dyDescent="0.2">
      <c r="A201" s="102" t="s">
        <v>530</v>
      </c>
      <c r="B201" s="102" t="s">
        <v>692</v>
      </c>
      <c r="C201" s="75">
        <v>557</v>
      </c>
      <c r="D201" s="75" t="s">
        <v>529</v>
      </c>
      <c r="E201" s="104" t="s">
        <v>58</v>
      </c>
      <c r="F201" s="20">
        <v>11</v>
      </c>
      <c r="G201" s="104" t="s">
        <v>531</v>
      </c>
      <c r="H201" s="21">
        <v>5</v>
      </c>
      <c r="I201" s="104" t="s">
        <v>211</v>
      </c>
      <c r="J201" s="21">
        <v>19.75</v>
      </c>
      <c r="K201" s="107"/>
      <c r="L201" s="107"/>
      <c r="M201" s="107"/>
      <c r="N201" s="107"/>
      <c r="O201" s="107"/>
    </row>
    <row r="202" spans="1:15" x14ac:dyDescent="0.2">
      <c r="A202" s="102" t="s">
        <v>530</v>
      </c>
      <c r="B202" s="102" t="s">
        <v>692</v>
      </c>
      <c r="C202" s="75">
        <v>557</v>
      </c>
      <c r="D202" s="75" t="s">
        <v>529</v>
      </c>
      <c r="E202" s="104" t="s">
        <v>58</v>
      </c>
      <c r="F202" s="20">
        <v>64</v>
      </c>
      <c r="G202" s="104" t="s">
        <v>532</v>
      </c>
      <c r="H202" s="21">
        <v>3</v>
      </c>
      <c r="I202" s="104" t="s">
        <v>211</v>
      </c>
      <c r="J202" s="21">
        <v>20</v>
      </c>
      <c r="K202" s="107"/>
      <c r="L202" s="107"/>
      <c r="M202" s="107"/>
      <c r="N202" s="107"/>
      <c r="O202" s="107"/>
    </row>
    <row r="203" spans="1:15" x14ac:dyDescent="0.2">
      <c r="A203" s="102"/>
      <c r="B203" s="102"/>
      <c r="C203" s="75"/>
      <c r="D203" s="75"/>
      <c r="E203" s="104"/>
      <c r="F203" s="20"/>
      <c r="G203" s="104"/>
      <c r="H203" s="21"/>
      <c r="I203" s="104"/>
      <c r="J203" s="21"/>
      <c r="K203" s="154"/>
      <c r="L203" s="107"/>
      <c r="M203" s="107"/>
      <c r="N203" s="107"/>
      <c r="O203" s="107"/>
    </row>
    <row r="204" spans="1:15" x14ac:dyDescent="0.2">
      <c r="A204" s="102" t="s">
        <v>540</v>
      </c>
      <c r="B204" s="102" t="s">
        <v>692</v>
      </c>
      <c r="C204" s="75">
        <v>582</v>
      </c>
      <c r="D204" s="75" t="s">
        <v>546</v>
      </c>
      <c r="E204" s="104" t="s">
        <v>58</v>
      </c>
      <c r="F204" s="20">
        <v>750</v>
      </c>
      <c r="G204" s="104" t="s">
        <v>515</v>
      </c>
      <c r="H204" s="21">
        <v>4.5</v>
      </c>
      <c r="I204" s="104" t="s">
        <v>210</v>
      </c>
      <c r="J204" s="21">
        <v>18.5</v>
      </c>
      <c r="K204" s="107">
        <v>750000</v>
      </c>
      <c r="L204" s="107">
        <v>281990</v>
      </c>
      <c r="M204" s="107">
        <f t="shared" ref="M204:M209" si="13">ROUND((L204*$D$8/1000),0)</f>
        <v>7564365</v>
      </c>
      <c r="N204" s="107">
        <v>27898</v>
      </c>
      <c r="O204" s="107">
        <v>7592263</v>
      </c>
    </row>
    <row r="205" spans="1:15" x14ac:dyDescent="0.2">
      <c r="A205" s="102" t="s">
        <v>541</v>
      </c>
      <c r="B205" s="102" t="s">
        <v>692</v>
      </c>
      <c r="C205" s="75">
        <v>582</v>
      </c>
      <c r="D205" s="75" t="s">
        <v>546</v>
      </c>
      <c r="E205" s="104" t="s">
        <v>58</v>
      </c>
      <c r="F205" s="20">
        <v>45</v>
      </c>
      <c r="G205" s="104" t="s">
        <v>516</v>
      </c>
      <c r="H205" s="21">
        <v>4.5</v>
      </c>
      <c r="I205" s="104" t="s">
        <v>210</v>
      </c>
      <c r="J205" s="21">
        <v>18.5</v>
      </c>
      <c r="K205" s="107">
        <v>45000</v>
      </c>
      <c r="L205" s="107">
        <v>17167</v>
      </c>
      <c r="M205" s="107">
        <f t="shared" si="13"/>
        <v>460504</v>
      </c>
      <c r="N205" s="107">
        <v>1698</v>
      </c>
      <c r="O205" s="107">
        <v>462202</v>
      </c>
    </row>
    <row r="206" spans="1:15" x14ac:dyDescent="0.2">
      <c r="A206" s="102" t="s">
        <v>541</v>
      </c>
      <c r="B206" s="102" t="s">
        <v>692</v>
      </c>
      <c r="C206" s="75">
        <v>582</v>
      </c>
      <c r="D206" s="75" t="s">
        <v>546</v>
      </c>
      <c r="E206" s="104" t="s">
        <v>58</v>
      </c>
      <c r="F206" s="20">
        <v>19</v>
      </c>
      <c r="G206" s="104" t="s">
        <v>469</v>
      </c>
      <c r="H206" s="21">
        <v>4.5</v>
      </c>
      <c r="I206" s="104" t="s">
        <v>210</v>
      </c>
      <c r="J206" s="21">
        <v>18.5</v>
      </c>
      <c r="K206" s="107">
        <v>19000</v>
      </c>
      <c r="L206" s="107">
        <v>27927</v>
      </c>
      <c r="M206" s="107">
        <f t="shared" si="13"/>
        <v>749140</v>
      </c>
      <c r="N206" s="107">
        <v>2763</v>
      </c>
      <c r="O206" s="107">
        <v>751903</v>
      </c>
    </row>
    <row r="207" spans="1:15" x14ac:dyDescent="0.2">
      <c r="A207" s="102" t="s">
        <v>541</v>
      </c>
      <c r="B207" s="102" t="s">
        <v>692</v>
      </c>
      <c r="C207" s="75">
        <v>582</v>
      </c>
      <c r="D207" s="75" t="s">
        <v>546</v>
      </c>
      <c r="E207" s="104" t="s">
        <v>58</v>
      </c>
      <c r="F207" s="20">
        <v>9</v>
      </c>
      <c r="G207" s="104" t="s">
        <v>470</v>
      </c>
      <c r="H207" s="21">
        <v>4.5</v>
      </c>
      <c r="I207" s="104" t="s">
        <v>210</v>
      </c>
      <c r="J207" s="21">
        <v>18.5</v>
      </c>
      <c r="K207" s="107">
        <v>9000</v>
      </c>
      <c r="L207" s="107">
        <v>13228</v>
      </c>
      <c r="M207" s="107">
        <f>ROUND((L207*$D$8/1000),0)</f>
        <v>354840</v>
      </c>
      <c r="N207" s="107">
        <v>1309</v>
      </c>
      <c r="O207" s="107">
        <v>356149</v>
      </c>
    </row>
    <row r="208" spans="1:15" x14ac:dyDescent="0.2">
      <c r="A208" s="102" t="s">
        <v>541</v>
      </c>
      <c r="B208" s="102" t="s">
        <v>692</v>
      </c>
      <c r="C208" s="75">
        <v>582</v>
      </c>
      <c r="D208" s="75" t="s">
        <v>546</v>
      </c>
      <c r="E208" s="104" t="s">
        <v>58</v>
      </c>
      <c r="F208" s="20">
        <v>24.6</v>
      </c>
      <c r="G208" s="104" t="s">
        <v>517</v>
      </c>
      <c r="H208" s="21">
        <v>4.5</v>
      </c>
      <c r="I208" s="104" t="s">
        <v>210</v>
      </c>
      <c r="J208" s="21">
        <v>18.5</v>
      </c>
      <c r="K208" s="107">
        <v>24600</v>
      </c>
      <c r="L208" s="107">
        <v>36158</v>
      </c>
      <c r="M208" s="107">
        <f t="shared" si="13"/>
        <v>969936</v>
      </c>
      <c r="N208" s="107">
        <v>3577</v>
      </c>
      <c r="O208" s="107">
        <v>973513</v>
      </c>
    </row>
    <row r="209" spans="1:15" x14ac:dyDescent="0.2">
      <c r="A209" s="102" t="s">
        <v>541</v>
      </c>
      <c r="B209" s="102" t="s">
        <v>692</v>
      </c>
      <c r="C209" s="75">
        <v>582</v>
      </c>
      <c r="D209" s="75" t="s">
        <v>546</v>
      </c>
      <c r="E209" s="104" t="s">
        <v>58</v>
      </c>
      <c r="F209" s="20">
        <v>112.4</v>
      </c>
      <c r="G209" s="104" t="s">
        <v>548</v>
      </c>
      <c r="H209" s="21">
        <v>4.5</v>
      </c>
      <c r="I209" s="104" t="s">
        <v>210</v>
      </c>
      <c r="J209" s="21">
        <v>18.5</v>
      </c>
      <c r="K209" s="107">
        <v>112400</v>
      </c>
      <c r="L209" s="107">
        <v>165208</v>
      </c>
      <c r="M209" s="107">
        <f t="shared" si="13"/>
        <v>4431695</v>
      </c>
      <c r="N209" s="107">
        <v>16345</v>
      </c>
      <c r="O209" s="107">
        <v>4448040</v>
      </c>
    </row>
    <row r="210" spans="1:15" x14ac:dyDescent="0.2">
      <c r="A210" s="102"/>
      <c r="B210" s="102"/>
      <c r="C210" s="75"/>
      <c r="D210" s="75"/>
      <c r="E210" s="104"/>
      <c r="F210" s="20"/>
      <c r="G210" s="104"/>
      <c r="H210" s="21"/>
      <c r="I210" s="104"/>
      <c r="J210" s="21"/>
      <c r="K210" s="154"/>
      <c r="L210" s="107"/>
      <c r="M210" s="107"/>
      <c r="N210" s="107"/>
      <c r="O210" s="107"/>
    </row>
    <row r="211" spans="1:15" x14ac:dyDescent="0.2">
      <c r="A211" s="102" t="s">
        <v>588</v>
      </c>
      <c r="B211" s="102" t="s">
        <v>692</v>
      </c>
      <c r="C211" s="75">
        <v>626</v>
      </c>
      <c r="D211" s="75" t="s">
        <v>579</v>
      </c>
      <c r="E211" s="104" t="s">
        <v>492</v>
      </c>
      <c r="F211" s="20">
        <v>100000</v>
      </c>
      <c r="G211" s="104" t="s">
        <v>586</v>
      </c>
      <c r="H211" s="21">
        <v>0</v>
      </c>
      <c r="I211" s="104" t="s">
        <v>212</v>
      </c>
      <c r="J211" s="21">
        <v>0.5</v>
      </c>
      <c r="K211" s="107"/>
      <c r="L211" s="107"/>
      <c r="M211" s="107"/>
      <c r="N211" s="107"/>
      <c r="O211" s="107"/>
    </row>
    <row r="212" spans="1:15" x14ac:dyDescent="0.2">
      <c r="A212" s="102" t="s">
        <v>588</v>
      </c>
      <c r="B212" s="102" t="s">
        <v>692</v>
      </c>
      <c r="C212" s="75">
        <v>626</v>
      </c>
      <c r="D212" s="75" t="s">
        <v>579</v>
      </c>
      <c r="E212" s="104" t="s">
        <v>492</v>
      </c>
      <c r="F212" s="20">
        <v>100000</v>
      </c>
      <c r="G212" s="104" t="s">
        <v>587</v>
      </c>
      <c r="H212" s="21">
        <v>0</v>
      </c>
      <c r="I212" s="104" t="s">
        <v>212</v>
      </c>
      <c r="J212" s="21">
        <v>0.25</v>
      </c>
      <c r="K212" s="107"/>
      <c r="L212" s="107"/>
      <c r="M212" s="107"/>
      <c r="N212" s="107"/>
      <c r="O212" s="107"/>
    </row>
    <row r="213" spans="1:15" x14ac:dyDescent="0.2">
      <c r="A213" s="102" t="s">
        <v>683</v>
      </c>
      <c r="B213" s="102" t="s">
        <v>692</v>
      </c>
      <c r="C213" s="75">
        <v>657</v>
      </c>
      <c r="D213" s="75" t="s">
        <v>602</v>
      </c>
      <c r="E213" s="104" t="s">
        <v>125</v>
      </c>
      <c r="F213" s="20">
        <v>26100000</v>
      </c>
      <c r="G213" s="104" t="s">
        <v>603</v>
      </c>
      <c r="H213" s="21">
        <v>7</v>
      </c>
      <c r="I213" s="104" t="s">
        <v>213</v>
      </c>
      <c r="J213" s="21">
        <v>6.5</v>
      </c>
      <c r="K213" s="107">
        <v>26100000000</v>
      </c>
      <c r="L213" s="107">
        <v>17226000000</v>
      </c>
      <c r="M213" s="107">
        <v>8613000</v>
      </c>
      <c r="N213" s="107">
        <v>48976</v>
      </c>
      <c r="O213" s="107">
        <v>8661976</v>
      </c>
    </row>
    <row r="214" spans="1:15" x14ac:dyDescent="0.2">
      <c r="A214" s="102" t="s">
        <v>683</v>
      </c>
      <c r="B214" s="102" t="s">
        <v>692</v>
      </c>
      <c r="C214" s="75">
        <v>657</v>
      </c>
      <c r="D214" s="75" t="s">
        <v>602</v>
      </c>
      <c r="E214" s="104" t="s">
        <v>125</v>
      </c>
      <c r="F214" s="20">
        <v>18900000</v>
      </c>
      <c r="G214" s="104" t="s">
        <v>604</v>
      </c>
      <c r="H214" s="21">
        <v>0</v>
      </c>
      <c r="I214" s="104" t="s">
        <v>213</v>
      </c>
      <c r="J214" s="21">
        <v>6.75</v>
      </c>
      <c r="K214" s="107">
        <v>18900000000</v>
      </c>
      <c r="L214" s="107">
        <v>18900000000</v>
      </c>
      <c r="M214" s="107">
        <f t="shared" ref="M214:M215" si="14">ROUND((L214/1000),0)</f>
        <v>18900000</v>
      </c>
      <c r="N214" s="107">
        <v>0</v>
      </c>
      <c r="O214" s="107">
        <v>18900000</v>
      </c>
    </row>
    <row r="215" spans="1:15" x14ac:dyDescent="0.2">
      <c r="A215" s="102"/>
      <c r="B215" s="102"/>
      <c r="C215" s="75"/>
      <c r="D215" s="78"/>
      <c r="E215" s="104"/>
      <c r="F215" s="20"/>
      <c r="G215" s="104"/>
      <c r="H215" s="21"/>
      <c r="I215" s="104"/>
      <c r="J215" s="21"/>
      <c r="K215" s="107"/>
      <c r="L215" s="107"/>
      <c r="M215" s="107"/>
      <c r="N215" s="107"/>
      <c r="O215" s="107"/>
    </row>
    <row r="216" spans="1:15" x14ac:dyDescent="0.2">
      <c r="A216" s="102" t="s">
        <v>623</v>
      </c>
      <c r="B216" s="102" t="s">
        <v>692</v>
      </c>
      <c r="C216" s="75">
        <v>693</v>
      </c>
      <c r="D216" s="78" t="s">
        <v>611</v>
      </c>
      <c r="E216" s="104" t="s">
        <v>492</v>
      </c>
      <c r="F216" s="20">
        <v>50000</v>
      </c>
      <c r="G216" s="104" t="s">
        <v>61</v>
      </c>
      <c r="H216" s="21">
        <v>0</v>
      </c>
      <c r="I216" s="104" t="s">
        <v>212</v>
      </c>
      <c r="J216" s="21">
        <v>8.3333333333333329E-2</v>
      </c>
      <c r="K216" s="107"/>
      <c r="L216" s="107"/>
      <c r="M216" s="107"/>
      <c r="N216" s="107"/>
      <c r="O216" s="107"/>
    </row>
    <row r="217" spans="1:15" x14ac:dyDescent="0.2">
      <c r="A217" s="102" t="s">
        <v>623</v>
      </c>
      <c r="B217" s="102" t="s">
        <v>692</v>
      </c>
      <c r="C217" s="75">
        <v>693</v>
      </c>
      <c r="D217" s="78" t="s">
        <v>611</v>
      </c>
      <c r="E217" s="104" t="s">
        <v>492</v>
      </c>
      <c r="F217" s="20">
        <v>50000</v>
      </c>
      <c r="G217" s="104" t="s">
        <v>62</v>
      </c>
      <c r="H217" s="21">
        <v>0</v>
      </c>
      <c r="I217" s="104" t="s">
        <v>212</v>
      </c>
      <c r="J217" s="21">
        <v>0.25</v>
      </c>
      <c r="K217" s="107"/>
      <c r="L217" s="107"/>
      <c r="M217" s="107"/>
      <c r="N217" s="107"/>
      <c r="O217" s="107"/>
    </row>
    <row r="218" spans="1:15" x14ac:dyDescent="0.2">
      <c r="A218" s="102" t="s">
        <v>623</v>
      </c>
      <c r="B218" s="102" t="s">
        <v>692</v>
      </c>
      <c r="C218" s="75">
        <v>693</v>
      </c>
      <c r="D218" s="78" t="s">
        <v>611</v>
      </c>
      <c r="E218" s="104" t="s">
        <v>492</v>
      </c>
      <c r="F218" s="20">
        <v>50000</v>
      </c>
      <c r="G218" s="104" t="s">
        <v>550</v>
      </c>
      <c r="H218" s="21">
        <v>0</v>
      </c>
      <c r="I218" s="104" t="s">
        <v>212</v>
      </c>
      <c r="J218" s="21">
        <v>0.5</v>
      </c>
      <c r="K218" s="107"/>
      <c r="L218" s="107"/>
      <c r="M218" s="107"/>
      <c r="N218" s="107"/>
      <c r="O218" s="107"/>
    </row>
    <row r="219" spans="1:15" x14ac:dyDescent="0.2">
      <c r="A219" s="102" t="s">
        <v>623</v>
      </c>
      <c r="B219" s="102" t="s">
        <v>692</v>
      </c>
      <c r="C219" s="75">
        <v>693</v>
      </c>
      <c r="D219" s="78" t="s">
        <v>611</v>
      </c>
      <c r="E219" s="104" t="s">
        <v>492</v>
      </c>
      <c r="F219" s="20">
        <v>50000</v>
      </c>
      <c r="G219" s="104" t="s">
        <v>612</v>
      </c>
      <c r="H219" s="21">
        <v>0</v>
      </c>
      <c r="I219" s="104" t="s">
        <v>212</v>
      </c>
      <c r="J219" s="21">
        <v>1</v>
      </c>
      <c r="K219" s="107"/>
      <c r="L219" s="107"/>
      <c r="M219" s="107"/>
      <c r="N219" s="107"/>
      <c r="O219" s="107"/>
    </row>
    <row r="220" spans="1:15" x14ac:dyDescent="0.2">
      <c r="A220" s="102" t="s">
        <v>623</v>
      </c>
      <c r="B220" s="102" t="s">
        <v>692</v>
      </c>
      <c r="C220" s="75">
        <v>693</v>
      </c>
      <c r="D220" s="78" t="s">
        <v>611</v>
      </c>
      <c r="E220" s="104" t="s">
        <v>492</v>
      </c>
      <c r="F220" s="20">
        <v>50000</v>
      </c>
      <c r="G220" s="104" t="s">
        <v>613</v>
      </c>
      <c r="H220" s="21">
        <v>0</v>
      </c>
      <c r="I220" s="104" t="s">
        <v>212</v>
      </c>
      <c r="J220" s="21">
        <v>1.5</v>
      </c>
      <c r="K220" s="107"/>
      <c r="L220" s="107"/>
      <c r="M220" s="107"/>
      <c r="N220" s="107"/>
      <c r="O220" s="107"/>
    </row>
    <row r="221" spans="1:15" x14ac:dyDescent="0.2">
      <c r="A221" s="102" t="s">
        <v>623</v>
      </c>
      <c r="B221" s="102" t="s">
        <v>692</v>
      </c>
      <c r="C221" s="75">
        <v>693</v>
      </c>
      <c r="D221" s="78" t="s">
        <v>611</v>
      </c>
      <c r="E221" s="104" t="s">
        <v>125</v>
      </c>
      <c r="F221" s="20">
        <v>25000000</v>
      </c>
      <c r="G221" s="104" t="s">
        <v>63</v>
      </c>
      <c r="H221" s="21">
        <v>0</v>
      </c>
      <c r="I221" s="104" t="s">
        <v>212</v>
      </c>
      <c r="J221" s="21">
        <v>8.3333333333333329E-2</v>
      </c>
      <c r="K221" s="107"/>
      <c r="L221" s="107"/>
      <c r="M221" s="107"/>
      <c r="N221" s="107"/>
      <c r="O221" s="107"/>
    </row>
    <row r="222" spans="1:15" x14ac:dyDescent="0.2">
      <c r="A222" s="102" t="s">
        <v>623</v>
      </c>
      <c r="B222" s="102" t="s">
        <v>692</v>
      </c>
      <c r="C222" s="75">
        <v>693</v>
      </c>
      <c r="D222" s="78" t="s">
        <v>611</v>
      </c>
      <c r="E222" s="104" t="s">
        <v>125</v>
      </c>
      <c r="F222" s="20">
        <v>25000000</v>
      </c>
      <c r="G222" s="104" t="s">
        <v>562</v>
      </c>
      <c r="H222" s="21">
        <v>0</v>
      </c>
      <c r="I222" s="104" t="s">
        <v>212</v>
      </c>
      <c r="J222" s="21">
        <v>0.25</v>
      </c>
      <c r="K222" s="107"/>
      <c r="L222" s="107"/>
      <c r="M222" s="107"/>
      <c r="N222" s="107"/>
      <c r="O222" s="107"/>
    </row>
    <row r="223" spans="1:15" x14ac:dyDescent="0.2">
      <c r="A223" s="102" t="s">
        <v>623</v>
      </c>
      <c r="B223" s="102" t="s">
        <v>692</v>
      </c>
      <c r="C223" s="75">
        <v>693</v>
      </c>
      <c r="D223" s="78" t="s">
        <v>611</v>
      </c>
      <c r="E223" s="104" t="s">
        <v>125</v>
      </c>
      <c r="F223" s="20">
        <v>25000000</v>
      </c>
      <c r="G223" s="104" t="s">
        <v>551</v>
      </c>
      <c r="H223" s="21">
        <v>0</v>
      </c>
      <c r="I223" s="104" t="s">
        <v>212</v>
      </c>
      <c r="J223" s="21">
        <v>0.5</v>
      </c>
      <c r="K223" s="107"/>
      <c r="L223" s="107"/>
      <c r="M223" s="107"/>
      <c r="N223" s="107"/>
      <c r="O223" s="107"/>
    </row>
    <row r="224" spans="1:15" x14ac:dyDescent="0.2">
      <c r="A224" s="102" t="s">
        <v>623</v>
      </c>
      <c r="B224" s="102" t="s">
        <v>692</v>
      </c>
      <c r="C224" s="75">
        <v>693</v>
      </c>
      <c r="D224" s="78" t="s">
        <v>611</v>
      </c>
      <c r="E224" s="104" t="s">
        <v>125</v>
      </c>
      <c r="F224" s="20">
        <v>25000000</v>
      </c>
      <c r="G224" s="104" t="s">
        <v>614</v>
      </c>
      <c r="H224" s="21">
        <v>0</v>
      </c>
      <c r="I224" s="104" t="s">
        <v>212</v>
      </c>
      <c r="J224" s="21">
        <v>1</v>
      </c>
      <c r="K224" s="107"/>
      <c r="L224" s="107"/>
      <c r="M224" s="107"/>
      <c r="N224" s="107"/>
      <c r="O224" s="107"/>
    </row>
    <row r="225" spans="1:15" x14ac:dyDescent="0.2">
      <c r="A225" s="102" t="s">
        <v>623</v>
      </c>
      <c r="B225" s="102" t="s">
        <v>692</v>
      </c>
      <c r="C225" s="75">
        <v>693</v>
      </c>
      <c r="D225" s="78" t="s">
        <v>611</v>
      </c>
      <c r="E225" s="104" t="s">
        <v>125</v>
      </c>
      <c r="F225" s="20">
        <v>25000000</v>
      </c>
      <c r="G225" s="104" t="s">
        <v>615</v>
      </c>
      <c r="H225" s="21">
        <v>0</v>
      </c>
      <c r="I225" s="104" t="s">
        <v>212</v>
      </c>
      <c r="J225" s="21">
        <v>1.5</v>
      </c>
      <c r="K225" s="107"/>
      <c r="L225" s="107"/>
      <c r="M225" s="107"/>
      <c r="N225" s="107"/>
      <c r="O225" s="107"/>
    </row>
    <row r="226" spans="1:15" x14ac:dyDescent="0.2">
      <c r="A226" s="102" t="s">
        <v>623</v>
      </c>
      <c r="B226" s="102" t="s">
        <v>692</v>
      </c>
      <c r="C226" s="75">
        <v>693</v>
      </c>
      <c r="D226" s="78" t="s">
        <v>611</v>
      </c>
      <c r="E226" s="104" t="s">
        <v>125</v>
      </c>
      <c r="F226" s="20">
        <v>25000000</v>
      </c>
      <c r="G226" s="104" t="s">
        <v>67</v>
      </c>
      <c r="H226" s="21">
        <v>0</v>
      </c>
      <c r="I226" s="104" t="s">
        <v>212</v>
      </c>
      <c r="J226" s="21">
        <v>0.25</v>
      </c>
      <c r="K226" s="107"/>
      <c r="L226" s="107"/>
      <c r="M226" s="107"/>
      <c r="N226" s="107"/>
      <c r="O226" s="107"/>
    </row>
    <row r="227" spans="1:15" x14ac:dyDescent="0.2">
      <c r="A227" s="102" t="s">
        <v>623</v>
      </c>
      <c r="B227" s="102" t="s">
        <v>692</v>
      </c>
      <c r="C227" s="75">
        <v>693</v>
      </c>
      <c r="D227" s="78" t="s">
        <v>611</v>
      </c>
      <c r="E227" s="104" t="s">
        <v>125</v>
      </c>
      <c r="F227" s="20">
        <v>25000000</v>
      </c>
      <c r="G227" s="104" t="s">
        <v>563</v>
      </c>
      <c r="H227" s="21">
        <v>0</v>
      </c>
      <c r="I227" s="104" t="s">
        <v>212</v>
      </c>
      <c r="J227" s="21">
        <v>0.5</v>
      </c>
      <c r="K227" s="107"/>
      <c r="L227" s="107"/>
      <c r="M227" s="107"/>
      <c r="N227" s="107"/>
      <c r="O227" s="107"/>
    </row>
    <row r="228" spans="1:15" x14ac:dyDescent="0.2">
      <c r="A228" s="102" t="s">
        <v>623</v>
      </c>
      <c r="B228" s="102" t="s">
        <v>692</v>
      </c>
      <c r="C228" s="75">
        <v>693</v>
      </c>
      <c r="D228" s="78" t="s">
        <v>611</v>
      </c>
      <c r="E228" s="104" t="s">
        <v>125</v>
      </c>
      <c r="F228" s="20">
        <v>25000000</v>
      </c>
      <c r="G228" s="104" t="s">
        <v>552</v>
      </c>
      <c r="H228" s="21">
        <v>0</v>
      </c>
      <c r="I228" s="104" t="s">
        <v>212</v>
      </c>
      <c r="J228" s="21">
        <v>1</v>
      </c>
      <c r="K228" s="107"/>
      <c r="L228" s="107"/>
      <c r="M228" s="107"/>
      <c r="N228" s="107"/>
      <c r="O228" s="107"/>
    </row>
    <row r="229" spans="1:15" x14ac:dyDescent="0.2">
      <c r="A229" s="102" t="s">
        <v>623</v>
      </c>
      <c r="B229" s="102" t="s">
        <v>692</v>
      </c>
      <c r="C229" s="75">
        <v>693</v>
      </c>
      <c r="D229" s="78" t="s">
        <v>611</v>
      </c>
      <c r="E229" s="104" t="s">
        <v>125</v>
      </c>
      <c r="F229" s="20">
        <v>25000000</v>
      </c>
      <c r="G229" s="104" t="s">
        <v>616</v>
      </c>
      <c r="H229" s="21">
        <v>0</v>
      </c>
      <c r="I229" s="104" t="s">
        <v>212</v>
      </c>
      <c r="J229" s="21">
        <v>1.5</v>
      </c>
      <c r="K229" s="107"/>
      <c r="L229" s="107"/>
      <c r="M229" s="107"/>
      <c r="N229" s="107"/>
      <c r="O229" s="107"/>
    </row>
    <row r="230" spans="1:15" x14ac:dyDescent="0.2">
      <c r="A230" s="102" t="s">
        <v>623</v>
      </c>
      <c r="B230" s="102" t="s">
        <v>692</v>
      </c>
      <c r="C230" s="75">
        <v>693</v>
      </c>
      <c r="D230" s="78" t="s">
        <v>611</v>
      </c>
      <c r="E230" s="104" t="s">
        <v>58</v>
      </c>
      <c r="F230" s="20">
        <v>1100</v>
      </c>
      <c r="G230" s="104" t="s">
        <v>617</v>
      </c>
      <c r="H230" s="21">
        <v>0</v>
      </c>
      <c r="I230" s="104" t="s">
        <v>212</v>
      </c>
      <c r="J230" s="21">
        <v>0.25</v>
      </c>
      <c r="K230" s="107"/>
      <c r="L230" s="107"/>
      <c r="M230" s="107"/>
      <c r="N230" s="107"/>
      <c r="O230" s="107"/>
    </row>
    <row r="231" spans="1:15" x14ac:dyDescent="0.2">
      <c r="A231" s="102" t="s">
        <v>623</v>
      </c>
      <c r="B231" s="102" t="s">
        <v>692</v>
      </c>
      <c r="C231" s="75">
        <v>693</v>
      </c>
      <c r="D231" s="78" t="s">
        <v>611</v>
      </c>
      <c r="E231" s="104" t="s">
        <v>58</v>
      </c>
      <c r="F231" s="20">
        <v>1100</v>
      </c>
      <c r="G231" s="104" t="s">
        <v>564</v>
      </c>
      <c r="H231" s="21">
        <v>0</v>
      </c>
      <c r="I231" s="104" t="s">
        <v>212</v>
      </c>
      <c r="J231" s="21">
        <v>0.5</v>
      </c>
      <c r="K231" s="107"/>
      <c r="L231" s="107"/>
      <c r="M231" s="107"/>
      <c r="N231" s="107"/>
      <c r="O231" s="107"/>
    </row>
    <row r="232" spans="1:15" x14ac:dyDescent="0.2">
      <c r="A232" s="102" t="s">
        <v>623</v>
      </c>
      <c r="B232" s="102" t="s">
        <v>692</v>
      </c>
      <c r="C232" s="75">
        <v>693</v>
      </c>
      <c r="D232" s="78" t="s">
        <v>611</v>
      </c>
      <c r="E232" s="104" t="s">
        <v>58</v>
      </c>
      <c r="F232" s="20">
        <v>1100</v>
      </c>
      <c r="G232" s="104" t="s">
        <v>553</v>
      </c>
      <c r="H232" s="21">
        <v>0</v>
      </c>
      <c r="I232" s="104" t="s">
        <v>212</v>
      </c>
      <c r="J232" s="21">
        <v>1</v>
      </c>
      <c r="K232" s="107"/>
      <c r="L232" s="107"/>
      <c r="M232" s="107"/>
      <c r="N232" s="107"/>
      <c r="O232" s="107"/>
    </row>
    <row r="233" spans="1:15" x14ac:dyDescent="0.2">
      <c r="A233" s="102" t="s">
        <v>623</v>
      </c>
      <c r="B233" s="102" t="s">
        <v>692</v>
      </c>
      <c r="C233" s="75">
        <v>693</v>
      </c>
      <c r="D233" s="78" t="s">
        <v>611</v>
      </c>
      <c r="E233" s="104" t="s">
        <v>58</v>
      </c>
      <c r="F233" s="20">
        <v>1100</v>
      </c>
      <c r="G233" s="104" t="s">
        <v>618</v>
      </c>
      <c r="H233" s="21">
        <v>0</v>
      </c>
      <c r="I233" s="104" t="s">
        <v>212</v>
      </c>
      <c r="J233" s="21">
        <v>1.5</v>
      </c>
      <c r="K233" s="107"/>
      <c r="L233" s="107"/>
      <c r="M233" s="107"/>
      <c r="N233" s="107"/>
      <c r="O233" s="107"/>
    </row>
    <row r="234" spans="1:15" x14ac:dyDescent="0.2">
      <c r="A234" s="102" t="s">
        <v>623</v>
      </c>
      <c r="B234" s="102" t="s">
        <v>692</v>
      </c>
      <c r="C234" s="75">
        <v>693</v>
      </c>
      <c r="D234" s="78" t="s">
        <v>611</v>
      </c>
      <c r="E234" s="104" t="s">
        <v>492</v>
      </c>
      <c r="F234" s="20">
        <v>50000</v>
      </c>
      <c r="G234" s="104" t="s">
        <v>619</v>
      </c>
      <c r="H234" s="21">
        <v>0</v>
      </c>
      <c r="I234" s="104" t="s">
        <v>212</v>
      </c>
      <c r="J234" s="21">
        <v>0.25</v>
      </c>
      <c r="K234" s="107"/>
      <c r="L234" s="107"/>
      <c r="M234" s="107"/>
      <c r="N234" s="107"/>
      <c r="O234" s="107"/>
    </row>
    <row r="235" spans="1:15" x14ac:dyDescent="0.2">
      <c r="A235" s="102" t="s">
        <v>623</v>
      </c>
      <c r="B235" s="102" t="s">
        <v>692</v>
      </c>
      <c r="C235" s="75">
        <v>693</v>
      </c>
      <c r="D235" s="78" t="s">
        <v>611</v>
      </c>
      <c r="E235" s="104" t="s">
        <v>492</v>
      </c>
      <c r="F235" s="20">
        <v>50000</v>
      </c>
      <c r="G235" s="104" t="s">
        <v>565</v>
      </c>
      <c r="H235" s="21">
        <v>0</v>
      </c>
      <c r="I235" s="104" t="s">
        <v>212</v>
      </c>
      <c r="J235" s="21">
        <v>0.5</v>
      </c>
      <c r="K235" s="107"/>
      <c r="L235" s="107"/>
      <c r="M235" s="107"/>
      <c r="N235" s="107"/>
      <c r="O235" s="107"/>
    </row>
    <row r="236" spans="1:15" x14ac:dyDescent="0.2">
      <c r="A236" s="102" t="s">
        <v>623</v>
      </c>
      <c r="B236" s="102" t="s">
        <v>692</v>
      </c>
      <c r="C236" s="75">
        <v>693</v>
      </c>
      <c r="D236" s="78" t="s">
        <v>611</v>
      </c>
      <c r="E236" s="104" t="s">
        <v>492</v>
      </c>
      <c r="F236" s="20">
        <v>50000</v>
      </c>
      <c r="G236" s="104" t="s">
        <v>554</v>
      </c>
      <c r="H236" s="21">
        <v>0</v>
      </c>
      <c r="I236" s="104" t="s">
        <v>212</v>
      </c>
      <c r="J236" s="21">
        <v>1</v>
      </c>
      <c r="K236" s="107"/>
      <c r="L236" s="107"/>
      <c r="M236" s="107"/>
      <c r="N236" s="107"/>
      <c r="O236" s="107"/>
    </row>
    <row r="237" spans="1:15" x14ac:dyDescent="0.2">
      <c r="A237" s="102" t="s">
        <v>623</v>
      </c>
      <c r="B237" s="102" t="s">
        <v>692</v>
      </c>
      <c r="C237" s="75">
        <v>693</v>
      </c>
      <c r="D237" s="78" t="s">
        <v>611</v>
      </c>
      <c r="E237" s="104" t="s">
        <v>492</v>
      </c>
      <c r="F237" s="20">
        <v>50000</v>
      </c>
      <c r="G237" s="104" t="s">
        <v>620</v>
      </c>
      <c r="H237" s="21">
        <v>0</v>
      </c>
      <c r="I237" s="104" t="s">
        <v>212</v>
      </c>
      <c r="J237" s="21">
        <v>1.5</v>
      </c>
      <c r="K237" s="107"/>
      <c r="L237" s="107"/>
      <c r="M237" s="107"/>
      <c r="N237" s="107"/>
      <c r="O237" s="107"/>
    </row>
    <row r="238" spans="1:15" x14ac:dyDescent="0.2">
      <c r="A238" s="102" t="s">
        <v>623</v>
      </c>
      <c r="B238" s="102" t="s">
        <v>692</v>
      </c>
      <c r="C238" s="75">
        <v>693</v>
      </c>
      <c r="D238" s="78" t="s">
        <v>611</v>
      </c>
      <c r="E238" s="104" t="s">
        <v>58</v>
      </c>
      <c r="F238" s="20">
        <v>1100</v>
      </c>
      <c r="G238" s="104" t="s">
        <v>621</v>
      </c>
      <c r="H238" s="21">
        <v>0</v>
      </c>
      <c r="I238" s="104" t="s">
        <v>212</v>
      </c>
      <c r="J238" s="21">
        <v>0.25</v>
      </c>
      <c r="K238" s="107"/>
      <c r="L238" s="107"/>
      <c r="M238" s="107"/>
      <c r="N238" s="107"/>
      <c r="O238" s="107"/>
    </row>
    <row r="239" spans="1:15" x14ac:dyDescent="0.2">
      <c r="A239" s="102" t="s">
        <v>623</v>
      </c>
      <c r="B239" s="102" t="s">
        <v>692</v>
      </c>
      <c r="C239" s="75">
        <v>693</v>
      </c>
      <c r="D239" s="78" t="s">
        <v>611</v>
      </c>
      <c r="E239" s="104" t="s">
        <v>58</v>
      </c>
      <c r="F239" s="20">
        <v>1100</v>
      </c>
      <c r="G239" s="104" t="s">
        <v>566</v>
      </c>
      <c r="H239" s="21">
        <v>0</v>
      </c>
      <c r="I239" s="104" t="s">
        <v>212</v>
      </c>
      <c r="J239" s="21">
        <v>0.5</v>
      </c>
      <c r="K239" s="107"/>
      <c r="L239" s="107"/>
      <c r="M239" s="107"/>
      <c r="N239" s="107"/>
      <c r="O239" s="107"/>
    </row>
    <row r="240" spans="1:15" x14ac:dyDescent="0.2">
      <c r="A240" s="102" t="s">
        <v>623</v>
      </c>
      <c r="B240" s="102" t="s">
        <v>692</v>
      </c>
      <c r="C240" s="75">
        <v>693</v>
      </c>
      <c r="D240" s="78" t="s">
        <v>611</v>
      </c>
      <c r="E240" s="104" t="s">
        <v>58</v>
      </c>
      <c r="F240" s="20">
        <v>1100</v>
      </c>
      <c r="G240" s="104" t="s">
        <v>555</v>
      </c>
      <c r="H240" s="21">
        <v>0</v>
      </c>
      <c r="I240" s="104" t="s">
        <v>212</v>
      </c>
      <c r="J240" s="21">
        <v>1</v>
      </c>
      <c r="K240" s="107"/>
      <c r="L240" s="107"/>
      <c r="M240" s="107"/>
      <c r="N240" s="107"/>
      <c r="O240" s="107"/>
    </row>
    <row r="241" spans="1:15" x14ac:dyDescent="0.2">
      <c r="A241" s="102" t="s">
        <v>623</v>
      </c>
      <c r="B241" s="102" t="s">
        <v>692</v>
      </c>
      <c r="C241" s="75">
        <v>693</v>
      </c>
      <c r="D241" s="78" t="s">
        <v>611</v>
      </c>
      <c r="E241" s="104" t="s">
        <v>58</v>
      </c>
      <c r="F241" s="20">
        <v>1100</v>
      </c>
      <c r="G241" s="104" t="s">
        <v>622</v>
      </c>
      <c r="H241" s="21">
        <v>0</v>
      </c>
      <c r="I241" s="104" t="s">
        <v>212</v>
      </c>
      <c r="J241" s="21">
        <v>1.5</v>
      </c>
      <c r="K241" s="107"/>
      <c r="L241" s="107"/>
      <c r="M241" s="107"/>
      <c r="N241" s="107"/>
      <c r="O241" s="107"/>
    </row>
    <row r="242" spans="1:15" x14ac:dyDescent="0.2">
      <c r="A242" s="102" t="s">
        <v>623</v>
      </c>
      <c r="B242" s="102" t="s">
        <v>692</v>
      </c>
      <c r="C242" s="75">
        <v>693</v>
      </c>
      <c r="D242" s="78" t="s">
        <v>611</v>
      </c>
      <c r="E242" s="104" t="s">
        <v>58</v>
      </c>
      <c r="F242" s="79">
        <v>1E-3</v>
      </c>
      <c r="G242" s="104" t="s">
        <v>561</v>
      </c>
      <c r="H242" s="21">
        <v>0</v>
      </c>
      <c r="I242" s="104" t="s">
        <v>212</v>
      </c>
      <c r="J242" s="21">
        <v>1.5027777777777778</v>
      </c>
      <c r="K242" s="107"/>
      <c r="L242" s="107"/>
      <c r="M242" s="107"/>
      <c r="N242" s="107"/>
      <c r="O242" s="107"/>
    </row>
    <row r="243" spans="1:15" x14ac:dyDescent="0.2">
      <c r="A243" s="102"/>
      <c r="B243" s="102"/>
      <c r="C243" s="75"/>
      <c r="D243" s="78"/>
      <c r="E243" s="104"/>
      <c r="F243" s="20"/>
      <c r="G243" s="104"/>
      <c r="H243" s="21"/>
      <c r="I243" s="104"/>
      <c r="J243" s="21"/>
      <c r="K243" s="107"/>
      <c r="L243" s="107"/>
      <c r="M243" s="107"/>
      <c r="N243" s="107"/>
      <c r="O243" s="107"/>
    </row>
    <row r="244" spans="1:15" x14ac:dyDescent="0.2">
      <c r="A244" s="102" t="s">
        <v>150</v>
      </c>
      <c r="B244" s="102" t="s">
        <v>692</v>
      </c>
      <c r="C244" s="75">
        <v>707</v>
      </c>
      <c r="D244" s="78" t="s">
        <v>629</v>
      </c>
      <c r="E244" s="104" t="s">
        <v>58</v>
      </c>
      <c r="F244" s="20">
        <v>1267</v>
      </c>
      <c r="G244" s="104" t="s">
        <v>500</v>
      </c>
      <c r="H244" s="21">
        <v>4.5407200000000003</v>
      </c>
      <c r="I244" s="104" t="s">
        <v>213</v>
      </c>
      <c r="J244" s="21">
        <v>6</v>
      </c>
      <c r="K244" s="107">
        <v>1267000</v>
      </c>
      <c r="L244" s="107">
        <v>0</v>
      </c>
      <c r="M244" s="107">
        <v>0</v>
      </c>
      <c r="N244" s="107"/>
      <c r="O244" s="107"/>
    </row>
    <row r="245" spans="1:15" x14ac:dyDescent="0.2">
      <c r="A245" s="102" t="s">
        <v>150</v>
      </c>
      <c r="B245" s="102" t="s">
        <v>692</v>
      </c>
      <c r="C245" s="75">
        <v>707</v>
      </c>
      <c r="D245" s="78" t="s">
        <v>629</v>
      </c>
      <c r="E245" s="104" t="s">
        <v>58</v>
      </c>
      <c r="F245" s="79">
        <v>1E-3</v>
      </c>
      <c r="G245" s="104" t="s">
        <v>501</v>
      </c>
      <c r="H245" s="21">
        <v>0</v>
      </c>
      <c r="I245" s="104" t="s">
        <v>213</v>
      </c>
      <c r="J245" s="21">
        <v>6</v>
      </c>
      <c r="K245" s="107">
        <v>1</v>
      </c>
      <c r="L245" s="107">
        <v>0</v>
      </c>
      <c r="M245" s="107">
        <f t="shared" ref="M245" si="15">ROUND((L245*$D$8/1000),0)</f>
        <v>0</v>
      </c>
      <c r="N245" s="107"/>
      <c r="O245" s="107"/>
    </row>
    <row r="246" spans="1:15" x14ac:dyDescent="0.2">
      <c r="A246" s="102"/>
      <c r="B246" s="102"/>
      <c r="C246" s="75"/>
      <c r="D246" s="78"/>
      <c r="E246" s="104"/>
      <c r="F246" s="79"/>
      <c r="G246" s="104"/>
      <c r="H246" s="21"/>
      <c r="I246" s="104"/>
      <c r="J246" s="21"/>
      <c r="K246" s="107"/>
      <c r="L246" s="107"/>
      <c r="M246" s="107"/>
      <c r="N246" s="107"/>
      <c r="O246" s="107"/>
    </row>
    <row r="247" spans="1:15" x14ac:dyDescent="0.2">
      <c r="A247" s="102" t="s">
        <v>623</v>
      </c>
      <c r="B247" s="102" t="s">
        <v>692</v>
      </c>
      <c r="C247" s="75">
        <v>734</v>
      </c>
      <c r="D247" s="78" t="s">
        <v>662</v>
      </c>
      <c r="E247" s="104" t="s">
        <v>58</v>
      </c>
      <c r="F247" s="79">
        <v>1200</v>
      </c>
      <c r="G247" s="104" t="s">
        <v>61</v>
      </c>
      <c r="H247" s="21">
        <v>0</v>
      </c>
      <c r="I247" s="104" t="s">
        <v>212</v>
      </c>
      <c r="J247" s="21">
        <v>1</v>
      </c>
      <c r="K247" s="107"/>
      <c r="L247" s="107"/>
      <c r="M247" s="107"/>
      <c r="N247" s="107"/>
      <c r="O247" s="107"/>
    </row>
    <row r="248" spans="1:15" x14ac:dyDescent="0.2">
      <c r="A248" s="102" t="s">
        <v>623</v>
      </c>
      <c r="B248" s="102" t="s">
        <v>692</v>
      </c>
      <c r="C248" s="75">
        <v>734</v>
      </c>
      <c r="D248" s="78" t="s">
        <v>662</v>
      </c>
      <c r="E248" s="104" t="s">
        <v>58</v>
      </c>
      <c r="F248" s="79">
        <v>1200</v>
      </c>
      <c r="G248" s="104" t="s">
        <v>62</v>
      </c>
      <c r="H248" s="21">
        <v>0</v>
      </c>
      <c r="I248" s="104" t="s">
        <v>212</v>
      </c>
      <c r="J248" s="21">
        <v>1.5013698630136987</v>
      </c>
      <c r="K248" s="107"/>
      <c r="L248" s="107"/>
      <c r="M248" s="107"/>
      <c r="N248" s="107"/>
      <c r="O248" s="107"/>
    </row>
    <row r="249" spans="1:15" x14ac:dyDescent="0.2">
      <c r="A249" s="102" t="s">
        <v>623</v>
      </c>
      <c r="B249" s="102" t="s">
        <v>692</v>
      </c>
      <c r="C249" s="75">
        <v>734</v>
      </c>
      <c r="D249" s="78" t="s">
        <v>662</v>
      </c>
      <c r="E249" s="104" t="s">
        <v>58</v>
      </c>
      <c r="F249" s="79">
        <v>1200</v>
      </c>
      <c r="G249" s="104" t="s">
        <v>550</v>
      </c>
      <c r="H249" s="21">
        <v>0</v>
      </c>
      <c r="I249" s="104" t="s">
        <v>212</v>
      </c>
      <c r="J249" s="21">
        <v>2</v>
      </c>
      <c r="K249" s="107"/>
      <c r="L249" s="107"/>
      <c r="M249" s="107"/>
      <c r="N249" s="107"/>
      <c r="O249" s="107"/>
    </row>
    <row r="250" spans="1:15" x14ac:dyDescent="0.2">
      <c r="A250" s="102" t="s">
        <v>623</v>
      </c>
      <c r="B250" s="102" t="s">
        <v>692</v>
      </c>
      <c r="C250" s="75">
        <v>734</v>
      </c>
      <c r="D250" s="78" t="s">
        <v>662</v>
      </c>
      <c r="E250" s="104" t="s">
        <v>58</v>
      </c>
      <c r="F250" s="79">
        <v>1200</v>
      </c>
      <c r="G250" s="104" t="s">
        <v>612</v>
      </c>
      <c r="H250" s="21">
        <v>0</v>
      </c>
      <c r="I250" s="104" t="s">
        <v>212</v>
      </c>
      <c r="J250" s="21">
        <v>2.5013698630136987</v>
      </c>
      <c r="K250" s="107"/>
      <c r="L250" s="107"/>
      <c r="M250" s="107"/>
      <c r="N250" s="107"/>
      <c r="O250" s="107"/>
    </row>
    <row r="251" spans="1:15" x14ac:dyDescent="0.2">
      <c r="A251" s="102" t="s">
        <v>623</v>
      </c>
      <c r="B251" s="102" t="s">
        <v>692</v>
      </c>
      <c r="C251" s="75">
        <v>734</v>
      </c>
      <c r="D251" s="78" t="s">
        <v>662</v>
      </c>
      <c r="E251" s="104" t="s">
        <v>58</v>
      </c>
      <c r="F251" s="79">
        <v>1200</v>
      </c>
      <c r="G251" s="104" t="s">
        <v>613</v>
      </c>
      <c r="H251" s="21">
        <v>0</v>
      </c>
      <c r="I251" s="104" t="s">
        <v>212</v>
      </c>
      <c r="J251" s="21">
        <v>3</v>
      </c>
      <c r="K251" s="107"/>
      <c r="L251" s="107"/>
      <c r="M251" s="107"/>
      <c r="N251" s="107"/>
      <c r="O251" s="107"/>
    </row>
    <row r="252" spans="1:15" x14ac:dyDescent="0.2">
      <c r="A252" s="102" t="s">
        <v>623</v>
      </c>
      <c r="B252" s="102" t="s">
        <v>692</v>
      </c>
      <c r="C252" s="75">
        <v>734</v>
      </c>
      <c r="D252" s="78" t="s">
        <v>662</v>
      </c>
      <c r="E252" s="104" t="s">
        <v>58</v>
      </c>
      <c r="F252" s="79">
        <v>1200</v>
      </c>
      <c r="G252" s="104" t="s">
        <v>663</v>
      </c>
      <c r="H252" s="21">
        <v>0</v>
      </c>
      <c r="I252" s="104" t="s">
        <v>212</v>
      </c>
      <c r="J252" s="21">
        <v>3.5013698630136987</v>
      </c>
      <c r="K252" s="107"/>
      <c r="L252" s="107"/>
      <c r="M252" s="107"/>
      <c r="N252" s="107"/>
      <c r="O252" s="107"/>
    </row>
    <row r="253" spans="1:15" x14ac:dyDescent="0.2">
      <c r="A253" s="102" t="s">
        <v>623</v>
      </c>
      <c r="B253" s="102" t="s">
        <v>692</v>
      </c>
      <c r="C253" s="75">
        <v>734</v>
      </c>
      <c r="D253" s="78" t="s">
        <v>662</v>
      </c>
      <c r="E253" s="104" t="s">
        <v>58</v>
      </c>
      <c r="F253" s="79">
        <v>1200</v>
      </c>
      <c r="G253" s="104" t="s">
        <v>664</v>
      </c>
      <c r="H253" s="21">
        <v>0</v>
      </c>
      <c r="I253" s="104" t="s">
        <v>212</v>
      </c>
      <c r="J253" s="21">
        <v>4</v>
      </c>
      <c r="K253" s="107"/>
      <c r="L253" s="107"/>
      <c r="M253" s="107"/>
      <c r="N253" s="107"/>
      <c r="O253" s="107"/>
    </row>
    <row r="254" spans="1:15" x14ac:dyDescent="0.2">
      <c r="A254" s="102" t="s">
        <v>623</v>
      </c>
      <c r="B254" s="102" t="s">
        <v>692</v>
      </c>
      <c r="C254" s="75">
        <v>734</v>
      </c>
      <c r="D254" s="78" t="s">
        <v>662</v>
      </c>
      <c r="E254" s="104" t="s">
        <v>58</v>
      </c>
      <c r="F254" s="79">
        <v>1200</v>
      </c>
      <c r="G254" s="104" t="s">
        <v>665</v>
      </c>
      <c r="H254" s="21">
        <v>0</v>
      </c>
      <c r="I254" s="104" t="s">
        <v>212</v>
      </c>
      <c r="J254" s="21">
        <v>4.5013698630136982</v>
      </c>
      <c r="K254" s="107"/>
      <c r="L254" s="107"/>
      <c r="M254" s="107"/>
      <c r="N254" s="107"/>
      <c r="O254" s="107"/>
    </row>
    <row r="255" spans="1:15" x14ac:dyDescent="0.2">
      <c r="A255" s="102" t="s">
        <v>623</v>
      </c>
      <c r="B255" s="102" t="s">
        <v>692</v>
      </c>
      <c r="C255" s="75">
        <v>734</v>
      </c>
      <c r="D255" s="78" t="s">
        <v>662</v>
      </c>
      <c r="E255" s="104" t="s">
        <v>58</v>
      </c>
      <c r="F255" s="79">
        <v>1200</v>
      </c>
      <c r="G255" s="104" t="s">
        <v>666</v>
      </c>
      <c r="H255" s="21">
        <v>0</v>
      </c>
      <c r="I255" s="104" t="s">
        <v>212</v>
      </c>
      <c r="J255" s="21">
        <v>5</v>
      </c>
      <c r="K255" s="107"/>
      <c r="L255" s="107"/>
      <c r="M255" s="107"/>
      <c r="N255" s="107"/>
      <c r="O255" s="107"/>
    </row>
    <row r="256" spans="1:15" x14ac:dyDescent="0.2">
      <c r="A256" s="102" t="s">
        <v>623</v>
      </c>
      <c r="B256" s="102" t="s">
        <v>692</v>
      </c>
      <c r="C256" s="75">
        <v>734</v>
      </c>
      <c r="D256" s="78" t="s">
        <v>662</v>
      </c>
      <c r="E256" s="104" t="s">
        <v>125</v>
      </c>
      <c r="F256" s="79">
        <v>30000000</v>
      </c>
      <c r="G256" s="104" t="s">
        <v>63</v>
      </c>
      <c r="H256" s="21">
        <v>0</v>
      </c>
      <c r="I256" s="104" t="s">
        <v>212</v>
      </c>
      <c r="J256" s="21">
        <v>1</v>
      </c>
      <c r="K256" s="107"/>
      <c r="L256" s="107"/>
      <c r="M256" s="107"/>
      <c r="N256" s="107"/>
      <c r="O256" s="107"/>
    </row>
    <row r="257" spans="1:15" x14ac:dyDescent="0.2">
      <c r="A257" s="102" t="s">
        <v>623</v>
      </c>
      <c r="B257" s="102" t="s">
        <v>692</v>
      </c>
      <c r="C257" s="75">
        <v>734</v>
      </c>
      <c r="D257" s="78" t="s">
        <v>662</v>
      </c>
      <c r="E257" s="104" t="s">
        <v>125</v>
      </c>
      <c r="F257" s="79">
        <v>30000000</v>
      </c>
      <c r="G257" s="104" t="s">
        <v>562</v>
      </c>
      <c r="H257" s="21">
        <v>0</v>
      </c>
      <c r="I257" s="104" t="s">
        <v>212</v>
      </c>
      <c r="J257" s="21">
        <v>1.5013698630136987</v>
      </c>
      <c r="K257" s="107"/>
      <c r="L257" s="107"/>
      <c r="M257" s="107"/>
      <c r="N257" s="107"/>
      <c r="O257" s="107"/>
    </row>
    <row r="258" spans="1:15" x14ac:dyDescent="0.2">
      <c r="A258" s="102" t="s">
        <v>623</v>
      </c>
      <c r="B258" s="102" t="s">
        <v>692</v>
      </c>
      <c r="C258" s="75">
        <v>734</v>
      </c>
      <c r="D258" s="78" t="s">
        <v>662</v>
      </c>
      <c r="E258" s="104" t="s">
        <v>125</v>
      </c>
      <c r="F258" s="79">
        <v>30000000</v>
      </c>
      <c r="G258" s="104" t="s">
        <v>551</v>
      </c>
      <c r="H258" s="21">
        <v>0</v>
      </c>
      <c r="I258" s="104" t="s">
        <v>212</v>
      </c>
      <c r="J258" s="21">
        <v>2</v>
      </c>
      <c r="K258" s="107"/>
      <c r="L258" s="107"/>
      <c r="M258" s="107"/>
      <c r="N258" s="107"/>
      <c r="O258" s="107"/>
    </row>
    <row r="259" spans="1:15" x14ac:dyDescent="0.2">
      <c r="A259" s="102" t="s">
        <v>623</v>
      </c>
      <c r="B259" s="102" t="s">
        <v>692</v>
      </c>
      <c r="C259" s="75">
        <v>734</v>
      </c>
      <c r="D259" s="78" t="s">
        <v>662</v>
      </c>
      <c r="E259" s="104" t="s">
        <v>125</v>
      </c>
      <c r="F259" s="79">
        <v>30000000</v>
      </c>
      <c r="G259" s="104" t="s">
        <v>614</v>
      </c>
      <c r="H259" s="21">
        <v>0</v>
      </c>
      <c r="I259" s="104" t="s">
        <v>212</v>
      </c>
      <c r="J259" s="21">
        <v>2.5013698630136987</v>
      </c>
      <c r="K259" s="107"/>
      <c r="L259" s="107"/>
      <c r="M259" s="107"/>
      <c r="N259" s="107"/>
      <c r="O259" s="107"/>
    </row>
    <row r="260" spans="1:15" x14ac:dyDescent="0.2">
      <c r="A260" s="102" t="s">
        <v>623</v>
      </c>
      <c r="B260" s="102" t="s">
        <v>692</v>
      </c>
      <c r="C260" s="75">
        <v>734</v>
      </c>
      <c r="D260" s="78" t="s">
        <v>662</v>
      </c>
      <c r="E260" s="104" t="s">
        <v>125</v>
      </c>
      <c r="F260" s="79">
        <v>30000000</v>
      </c>
      <c r="G260" s="104" t="s">
        <v>615</v>
      </c>
      <c r="H260" s="21">
        <v>0</v>
      </c>
      <c r="I260" s="104" t="s">
        <v>212</v>
      </c>
      <c r="J260" s="21">
        <v>3</v>
      </c>
      <c r="K260" s="107"/>
      <c r="L260" s="107"/>
      <c r="M260" s="107"/>
      <c r="N260" s="107"/>
      <c r="O260" s="107"/>
    </row>
    <row r="261" spans="1:15" x14ac:dyDescent="0.2">
      <c r="A261" s="102" t="s">
        <v>623</v>
      </c>
      <c r="B261" s="102" t="s">
        <v>692</v>
      </c>
      <c r="C261" s="75">
        <v>734</v>
      </c>
      <c r="D261" s="78" t="s">
        <v>662</v>
      </c>
      <c r="E261" s="104" t="s">
        <v>125</v>
      </c>
      <c r="F261" s="79">
        <v>30000000</v>
      </c>
      <c r="G261" s="104" t="s">
        <v>668</v>
      </c>
      <c r="H261" s="21">
        <v>0</v>
      </c>
      <c r="I261" s="104" t="s">
        <v>212</v>
      </c>
      <c r="J261" s="21">
        <v>3.5013698630136987</v>
      </c>
      <c r="K261" s="107"/>
      <c r="L261" s="107"/>
      <c r="M261" s="107"/>
      <c r="N261" s="107"/>
      <c r="O261" s="107"/>
    </row>
    <row r="262" spans="1:15" x14ac:dyDescent="0.2">
      <c r="A262" s="102" t="s">
        <v>623</v>
      </c>
      <c r="B262" s="102" t="s">
        <v>692</v>
      </c>
      <c r="C262" s="75">
        <v>734</v>
      </c>
      <c r="D262" s="78" t="s">
        <v>662</v>
      </c>
      <c r="E262" s="104" t="s">
        <v>125</v>
      </c>
      <c r="F262" s="79">
        <v>30000000</v>
      </c>
      <c r="G262" s="104" t="s">
        <v>669</v>
      </c>
      <c r="H262" s="21">
        <v>0</v>
      </c>
      <c r="I262" s="104" t="s">
        <v>212</v>
      </c>
      <c r="J262" s="21">
        <v>4</v>
      </c>
      <c r="K262" s="107"/>
      <c r="L262" s="107"/>
      <c r="M262" s="107"/>
      <c r="N262" s="107"/>
      <c r="O262" s="107"/>
    </row>
    <row r="263" spans="1:15" x14ac:dyDescent="0.2">
      <c r="A263" s="102" t="s">
        <v>623</v>
      </c>
      <c r="B263" s="102" t="s">
        <v>692</v>
      </c>
      <c r="C263" s="75">
        <v>734</v>
      </c>
      <c r="D263" s="78" t="s">
        <v>662</v>
      </c>
      <c r="E263" s="104" t="s">
        <v>125</v>
      </c>
      <c r="F263" s="79">
        <v>30000000</v>
      </c>
      <c r="G263" s="104" t="s">
        <v>670</v>
      </c>
      <c r="H263" s="21">
        <v>0</v>
      </c>
      <c r="I263" s="104" t="s">
        <v>212</v>
      </c>
      <c r="J263" s="21">
        <v>4.5013698630136982</v>
      </c>
      <c r="K263" s="107"/>
      <c r="L263" s="107"/>
      <c r="M263" s="107"/>
      <c r="N263" s="107"/>
      <c r="O263" s="107"/>
    </row>
    <row r="264" spans="1:15" x14ac:dyDescent="0.2">
      <c r="A264" s="102" t="s">
        <v>623</v>
      </c>
      <c r="B264" s="102" t="s">
        <v>692</v>
      </c>
      <c r="C264" s="75">
        <v>734</v>
      </c>
      <c r="D264" s="78" t="s">
        <v>662</v>
      </c>
      <c r="E264" s="104" t="s">
        <v>125</v>
      </c>
      <c r="F264" s="79">
        <v>30000000</v>
      </c>
      <c r="G264" s="104" t="s">
        <v>671</v>
      </c>
      <c r="H264" s="21">
        <v>0</v>
      </c>
      <c r="I264" s="104" t="s">
        <v>212</v>
      </c>
      <c r="J264" s="21">
        <v>5</v>
      </c>
      <c r="K264" s="107"/>
      <c r="L264" s="107"/>
      <c r="M264" s="107"/>
      <c r="N264" s="107"/>
      <c r="O264" s="107"/>
    </row>
    <row r="265" spans="1:15" x14ac:dyDescent="0.2">
      <c r="A265" s="102" t="s">
        <v>623</v>
      </c>
      <c r="B265" s="102" t="s">
        <v>692</v>
      </c>
      <c r="C265" s="75">
        <v>734</v>
      </c>
      <c r="D265" s="78" t="s">
        <v>662</v>
      </c>
      <c r="E265" s="104" t="s">
        <v>58</v>
      </c>
      <c r="F265" s="79">
        <v>2625</v>
      </c>
      <c r="G265" s="104" t="s">
        <v>67</v>
      </c>
      <c r="H265" s="21">
        <v>4</v>
      </c>
      <c r="I265" s="104" t="s">
        <v>214</v>
      </c>
      <c r="J265" s="21">
        <v>4</v>
      </c>
      <c r="K265" s="107"/>
      <c r="L265" s="107"/>
      <c r="M265" s="107"/>
      <c r="N265" s="107"/>
      <c r="O265" s="107"/>
    </row>
    <row r="266" spans="1:15" x14ac:dyDescent="0.2">
      <c r="A266" s="102" t="s">
        <v>623</v>
      </c>
      <c r="B266" s="102" t="s">
        <v>692</v>
      </c>
      <c r="C266" s="75">
        <v>734</v>
      </c>
      <c r="D266" s="78" t="s">
        <v>662</v>
      </c>
      <c r="E266" s="104" t="s">
        <v>125</v>
      </c>
      <c r="F266" s="79">
        <v>59500000</v>
      </c>
      <c r="G266" s="104" t="s">
        <v>563</v>
      </c>
      <c r="H266" s="21">
        <v>6.75</v>
      </c>
      <c r="I266" s="104" t="s">
        <v>214</v>
      </c>
      <c r="J266" s="21">
        <v>4</v>
      </c>
      <c r="K266" s="107"/>
      <c r="L266" s="107"/>
      <c r="M266" s="107"/>
      <c r="N266" s="107"/>
      <c r="O266" s="107"/>
    </row>
    <row r="267" spans="1:15" x14ac:dyDescent="0.2">
      <c r="A267" s="102" t="s">
        <v>623</v>
      </c>
      <c r="B267" s="102" t="s">
        <v>692</v>
      </c>
      <c r="C267" s="75">
        <v>734</v>
      </c>
      <c r="D267" s="78" t="s">
        <v>662</v>
      </c>
      <c r="E267" s="104" t="s">
        <v>58</v>
      </c>
      <c r="F267" s="79">
        <f>100/1000</f>
        <v>0.1</v>
      </c>
      <c r="G267" s="104" t="s">
        <v>667</v>
      </c>
      <c r="H267" s="21">
        <v>0</v>
      </c>
      <c r="I267" s="104" t="s">
        <v>212</v>
      </c>
      <c r="J267" s="21">
        <v>5.0027397260273974</v>
      </c>
      <c r="K267" s="107"/>
      <c r="L267" s="107"/>
      <c r="M267" s="107"/>
      <c r="N267" s="107"/>
      <c r="O267" s="107"/>
    </row>
    <row r="268" spans="1:15" x14ac:dyDescent="0.2">
      <c r="A268" s="102"/>
      <c r="B268" s="102"/>
      <c r="C268" s="75"/>
      <c r="D268" s="78"/>
      <c r="E268" s="104"/>
      <c r="F268" s="79"/>
      <c r="G268" s="104"/>
      <c r="H268" s="21"/>
      <c r="I268" s="104"/>
      <c r="J268" s="21"/>
      <c r="K268" s="107"/>
      <c r="L268" s="107"/>
      <c r="M268" s="107"/>
      <c r="N268" s="107"/>
      <c r="O268" s="107"/>
    </row>
    <row r="269" spans="1:15" x14ac:dyDescent="0.2">
      <c r="A269" s="102" t="s">
        <v>112</v>
      </c>
      <c r="B269" s="102" t="s">
        <v>692</v>
      </c>
      <c r="C269" s="75">
        <v>779</v>
      </c>
      <c r="D269" s="78" t="s">
        <v>681</v>
      </c>
      <c r="E269" s="104" t="s">
        <v>125</v>
      </c>
      <c r="F269" s="79">
        <v>24500000</v>
      </c>
      <c r="G269" s="104" t="s">
        <v>684</v>
      </c>
      <c r="H269" s="21">
        <v>7.7</v>
      </c>
      <c r="I269" s="104" t="s">
        <v>213</v>
      </c>
      <c r="J269" s="21">
        <v>7</v>
      </c>
      <c r="K269" s="107">
        <v>24500000000</v>
      </c>
      <c r="L269" s="107">
        <v>24500000000</v>
      </c>
      <c r="M269" s="107">
        <f>ROUND((L269/1000),0)</f>
        <v>24500000</v>
      </c>
      <c r="N269" s="107">
        <v>78604</v>
      </c>
      <c r="O269" s="107">
        <v>24578604</v>
      </c>
    </row>
    <row r="270" spans="1:15" x14ac:dyDescent="0.2">
      <c r="A270" s="102" t="s">
        <v>112</v>
      </c>
      <c r="B270" s="102" t="s">
        <v>692</v>
      </c>
      <c r="C270" s="75">
        <v>779</v>
      </c>
      <c r="D270" s="78" t="s">
        <v>681</v>
      </c>
      <c r="E270" s="104" t="s">
        <v>125</v>
      </c>
      <c r="F270" s="79">
        <v>10000</v>
      </c>
      <c r="G270" s="104" t="s">
        <v>685</v>
      </c>
      <c r="H270" s="21">
        <v>0</v>
      </c>
      <c r="I270" s="104" t="s">
        <v>213</v>
      </c>
      <c r="J270" s="21">
        <v>7.25</v>
      </c>
      <c r="K270" s="107">
        <v>10000000</v>
      </c>
      <c r="L270" s="107">
        <v>10000000</v>
      </c>
      <c r="M270" s="107">
        <f>ROUND((L270/1000),0)</f>
        <v>10000</v>
      </c>
      <c r="N270" s="107">
        <v>0</v>
      </c>
      <c r="O270" s="107">
        <v>10000</v>
      </c>
    </row>
    <row r="271" spans="1:15" x14ac:dyDescent="0.2">
      <c r="A271" s="102" t="s">
        <v>112</v>
      </c>
      <c r="B271" s="102" t="s">
        <v>692</v>
      </c>
      <c r="C271" s="75">
        <v>811</v>
      </c>
      <c r="D271" s="78" t="s">
        <v>686</v>
      </c>
      <c r="E271" s="104" t="s">
        <v>125</v>
      </c>
      <c r="F271" s="79">
        <v>25000000</v>
      </c>
      <c r="G271" s="104" t="s">
        <v>687</v>
      </c>
      <c r="H271" s="21">
        <v>5.8</v>
      </c>
      <c r="I271" s="104" t="s">
        <v>213</v>
      </c>
      <c r="J271" s="21">
        <v>5.25</v>
      </c>
      <c r="K271" s="107">
        <v>25000000000</v>
      </c>
      <c r="L271" s="107">
        <v>25000000000</v>
      </c>
      <c r="M271" s="107">
        <f>ROUND((L271/1000),0)</f>
        <v>25000000</v>
      </c>
      <c r="N271" s="107">
        <v>118290</v>
      </c>
      <c r="O271" s="107">
        <v>25118290</v>
      </c>
    </row>
    <row r="272" spans="1:15" x14ac:dyDescent="0.2">
      <c r="A272" s="102" t="s">
        <v>112</v>
      </c>
      <c r="B272" s="102" t="s">
        <v>692</v>
      </c>
      <c r="C272" s="75">
        <v>811</v>
      </c>
      <c r="D272" s="78" t="s">
        <v>686</v>
      </c>
      <c r="E272" s="104" t="s">
        <v>125</v>
      </c>
      <c r="F272" s="79">
        <v>10000</v>
      </c>
      <c r="G272" s="104" t="s">
        <v>688</v>
      </c>
      <c r="H272" s="21">
        <v>0</v>
      </c>
      <c r="I272" s="104" t="s">
        <v>213</v>
      </c>
      <c r="J272" s="21">
        <v>5.5</v>
      </c>
      <c r="K272" s="107">
        <v>10000000</v>
      </c>
      <c r="L272" s="107">
        <v>10000000</v>
      </c>
      <c r="M272" s="107">
        <f>ROUND((L272/1000),0)</f>
        <v>10000</v>
      </c>
      <c r="N272" s="107">
        <v>0</v>
      </c>
      <c r="O272" s="107">
        <v>10000</v>
      </c>
    </row>
    <row r="273" spans="1:15" x14ac:dyDescent="0.2">
      <c r="A273" s="102"/>
      <c r="B273" s="102"/>
      <c r="C273" s="75"/>
      <c r="D273" s="78"/>
      <c r="E273" s="104"/>
      <c r="F273" s="79"/>
      <c r="G273" s="104"/>
      <c r="H273" s="21"/>
      <c r="I273" s="104"/>
      <c r="J273" s="21"/>
      <c r="K273" s="107"/>
      <c r="L273" s="107"/>
      <c r="M273" s="107"/>
      <c r="N273" s="107"/>
      <c r="O273" s="107"/>
    </row>
    <row r="274" spans="1:15" x14ac:dyDescent="0.2">
      <c r="A274" s="102" t="s">
        <v>119</v>
      </c>
      <c r="B274" s="102" t="s">
        <v>693</v>
      </c>
      <c r="C274" s="75">
        <v>815</v>
      </c>
      <c r="D274" s="78" t="s">
        <v>694</v>
      </c>
      <c r="E274" s="104" t="s">
        <v>58</v>
      </c>
      <c r="F274" s="79">
        <v>4000</v>
      </c>
      <c r="G274" s="104"/>
      <c r="H274" s="21"/>
      <c r="I274" s="104"/>
      <c r="J274" s="21">
        <v>10</v>
      </c>
      <c r="K274" s="107"/>
      <c r="L274" s="107"/>
      <c r="M274" s="107"/>
      <c r="N274" s="107"/>
      <c r="O274" s="107"/>
    </row>
    <row r="275" spans="1:15" x14ac:dyDescent="0.2">
      <c r="A275" s="102" t="s">
        <v>713</v>
      </c>
      <c r="B275" s="102" t="s">
        <v>695</v>
      </c>
      <c r="C275" s="75">
        <v>815</v>
      </c>
      <c r="D275" s="78" t="s">
        <v>696</v>
      </c>
      <c r="E275" s="104" t="s">
        <v>125</v>
      </c>
      <c r="F275" s="79">
        <v>35000000</v>
      </c>
      <c r="G275" s="104" t="s">
        <v>61</v>
      </c>
      <c r="H275" s="21">
        <v>5.6</v>
      </c>
      <c r="I275" s="104" t="s">
        <v>214</v>
      </c>
      <c r="J275" s="21">
        <v>6.5</v>
      </c>
      <c r="K275" s="107"/>
      <c r="L275" s="107"/>
      <c r="M275" s="107"/>
      <c r="N275" s="107"/>
      <c r="O275" s="107"/>
    </row>
    <row r="276" spans="1:15" x14ac:dyDescent="0.2">
      <c r="A276" s="102" t="s">
        <v>713</v>
      </c>
      <c r="B276" s="102" t="s">
        <v>695</v>
      </c>
      <c r="C276" s="75">
        <v>815</v>
      </c>
      <c r="D276" s="78" t="s">
        <v>696</v>
      </c>
      <c r="E276" s="104" t="s">
        <v>125</v>
      </c>
      <c r="F276" s="79">
        <v>500000</v>
      </c>
      <c r="G276" s="104" t="s">
        <v>63</v>
      </c>
      <c r="H276" s="21">
        <v>0</v>
      </c>
      <c r="I276" s="104" t="s">
        <v>214</v>
      </c>
      <c r="J276" s="21">
        <v>6.58</v>
      </c>
      <c r="K276" s="107"/>
      <c r="L276" s="107"/>
      <c r="M276" s="107"/>
      <c r="N276" s="107"/>
      <c r="O276" s="107"/>
    </row>
    <row r="277" spans="1:15" x14ac:dyDescent="0.2">
      <c r="A277" s="102" t="s">
        <v>700</v>
      </c>
      <c r="B277" s="102" t="s">
        <v>695</v>
      </c>
      <c r="C277" s="75">
        <v>815</v>
      </c>
      <c r="D277" s="78" t="s">
        <v>712</v>
      </c>
      <c r="E277" s="104" t="s">
        <v>58</v>
      </c>
      <c r="F277" s="79">
        <v>1370</v>
      </c>
      <c r="G277" s="104" t="s">
        <v>62</v>
      </c>
      <c r="H277" s="21">
        <v>2.65</v>
      </c>
      <c r="I277" s="104" t="s">
        <v>214</v>
      </c>
      <c r="J277" s="21">
        <v>6.5</v>
      </c>
      <c r="K277" s="107"/>
      <c r="L277" s="107"/>
      <c r="M277" s="107"/>
      <c r="N277" s="107"/>
      <c r="O277" s="107"/>
    </row>
    <row r="278" spans="1:15" x14ac:dyDescent="0.2">
      <c r="A278" s="102" t="s">
        <v>700</v>
      </c>
      <c r="B278" s="102" t="s">
        <v>695</v>
      </c>
      <c r="C278" s="75">
        <v>815</v>
      </c>
      <c r="D278" s="78" t="s">
        <v>712</v>
      </c>
      <c r="E278" s="104" t="s">
        <v>58</v>
      </c>
      <c r="F278" s="79">
        <v>19.600000000000001</v>
      </c>
      <c r="G278" s="104" t="s">
        <v>562</v>
      </c>
      <c r="H278" s="21">
        <v>0</v>
      </c>
      <c r="I278" s="104" t="s">
        <v>214</v>
      </c>
      <c r="J278" s="21">
        <v>6.58</v>
      </c>
      <c r="K278" s="107"/>
      <c r="L278" s="107"/>
      <c r="M278" s="107"/>
      <c r="N278" s="107"/>
      <c r="O278" s="107"/>
    </row>
    <row r="279" spans="1:15" x14ac:dyDescent="0.2">
      <c r="A279" s="102" t="s">
        <v>700</v>
      </c>
      <c r="B279" s="102" t="s">
        <v>695</v>
      </c>
      <c r="C279" s="75">
        <v>815</v>
      </c>
      <c r="D279" s="78" t="s">
        <v>712</v>
      </c>
      <c r="E279" s="104" t="s">
        <v>125</v>
      </c>
      <c r="F279" s="79">
        <v>49000000</v>
      </c>
      <c r="G279" s="104" t="s">
        <v>550</v>
      </c>
      <c r="H279" s="21">
        <v>6.15</v>
      </c>
      <c r="I279" s="104" t="s">
        <v>214</v>
      </c>
      <c r="J279" s="21">
        <v>9.5</v>
      </c>
      <c r="K279" s="107"/>
      <c r="L279" s="107"/>
      <c r="M279" s="107"/>
      <c r="N279" s="107"/>
      <c r="O279" s="107"/>
    </row>
    <row r="280" spans="1:15" x14ac:dyDescent="0.2">
      <c r="A280" s="102" t="s">
        <v>700</v>
      </c>
      <c r="B280" s="102" t="s">
        <v>695</v>
      </c>
      <c r="C280" s="75">
        <v>815</v>
      </c>
      <c r="D280" s="78" t="s">
        <v>712</v>
      </c>
      <c r="E280" s="104" t="s">
        <v>125</v>
      </c>
      <c r="F280" s="79">
        <v>500000</v>
      </c>
      <c r="G280" s="104" t="s">
        <v>551</v>
      </c>
      <c r="H280" s="21">
        <v>0</v>
      </c>
      <c r="I280" s="104" t="s">
        <v>214</v>
      </c>
      <c r="J280" s="21">
        <v>9.58</v>
      </c>
      <c r="K280" s="107"/>
      <c r="L280" s="107"/>
      <c r="M280" s="107"/>
      <c r="N280" s="107"/>
      <c r="O280" s="107"/>
    </row>
    <row r="281" spans="1:15" x14ac:dyDescent="0.2">
      <c r="A281" s="102" t="s">
        <v>700</v>
      </c>
      <c r="B281" s="102" t="s">
        <v>695</v>
      </c>
      <c r="C281" s="75">
        <v>815</v>
      </c>
      <c r="D281" s="78" t="s">
        <v>712</v>
      </c>
      <c r="E281" s="104" t="s">
        <v>58</v>
      </c>
      <c r="F281" s="79">
        <v>1900</v>
      </c>
      <c r="G281" s="104" t="s">
        <v>612</v>
      </c>
      <c r="H281" s="21">
        <v>3.1</v>
      </c>
      <c r="I281" s="104" t="s">
        <v>214</v>
      </c>
      <c r="J281" s="21">
        <v>9.5</v>
      </c>
      <c r="K281" s="107"/>
      <c r="L281" s="107"/>
      <c r="M281" s="107"/>
      <c r="N281" s="107"/>
      <c r="O281" s="107"/>
    </row>
    <row r="282" spans="1:15" x14ac:dyDescent="0.2">
      <c r="A282" s="102" t="s">
        <v>700</v>
      </c>
      <c r="B282" s="102" t="s">
        <v>695</v>
      </c>
      <c r="C282" s="75">
        <v>815</v>
      </c>
      <c r="D282" s="78" t="s">
        <v>712</v>
      </c>
      <c r="E282" s="104" t="s">
        <v>58</v>
      </c>
      <c r="F282" s="79">
        <v>19.600000000000001</v>
      </c>
      <c r="G282" s="104" t="s">
        <v>614</v>
      </c>
      <c r="H282" s="21">
        <v>0</v>
      </c>
      <c r="I282" s="104" t="s">
        <v>214</v>
      </c>
      <c r="J282" s="21">
        <v>9.58</v>
      </c>
      <c r="K282" s="107"/>
      <c r="L282" s="107"/>
      <c r="M282" s="107"/>
      <c r="N282" s="107"/>
      <c r="O282" s="107"/>
    </row>
    <row r="283" spans="1:15" x14ac:dyDescent="0.2">
      <c r="A283" s="102"/>
      <c r="B283" s="102"/>
      <c r="C283" s="75"/>
      <c r="D283" s="78"/>
      <c r="E283" s="104"/>
      <c r="F283" s="79"/>
      <c r="G283" s="104"/>
      <c r="H283" s="21"/>
      <c r="I283" s="104"/>
      <c r="J283" s="21"/>
      <c r="K283" s="107"/>
      <c r="L283" s="107"/>
      <c r="M283" s="107"/>
      <c r="N283" s="107"/>
      <c r="O283" s="107"/>
    </row>
    <row r="284" spans="1:15" x14ac:dyDescent="0.2">
      <c r="A284" s="102" t="s">
        <v>150</v>
      </c>
      <c r="B284" s="102" t="s">
        <v>693</v>
      </c>
      <c r="C284" s="75">
        <v>827</v>
      </c>
      <c r="D284" s="78" t="s">
        <v>702</v>
      </c>
      <c r="E284" s="104" t="s">
        <v>58</v>
      </c>
      <c r="F284" s="79">
        <v>1600</v>
      </c>
      <c r="G284" s="104"/>
      <c r="H284" s="21"/>
      <c r="I284" s="104"/>
      <c r="J284" s="21">
        <v>10</v>
      </c>
      <c r="K284" s="107"/>
      <c r="L284" s="107"/>
      <c r="M284" s="107"/>
      <c r="N284" s="107"/>
      <c r="O284" s="107"/>
    </row>
    <row r="285" spans="1:15" x14ac:dyDescent="0.2">
      <c r="A285" s="102" t="s">
        <v>150</v>
      </c>
      <c r="B285" s="102" t="s">
        <v>695</v>
      </c>
      <c r="C285" s="75">
        <v>827</v>
      </c>
      <c r="D285" s="78" t="s">
        <v>702</v>
      </c>
      <c r="E285" s="104" t="s">
        <v>125</v>
      </c>
      <c r="F285" s="79">
        <v>20000000</v>
      </c>
      <c r="G285" s="104" t="s">
        <v>703</v>
      </c>
      <c r="H285" s="21">
        <v>6</v>
      </c>
      <c r="I285" s="104" t="s">
        <v>213</v>
      </c>
      <c r="J285" s="21">
        <v>6</v>
      </c>
      <c r="K285" s="107">
        <v>20000000000</v>
      </c>
      <c r="L285" s="107">
        <v>20000000000</v>
      </c>
      <c r="M285" s="107">
        <f>ROUND((L285/1000),0)</f>
        <v>20000000</v>
      </c>
      <c r="N285" s="107">
        <v>202175</v>
      </c>
      <c r="O285" s="107">
        <v>20202175</v>
      </c>
    </row>
    <row r="286" spans="1:15" x14ac:dyDescent="0.2">
      <c r="A286" s="102" t="s">
        <v>150</v>
      </c>
      <c r="B286" s="102" t="s">
        <v>695</v>
      </c>
      <c r="C286" s="75">
        <v>827</v>
      </c>
      <c r="D286" s="78" t="s">
        <v>702</v>
      </c>
      <c r="E286" s="104" t="s">
        <v>125</v>
      </c>
      <c r="F286" s="79">
        <v>2500</v>
      </c>
      <c r="G286" s="104" t="s">
        <v>704</v>
      </c>
      <c r="H286" s="21">
        <v>0</v>
      </c>
      <c r="I286" s="104" t="s">
        <v>213</v>
      </c>
      <c r="J286" s="21">
        <v>6.25</v>
      </c>
      <c r="K286" s="107">
        <v>2500000</v>
      </c>
      <c r="L286" s="107">
        <v>2500000</v>
      </c>
      <c r="M286" s="107">
        <f>ROUND((L286/1000),0)</f>
        <v>2500</v>
      </c>
      <c r="N286" s="107">
        <v>0</v>
      </c>
      <c r="O286" s="107">
        <v>2500</v>
      </c>
    </row>
    <row r="287" spans="1:15" x14ac:dyDescent="0.2">
      <c r="A287" s="102" t="s">
        <v>711</v>
      </c>
      <c r="B287" s="102" t="s">
        <v>705</v>
      </c>
      <c r="C287" s="75">
        <v>827</v>
      </c>
      <c r="D287" s="78" t="s">
        <v>702</v>
      </c>
      <c r="E287" s="104" t="s">
        <v>58</v>
      </c>
      <c r="F287" s="79">
        <v>800</v>
      </c>
      <c r="G287" s="104" t="s">
        <v>706</v>
      </c>
      <c r="H287" s="21">
        <v>3</v>
      </c>
      <c r="I287" s="104" t="s">
        <v>213</v>
      </c>
      <c r="J287" s="21">
        <v>6</v>
      </c>
      <c r="K287" s="107"/>
      <c r="L287" s="107"/>
      <c r="M287" s="107"/>
      <c r="N287" s="107"/>
      <c r="O287" s="107"/>
    </row>
    <row r="288" spans="1:15" x14ac:dyDescent="0.2">
      <c r="A288" s="102" t="s">
        <v>711</v>
      </c>
      <c r="B288" s="102" t="s">
        <v>705</v>
      </c>
      <c r="C288" s="75">
        <v>827</v>
      </c>
      <c r="D288" s="78" t="s">
        <v>702</v>
      </c>
      <c r="E288" s="104" t="s">
        <v>58</v>
      </c>
      <c r="F288" s="79">
        <v>0.1</v>
      </c>
      <c r="G288" s="104" t="s">
        <v>707</v>
      </c>
      <c r="H288" s="21">
        <v>0</v>
      </c>
      <c r="I288" s="104" t="s">
        <v>213</v>
      </c>
      <c r="J288" s="21">
        <v>6.25</v>
      </c>
      <c r="K288" s="107"/>
      <c r="L288" s="107"/>
      <c r="M288" s="107"/>
      <c r="N288" s="107"/>
      <c r="O288" s="107"/>
    </row>
    <row r="289" spans="1:15" x14ac:dyDescent="0.2">
      <c r="A289" s="102"/>
      <c r="B289" s="102"/>
      <c r="C289" s="75"/>
      <c r="D289" s="78"/>
      <c r="E289" s="104"/>
      <c r="F289" s="79"/>
      <c r="G289" s="104"/>
      <c r="H289" s="21"/>
      <c r="I289" s="104"/>
      <c r="J289" s="21"/>
      <c r="K289" s="107"/>
      <c r="L289" s="107"/>
      <c r="M289" s="107"/>
      <c r="N289" s="107"/>
      <c r="O289" s="107"/>
    </row>
    <row r="290" spans="1:15" x14ac:dyDescent="0.2">
      <c r="A290" s="102" t="s">
        <v>540</v>
      </c>
      <c r="B290" s="102" t="s">
        <v>693</v>
      </c>
      <c r="C290" s="75">
        <v>866</v>
      </c>
      <c r="D290" s="78" t="s">
        <v>716</v>
      </c>
      <c r="E290" s="104" t="s">
        <v>58</v>
      </c>
      <c r="F290" s="79">
        <v>3000</v>
      </c>
      <c r="G290" s="106"/>
      <c r="H290" s="21"/>
      <c r="I290" s="104"/>
      <c r="J290" s="21">
        <v>30</v>
      </c>
      <c r="K290" s="107"/>
      <c r="L290" s="107"/>
      <c r="M290" s="107"/>
      <c r="N290" s="107"/>
      <c r="O290" s="107"/>
    </row>
    <row r="291" spans="1:15" x14ac:dyDescent="0.2">
      <c r="A291" s="102" t="s">
        <v>540</v>
      </c>
      <c r="B291" s="102" t="s">
        <v>695</v>
      </c>
      <c r="C291" s="75">
        <v>866</v>
      </c>
      <c r="D291" s="78" t="s">
        <v>717</v>
      </c>
      <c r="E291" s="104" t="s">
        <v>58</v>
      </c>
      <c r="F291" s="79">
        <v>711</v>
      </c>
      <c r="G291" s="104" t="s">
        <v>61</v>
      </c>
      <c r="H291" s="21">
        <v>3.3</v>
      </c>
      <c r="I291" s="104" t="s">
        <v>211</v>
      </c>
      <c r="J291" s="21">
        <v>26</v>
      </c>
      <c r="K291" s="107">
        <v>711000</v>
      </c>
      <c r="L291" s="107">
        <v>703808</v>
      </c>
      <c r="M291" s="107">
        <f>ROUND((L291*$D$8/1000),0)</f>
        <v>18879607</v>
      </c>
      <c r="N291" s="107">
        <v>51289</v>
      </c>
      <c r="O291" s="107">
        <v>18930896</v>
      </c>
    </row>
    <row r="292" spans="1:15" x14ac:dyDescent="0.2">
      <c r="A292" s="102" t="s">
        <v>725</v>
      </c>
      <c r="B292" s="102" t="s">
        <v>695</v>
      </c>
      <c r="C292" s="75">
        <v>866</v>
      </c>
      <c r="D292" s="78" t="s">
        <v>717</v>
      </c>
      <c r="E292" s="104" t="s">
        <v>58</v>
      </c>
      <c r="F292" s="79">
        <v>76</v>
      </c>
      <c r="G292" s="104" t="s">
        <v>63</v>
      </c>
      <c r="H292" s="21">
        <v>4</v>
      </c>
      <c r="I292" s="104" t="s">
        <v>211</v>
      </c>
      <c r="J292" s="21">
        <v>26</v>
      </c>
      <c r="K292" s="107">
        <v>76000</v>
      </c>
      <c r="L292" s="107">
        <v>76749</v>
      </c>
      <c r="M292" s="107">
        <f t="shared" ref="M292:M294" si="16">ROUND((L292*$D$8/1000),0)</f>
        <v>2058787</v>
      </c>
      <c r="N292" s="107">
        <v>6762</v>
      </c>
      <c r="O292" s="107">
        <v>2065549</v>
      </c>
    </row>
    <row r="293" spans="1:15" x14ac:dyDescent="0.2">
      <c r="A293" s="102" t="s">
        <v>725</v>
      </c>
      <c r="B293" s="102" t="s">
        <v>695</v>
      </c>
      <c r="C293" s="75">
        <v>866</v>
      </c>
      <c r="D293" s="78" t="s">
        <v>717</v>
      </c>
      <c r="E293" s="104" t="s">
        <v>58</v>
      </c>
      <c r="F293" s="79">
        <v>12</v>
      </c>
      <c r="G293" s="104" t="s">
        <v>67</v>
      </c>
      <c r="H293" s="21">
        <v>4</v>
      </c>
      <c r="I293" s="104" t="s">
        <v>211</v>
      </c>
      <c r="J293" s="21">
        <v>26</v>
      </c>
      <c r="K293" s="107">
        <v>12000</v>
      </c>
      <c r="L293" s="107">
        <v>12118</v>
      </c>
      <c r="M293" s="107">
        <f t="shared" si="16"/>
        <v>325065</v>
      </c>
      <c r="N293" s="107">
        <v>1068</v>
      </c>
      <c r="O293" s="107">
        <v>326133</v>
      </c>
    </row>
    <row r="294" spans="1:15" x14ac:dyDescent="0.2">
      <c r="A294" s="102" t="s">
        <v>725</v>
      </c>
      <c r="B294" s="102" t="s">
        <v>695</v>
      </c>
      <c r="C294" s="75">
        <v>866</v>
      </c>
      <c r="D294" s="78" t="s">
        <v>717</v>
      </c>
      <c r="E294" s="104" t="s">
        <v>58</v>
      </c>
      <c r="F294" s="79">
        <v>9</v>
      </c>
      <c r="G294" s="104" t="s">
        <v>617</v>
      </c>
      <c r="H294" s="21">
        <v>4</v>
      </c>
      <c r="I294" s="104" t="s">
        <v>211</v>
      </c>
      <c r="J294" s="21">
        <v>26</v>
      </c>
      <c r="K294" s="107">
        <v>9000</v>
      </c>
      <c r="L294" s="107">
        <v>9089</v>
      </c>
      <c r="M294" s="107">
        <f t="shared" si="16"/>
        <v>243812</v>
      </c>
      <c r="N294" s="107">
        <v>801</v>
      </c>
      <c r="O294" s="107">
        <v>244613</v>
      </c>
    </row>
    <row r="295" spans="1:15" x14ac:dyDescent="0.2">
      <c r="A295" s="102" t="s">
        <v>719</v>
      </c>
      <c r="B295" s="102" t="s">
        <v>695</v>
      </c>
      <c r="C295" s="75">
        <v>866</v>
      </c>
      <c r="D295" s="78" t="s">
        <v>717</v>
      </c>
      <c r="E295" s="104" t="s">
        <v>58</v>
      </c>
      <c r="F295" s="79">
        <v>6</v>
      </c>
      <c r="G295" s="104" t="s">
        <v>619</v>
      </c>
      <c r="H295" s="21">
        <v>4</v>
      </c>
      <c r="I295" s="104" t="s">
        <v>211</v>
      </c>
      <c r="J295" s="21">
        <v>26</v>
      </c>
      <c r="K295" s="107"/>
      <c r="L295" s="107"/>
      <c r="M295" s="107"/>
      <c r="N295" s="107"/>
      <c r="O295" s="107"/>
    </row>
    <row r="296" spans="1:15" x14ac:dyDescent="0.2">
      <c r="A296" s="102" t="s">
        <v>719</v>
      </c>
      <c r="B296" s="102" t="s">
        <v>695</v>
      </c>
      <c r="C296" s="75">
        <v>866</v>
      </c>
      <c r="D296" s="78" t="s">
        <v>717</v>
      </c>
      <c r="E296" s="104" t="s">
        <v>58</v>
      </c>
      <c r="F296" s="79">
        <v>35</v>
      </c>
      <c r="G296" s="104" t="s">
        <v>621</v>
      </c>
      <c r="H296" s="21">
        <v>8</v>
      </c>
      <c r="I296" s="104" t="s">
        <v>211</v>
      </c>
      <c r="J296" s="21">
        <v>26</v>
      </c>
      <c r="K296" s="107"/>
      <c r="L296" s="107"/>
      <c r="M296" s="107"/>
      <c r="N296" s="107"/>
      <c r="O296" s="107"/>
    </row>
    <row r="297" spans="1:15" x14ac:dyDescent="0.2">
      <c r="A297" s="102"/>
      <c r="B297" s="102"/>
      <c r="C297" s="75"/>
      <c r="D297" s="78"/>
      <c r="E297" s="104"/>
      <c r="F297" s="79"/>
      <c r="G297" s="104"/>
      <c r="H297" s="21"/>
      <c r="I297" s="104"/>
      <c r="J297" s="21"/>
      <c r="K297" s="107"/>
      <c r="L297" s="107"/>
      <c r="M297" s="107"/>
      <c r="N297" s="107"/>
      <c r="O297" s="107"/>
    </row>
    <row r="298" spans="1:15" x14ac:dyDescent="0.2">
      <c r="A298" s="102"/>
      <c r="B298" s="102"/>
      <c r="C298" s="75"/>
      <c r="D298" s="78"/>
      <c r="E298" s="104"/>
      <c r="F298" s="79"/>
      <c r="G298" s="104"/>
      <c r="H298" s="21"/>
      <c r="I298" s="104"/>
      <c r="J298" s="21"/>
      <c r="K298" s="107"/>
      <c r="L298" s="107"/>
      <c r="M298" s="107"/>
      <c r="N298" s="107"/>
      <c r="O298" s="107"/>
    </row>
    <row r="299" spans="1:15" ht="18.75" customHeight="1" x14ac:dyDescent="0.2">
      <c r="A299" s="22" t="s">
        <v>99</v>
      </c>
      <c r="B299" s="22"/>
      <c r="C299" s="23"/>
      <c r="D299" s="23"/>
      <c r="E299" s="24"/>
      <c r="F299" s="25"/>
      <c r="G299" s="24"/>
      <c r="H299" s="24"/>
      <c r="I299" s="24" t="s">
        <v>5</v>
      </c>
      <c r="J299" s="26"/>
      <c r="K299" s="49"/>
      <c r="L299" s="50"/>
      <c r="M299" s="51">
        <f>SUM(M10:M298)</f>
        <v>456155653</v>
      </c>
      <c r="N299" s="51">
        <f>SUM(N10:N298)</f>
        <v>15319016</v>
      </c>
      <c r="O299" s="51">
        <f>SUM(O10:O298)</f>
        <v>471474669</v>
      </c>
    </row>
    <row r="300" spans="1:15" ht="10.5" customHeight="1" x14ac:dyDescent="0.2">
      <c r="A300" s="29"/>
      <c r="B300" s="29"/>
      <c r="C300" s="30"/>
      <c r="D300" s="30"/>
      <c r="E300" s="103"/>
      <c r="F300" s="31"/>
      <c r="G300" s="103"/>
      <c r="H300" s="32"/>
      <c r="I300" s="33"/>
      <c r="J300" s="34"/>
      <c r="K300" s="52"/>
      <c r="L300" s="53"/>
      <c r="M300" s="53"/>
      <c r="N300" s="53"/>
      <c r="O300" s="53"/>
    </row>
    <row r="301" spans="1:15" x14ac:dyDescent="0.2">
      <c r="A301" s="158" t="s">
        <v>722</v>
      </c>
      <c r="B301" s="158"/>
      <c r="C301" s="158"/>
      <c r="D301" s="158" t="s">
        <v>723</v>
      </c>
      <c r="E301" s="106"/>
      <c r="F301" s="150"/>
      <c r="G301" s="106"/>
      <c r="H301" s="159"/>
      <c r="I301" s="33"/>
      <c r="J301" s="34"/>
      <c r="K301" s="52"/>
      <c r="L301" s="37"/>
      <c r="M301" s="37"/>
      <c r="N301" s="37"/>
      <c r="O301" s="37"/>
    </row>
    <row r="302" spans="1:15" x14ac:dyDescent="0.2">
      <c r="A302" s="158" t="s">
        <v>609</v>
      </c>
      <c r="B302" s="158"/>
      <c r="C302" s="75"/>
      <c r="D302" s="75"/>
      <c r="E302" s="106"/>
      <c r="F302" s="150"/>
      <c r="G302" s="106"/>
      <c r="H302" s="106"/>
      <c r="I302" s="37"/>
      <c r="J302" s="106"/>
      <c r="K302" s="37"/>
      <c r="L302" s="37"/>
      <c r="M302" s="37"/>
      <c r="N302" s="37"/>
      <c r="O302" s="37"/>
    </row>
    <row r="303" spans="1:15" x14ac:dyDescent="0.2">
      <c r="A303" s="158" t="s">
        <v>610</v>
      </c>
      <c r="B303" s="158"/>
      <c r="C303" s="75"/>
      <c r="D303" s="75"/>
      <c r="E303" s="106"/>
      <c r="F303" s="150"/>
      <c r="G303" s="106"/>
      <c r="H303" s="106"/>
      <c r="I303" s="106"/>
      <c r="J303" s="106"/>
      <c r="K303" s="37"/>
      <c r="L303" s="37"/>
      <c r="M303" s="37"/>
      <c r="N303" s="37"/>
      <c r="O303" s="37"/>
    </row>
    <row r="304" spans="1:15" x14ac:dyDescent="0.2">
      <c r="A304" s="158" t="s">
        <v>630</v>
      </c>
      <c r="B304" s="158"/>
      <c r="C304" s="75"/>
      <c r="D304" s="75"/>
      <c r="E304" s="106"/>
      <c r="F304" s="150"/>
      <c r="G304" s="106"/>
      <c r="H304" s="106"/>
      <c r="I304" s="106"/>
      <c r="J304" s="106"/>
      <c r="K304" s="37"/>
      <c r="L304" s="160"/>
      <c r="M304" s="37"/>
      <c r="N304" s="37"/>
      <c r="O304" s="37"/>
    </row>
    <row r="305" spans="1:15" x14ac:dyDescent="0.2">
      <c r="A305" s="158" t="s">
        <v>643</v>
      </c>
      <c r="B305" s="158"/>
      <c r="C305" s="75"/>
      <c r="D305" s="75"/>
      <c r="E305" s="106"/>
      <c r="F305" s="150"/>
      <c r="G305" s="106"/>
      <c r="H305" s="106"/>
      <c r="I305" s="106"/>
      <c r="J305" s="106"/>
      <c r="K305" s="37"/>
      <c r="L305" s="160"/>
      <c r="M305" s="37"/>
      <c r="N305" s="37"/>
      <c r="O305" s="37"/>
    </row>
    <row r="306" spans="1:15" x14ac:dyDescent="0.2">
      <c r="A306" s="158" t="s">
        <v>632</v>
      </c>
      <c r="B306" s="158"/>
      <c r="C306" s="75"/>
      <c r="D306" s="75"/>
      <c r="E306" s="106"/>
      <c r="F306" s="150"/>
      <c r="G306" s="106"/>
      <c r="H306" s="106"/>
      <c r="I306" s="106"/>
      <c r="J306" s="106"/>
      <c r="K306" s="37"/>
      <c r="L306" s="37"/>
      <c r="M306" s="37"/>
      <c r="N306" s="37"/>
      <c r="O306" s="37"/>
    </row>
    <row r="307" spans="1:15" x14ac:dyDescent="0.2">
      <c r="A307" s="161" t="s">
        <v>655</v>
      </c>
      <c r="B307" s="161"/>
      <c r="C307" s="161"/>
      <c r="D307" s="75"/>
      <c r="E307" s="106"/>
      <c r="F307" s="150"/>
      <c r="G307" s="106"/>
      <c r="H307" s="106"/>
      <c r="I307" s="106"/>
      <c r="J307" s="106"/>
      <c r="K307" s="37"/>
      <c r="L307" s="37"/>
      <c r="M307" s="37"/>
      <c r="N307" s="37"/>
      <c r="O307" s="37"/>
    </row>
    <row r="308" spans="1:15" x14ac:dyDescent="0.2">
      <c r="A308" s="161" t="s">
        <v>658</v>
      </c>
      <c r="B308" s="161"/>
      <c r="C308" s="75"/>
      <c r="D308" s="75"/>
      <c r="E308" s="106"/>
      <c r="F308" s="150"/>
      <c r="G308" s="106"/>
      <c r="H308" s="106"/>
      <c r="I308" s="106"/>
      <c r="J308" s="106"/>
      <c r="K308" s="37"/>
      <c r="L308" s="37"/>
      <c r="M308" s="37"/>
      <c r="N308" s="37"/>
      <c r="O308" s="37"/>
    </row>
    <row r="309" spans="1:15" x14ac:dyDescent="0.2">
      <c r="A309" s="161" t="s">
        <v>641</v>
      </c>
      <c r="B309" s="161"/>
      <c r="C309" s="75"/>
      <c r="D309" s="75"/>
      <c r="E309" s="106"/>
      <c r="F309" s="150"/>
      <c r="G309" s="106"/>
      <c r="H309" s="106"/>
      <c r="I309" s="106"/>
      <c r="J309" s="106"/>
      <c r="K309" s="37"/>
      <c r="L309" s="37"/>
      <c r="M309" s="37"/>
      <c r="N309" s="37"/>
      <c r="O309" s="37"/>
    </row>
    <row r="310" spans="1:15" x14ac:dyDescent="0.2">
      <c r="A310" s="161" t="s">
        <v>657</v>
      </c>
      <c r="B310" s="161"/>
      <c r="C310" s="75"/>
      <c r="D310" s="75"/>
      <c r="E310" s="106"/>
      <c r="F310" s="150"/>
      <c r="G310" s="106"/>
      <c r="H310" s="106"/>
      <c r="I310" s="106"/>
      <c r="J310" s="106"/>
      <c r="K310" s="37"/>
      <c r="L310" s="37"/>
      <c r="M310" s="37"/>
      <c r="N310" s="37"/>
      <c r="O310" s="37"/>
    </row>
    <row r="311" spans="1:15" x14ac:dyDescent="0.2">
      <c r="A311" s="102" t="s">
        <v>653</v>
      </c>
      <c r="B311" s="102"/>
      <c r="C311" s="102" t="s">
        <v>656</v>
      </c>
      <c r="D311" s="75"/>
      <c r="E311" s="106"/>
      <c r="F311" s="150"/>
      <c r="G311" s="106"/>
      <c r="H311" s="102" t="s">
        <v>659</v>
      </c>
      <c r="I311" s="106"/>
      <c r="J311" s="106"/>
      <c r="K311" s="37"/>
      <c r="L311" s="37"/>
      <c r="M311" s="37"/>
      <c r="N311" s="37"/>
      <c r="O311" s="37"/>
    </row>
    <row r="312" spans="1:15" x14ac:dyDescent="0.2">
      <c r="A312" s="102" t="s">
        <v>654</v>
      </c>
      <c r="B312" s="102"/>
      <c r="C312" s="102" t="s">
        <v>661</v>
      </c>
      <c r="D312" s="75"/>
      <c r="E312" s="106"/>
      <c r="F312" s="150"/>
      <c r="G312" s="106"/>
      <c r="H312" s="102" t="s">
        <v>660</v>
      </c>
      <c r="I312" s="106"/>
      <c r="J312" s="106"/>
      <c r="K312" s="37"/>
      <c r="L312" s="37"/>
      <c r="M312" s="37"/>
      <c r="N312" s="37"/>
      <c r="O312" s="37"/>
    </row>
    <row r="313" spans="1:15" x14ac:dyDescent="0.2">
      <c r="A313" s="106" t="s">
        <v>680</v>
      </c>
      <c r="B313" s="106"/>
      <c r="C313" s="75"/>
      <c r="D313" s="75"/>
      <c r="E313" s="106"/>
      <c r="F313" s="150"/>
      <c r="G313" s="106"/>
      <c r="H313" s="106"/>
      <c r="I313" s="106"/>
      <c r="J313" s="37"/>
      <c r="K313" s="37"/>
      <c r="L313" s="37"/>
      <c r="M313" s="37"/>
      <c r="N313" s="37"/>
      <c r="O313" s="37"/>
    </row>
    <row r="314" spans="1:15" x14ac:dyDescent="0.2">
      <c r="A314" s="106" t="s">
        <v>710</v>
      </c>
      <c r="B314" s="106"/>
      <c r="C314" s="75"/>
      <c r="D314" s="75"/>
      <c r="E314" s="106"/>
      <c r="F314" s="150"/>
      <c r="G314" s="106"/>
      <c r="H314" s="106"/>
      <c r="I314" s="106"/>
      <c r="J314" s="106"/>
      <c r="K314" s="37"/>
      <c r="L314" s="37"/>
      <c r="M314" s="37"/>
      <c r="N314" s="37"/>
      <c r="O314" s="37"/>
    </row>
    <row r="315" spans="1:15" x14ac:dyDescent="0.2">
      <c r="A315" s="106" t="s">
        <v>714</v>
      </c>
      <c r="B315" s="106"/>
      <c r="C315" s="75"/>
      <c r="D315" s="75"/>
      <c r="E315" s="106"/>
      <c r="F315" s="150"/>
      <c r="G315" s="106"/>
      <c r="H315" s="106"/>
      <c r="I315" s="106"/>
      <c r="J315" s="106"/>
      <c r="K315" s="37"/>
      <c r="L315" s="37"/>
      <c r="M315" s="37"/>
      <c r="N315" s="37"/>
      <c r="O315" s="37"/>
    </row>
    <row r="316" spans="1:15" x14ac:dyDescent="0.2">
      <c r="A316" s="106"/>
      <c r="B316" s="106"/>
      <c r="C316" s="75"/>
      <c r="D316" s="75"/>
      <c r="E316" s="106"/>
      <c r="F316" s="150"/>
      <c r="G316" s="106"/>
      <c r="H316" s="106"/>
      <c r="I316" s="106"/>
      <c r="J316" s="106"/>
      <c r="K316" s="37"/>
      <c r="L316" s="37"/>
      <c r="M316" s="37"/>
      <c r="N316" s="37"/>
      <c r="O316" s="37"/>
    </row>
    <row r="319" spans="1:15" x14ac:dyDescent="0.2">
      <c r="C319" s="5"/>
      <c r="D319" s="5"/>
      <c r="F319" s="5"/>
      <c r="K319" s="5"/>
      <c r="L319" s="5"/>
      <c r="M319" s="5"/>
      <c r="N319" s="5"/>
      <c r="O319" s="5"/>
    </row>
    <row r="322" spans="3:15" x14ac:dyDescent="0.2">
      <c r="C322" s="124"/>
      <c r="F322" s="5"/>
      <c r="K322" s="5"/>
      <c r="L322" s="5"/>
      <c r="M322" s="5"/>
      <c r="N322" s="5"/>
      <c r="O322" s="5"/>
    </row>
    <row r="323" spans="3:15" x14ac:dyDescent="0.2">
      <c r="E323" s="123"/>
      <c r="F323" s="5"/>
      <c r="K323" s="5"/>
      <c r="L323" s="5"/>
      <c r="M323" s="5"/>
      <c r="N323" s="5"/>
      <c r="O323" s="5"/>
    </row>
  </sheetData>
  <mergeCells count="3">
    <mergeCell ref="K5:L5"/>
    <mergeCell ref="E7:F7"/>
    <mergeCell ref="E5:F5"/>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workbookViewId="0">
      <pane ySplit="8" topLeftCell="A33" activePane="bottomLeft" state="frozen"/>
      <selection pane="bottomLeft" activeCell="G52" sqref="G52"/>
    </sheetView>
  </sheetViews>
  <sheetFormatPr baseColWidth="10" defaultColWidth="11.7109375" defaultRowHeight="11.25" x14ac:dyDescent="0.2"/>
  <cols>
    <col min="1" max="1" width="21.42578125" style="106" customWidth="1"/>
    <col min="2" max="2" width="12.28515625" style="75" customWidth="1"/>
    <col min="3" max="3" width="15.85546875" style="106" customWidth="1"/>
    <col min="4" max="4" width="19.85546875" style="37" customWidth="1"/>
    <col min="5" max="5" width="14.7109375" style="37" customWidth="1"/>
    <col min="6" max="6" width="17.7109375" style="106" customWidth="1"/>
    <col min="7" max="16384" width="11.7109375" style="106"/>
  </cols>
  <sheetData>
    <row r="1" spans="1:6" x14ac:dyDescent="0.2">
      <c r="A1" s="163" t="s">
        <v>4</v>
      </c>
    </row>
    <row r="2" spans="1:6" x14ac:dyDescent="0.2">
      <c r="A2" s="129" t="s">
        <v>173</v>
      </c>
    </row>
    <row r="3" spans="1:6" x14ac:dyDescent="0.2">
      <c r="A3" s="130" t="s">
        <v>720</v>
      </c>
    </row>
    <row r="4" spans="1:6" x14ac:dyDescent="0.2">
      <c r="A4" s="151"/>
      <c r="B4" s="104"/>
      <c r="C4" s="151"/>
      <c r="D4" s="125"/>
      <c r="E4" s="125"/>
      <c r="F4" s="151"/>
    </row>
    <row r="5" spans="1:6" ht="12.75" customHeight="1" x14ac:dyDescent="0.2">
      <c r="A5" s="136"/>
      <c r="B5" s="137"/>
      <c r="C5" s="164"/>
      <c r="D5" s="165" t="s">
        <v>15</v>
      </c>
      <c r="E5" s="166"/>
      <c r="F5" s="167" t="s">
        <v>16</v>
      </c>
    </row>
    <row r="6" spans="1:6" ht="12.75" customHeight="1" x14ac:dyDescent="0.2">
      <c r="A6" s="138" t="s">
        <v>6</v>
      </c>
      <c r="B6" s="139" t="s">
        <v>7</v>
      </c>
      <c r="C6" s="131"/>
      <c r="D6" s="168" t="s">
        <v>29</v>
      </c>
      <c r="E6" s="168" t="s">
        <v>30</v>
      </c>
      <c r="F6" s="169" t="s">
        <v>31</v>
      </c>
    </row>
    <row r="7" spans="1:6" ht="12.75" customHeight="1" x14ac:dyDescent="0.2">
      <c r="A7" s="138" t="s">
        <v>22</v>
      </c>
      <c r="B7" s="139" t="s">
        <v>45</v>
      </c>
      <c r="C7" s="139" t="s">
        <v>9</v>
      </c>
      <c r="D7" s="168" t="s">
        <v>46</v>
      </c>
      <c r="E7" s="168" t="s">
        <v>47</v>
      </c>
      <c r="F7" s="169" t="s">
        <v>48</v>
      </c>
    </row>
    <row r="8" spans="1:6" x14ac:dyDescent="0.2">
      <c r="A8" s="140"/>
      <c r="B8" s="133"/>
      <c r="C8" s="132"/>
      <c r="D8" s="162" t="s">
        <v>55</v>
      </c>
      <c r="E8" s="162" t="s">
        <v>55</v>
      </c>
      <c r="F8" s="170" t="s">
        <v>55</v>
      </c>
    </row>
    <row r="9" spans="1:6" x14ac:dyDescent="0.2">
      <c r="A9" s="151"/>
      <c r="B9" s="104"/>
      <c r="C9" s="151"/>
      <c r="D9" s="126"/>
      <c r="E9" s="126"/>
      <c r="F9" s="135"/>
    </row>
    <row r="10" spans="1:6" x14ac:dyDescent="0.2">
      <c r="A10" s="102" t="s">
        <v>228</v>
      </c>
      <c r="B10" s="104">
        <v>199</v>
      </c>
      <c r="C10" s="11" t="s">
        <v>77</v>
      </c>
      <c r="D10" s="105">
        <v>39211</v>
      </c>
      <c r="E10" s="105">
        <v>12408</v>
      </c>
      <c r="F10" s="81"/>
    </row>
    <row r="11" spans="1:6" x14ac:dyDescent="0.2">
      <c r="A11" s="102" t="s">
        <v>228</v>
      </c>
      <c r="B11" s="104">
        <v>202</v>
      </c>
      <c r="C11" s="11" t="s">
        <v>80</v>
      </c>
      <c r="D11" s="105">
        <v>544719</v>
      </c>
      <c r="E11" s="105">
        <v>0</v>
      </c>
      <c r="F11" s="81"/>
    </row>
    <row r="12" spans="1:6" x14ac:dyDescent="0.2">
      <c r="A12" s="102" t="s">
        <v>81</v>
      </c>
      <c r="B12" s="104">
        <v>211</v>
      </c>
      <c r="C12" s="104" t="s">
        <v>61</v>
      </c>
      <c r="D12" s="178">
        <v>85294</v>
      </c>
      <c r="E12" s="178">
        <v>10919</v>
      </c>
      <c r="F12" s="81"/>
    </row>
    <row r="13" spans="1:6" x14ac:dyDescent="0.2">
      <c r="A13" s="102" t="s">
        <v>81</v>
      </c>
      <c r="B13" s="104">
        <v>211</v>
      </c>
      <c r="C13" s="104" t="s">
        <v>62</v>
      </c>
      <c r="D13" s="178">
        <v>37962</v>
      </c>
      <c r="E13" s="178">
        <v>4868</v>
      </c>
      <c r="F13" s="81"/>
    </row>
    <row r="14" spans="1:6" x14ac:dyDescent="0.2">
      <c r="A14" s="102" t="s">
        <v>81</v>
      </c>
      <c r="B14" s="104">
        <v>221</v>
      </c>
      <c r="C14" s="104" t="s">
        <v>84</v>
      </c>
      <c r="D14" s="178">
        <v>309605</v>
      </c>
      <c r="E14" s="178">
        <v>44293</v>
      </c>
      <c r="F14" s="81"/>
    </row>
    <row r="15" spans="1:6" x14ac:dyDescent="0.2">
      <c r="A15" s="102" t="s">
        <v>81</v>
      </c>
      <c r="B15" s="104">
        <v>221</v>
      </c>
      <c r="C15" s="104" t="s">
        <v>70</v>
      </c>
      <c r="D15" s="178">
        <v>46099</v>
      </c>
      <c r="E15" s="178">
        <v>5907</v>
      </c>
      <c r="F15" s="81"/>
    </row>
    <row r="16" spans="1:6" x14ac:dyDescent="0.2">
      <c r="A16" s="102" t="s">
        <v>537</v>
      </c>
      <c r="B16" s="104">
        <v>228</v>
      </c>
      <c r="C16" s="104" t="s">
        <v>76</v>
      </c>
      <c r="D16" s="105">
        <v>162449</v>
      </c>
      <c r="E16" s="105">
        <v>97166</v>
      </c>
      <c r="F16" s="81"/>
    </row>
    <row r="17" spans="1:6" x14ac:dyDescent="0.2">
      <c r="A17" s="102" t="s">
        <v>86</v>
      </c>
      <c r="B17" s="104">
        <v>245</v>
      </c>
      <c r="C17" s="104" t="s">
        <v>106</v>
      </c>
      <c r="D17" s="178">
        <v>179238</v>
      </c>
      <c r="E17" s="178">
        <v>32820</v>
      </c>
      <c r="F17" s="81"/>
    </row>
    <row r="18" spans="1:6" x14ac:dyDescent="0.2">
      <c r="A18" s="102" t="s">
        <v>86</v>
      </c>
      <c r="B18" s="104">
        <v>245</v>
      </c>
      <c r="C18" s="104" t="s">
        <v>107</v>
      </c>
      <c r="D18" s="178">
        <v>26528</v>
      </c>
      <c r="E18" s="178">
        <v>4236</v>
      </c>
      <c r="F18" s="81"/>
    </row>
    <row r="19" spans="1:6" ht="10.5" customHeight="1" x14ac:dyDescent="0.2">
      <c r="A19" s="102" t="s">
        <v>537</v>
      </c>
      <c r="B19" s="104">
        <v>270</v>
      </c>
      <c r="C19" s="104" t="s">
        <v>79</v>
      </c>
      <c r="D19" s="105">
        <v>184965</v>
      </c>
      <c r="E19" s="105">
        <v>97795</v>
      </c>
      <c r="F19" s="29"/>
    </row>
    <row r="20" spans="1:6" x14ac:dyDescent="0.2">
      <c r="A20" s="102" t="s">
        <v>537</v>
      </c>
      <c r="B20" s="75">
        <v>319</v>
      </c>
      <c r="C20" s="104" t="s">
        <v>97</v>
      </c>
      <c r="D20" s="105">
        <v>115455</v>
      </c>
      <c r="E20" s="105">
        <v>112789</v>
      </c>
    </row>
    <row r="21" spans="1:6" x14ac:dyDescent="0.2">
      <c r="A21" s="102" t="s">
        <v>119</v>
      </c>
      <c r="B21" s="75">
        <v>322</v>
      </c>
      <c r="C21" s="104" t="s">
        <v>145</v>
      </c>
      <c r="D21" s="105">
        <v>440043</v>
      </c>
      <c r="E21" s="105">
        <v>72739</v>
      </c>
    </row>
    <row r="22" spans="1:6" x14ac:dyDescent="0.2">
      <c r="A22" s="102" t="s">
        <v>119</v>
      </c>
      <c r="B22" s="75">
        <v>322</v>
      </c>
      <c r="C22" s="104" t="s">
        <v>146</v>
      </c>
      <c r="D22" s="105">
        <v>112094</v>
      </c>
      <c r="E22" s="105">
        <v>18214</v>
      </c>
    </row>
    <row r="23" spans="1:6" x14ac:dyDescent="0.2">
      <c r="A23" s="102" t="s">
        <v>119</v>
      </c>
      <c r="B23" s="75">
        <v>322</v>
      </c>
      <c r="C23" s="104" t="s">
        <v>147</v>
      </c>
      <c r="D23" s="105">
        <v>0</v>
      </c>
      <c r="E23" s="105">
        <v>141206</v>
      </c>
    </row>
    <row r="24" spans="1:6" x14ac:dyDescent="0.2">
      <c r="A24" s="102" t="s">
        <v>674</v>
      </c>
      <c r="B24" s="75">
        <v>337</v>
      </c>
      <c r="C24" s="104" t="s">
        <v>217</v>
      </c>
      <c r="D24" s="105">
        <v>122883</v>
      </c>
      <c r="E24" s="105">
        <v>33083</v>
      </c>
    </row>
    <row r="25" spans="1:6" x14ac:dyDescent="0.2">
      <c r="A25" s="102" t="s">
        <v>537</v>
      </c>
      <c r="B25" s="75">
        <v>341</v>
      </c>
      <c r="C25" s="104" t="s">
        <v>141</v>
      </c>
      <c r="D25" s="105">
        <v>102099</v>
      </c>
      <c r="E25" s="105">
        <v>9658</v>
      </c>
    </row>
    <row r="26" spans="1:6" x14ac:dyDescent="0.2">
      <c r="A26" s="102" t="s">
        <v>165</v>
      </c>
      <c r="B26" s="75">
        <v>351</v>
      </c>
      <c r="C26" s="104" t="s">
        <v>175</v>
      </c>
      <c r="D26" s="105">
        <v>132522</v>
      </c>
      <c r="E26" s="105">
        <v>39593</v>
      </c>
    </row>
    <row r="27" spans="1:6" x14ac:dyDescent="0.2">
      <c r="A27" s="102" t="s">
        <v>165</v>
      </c>
      <c r="B27" s="75">
        <v>351</v>
      </c>
      <c r="C27" s="104" t="s">
        <v>176</v>
      </c>
      <c r="D27" s="105">
        <v>51351</v>
      </c>
      <c r="E27" s="105">
        <v>15343</v>
      </c>
    </row>
    <row r="28" spans="1:6" x14ac:dyDescent="0.2">
      <c r="A28" s="102" t="s">
        <v>165</v>
      </c>
      <c r="B28" s="75">
        <v>351</v>
      </c>
      <c r="C28" s="104" t="s">
        <v>178</v>
      </c>
      <c r="D28" s="105">
        <v>0</v>
      </c>
      <c r="E28" s="105">
        <v>7559</v>
      </c>
    </row>
    <row r="29" spans="1:6" x14ac:dyDescent="0.2">
      <c r="A29" s="102" t="s">
        <v>165</v>
      </c>
      <c r="B29" s="75">
        <v>351</v>
      </c>
      <c r="C29" s="104" t="s">
        <v>189</v>
      </c>
      <c r="D29" s="105">
        <v>224706</v>
      </c>
      <c r="E29" s="105">
        <v>68857</v>
      </c>
    </row>
    <row r="30" spans="1:6" x14ac:dyDescent="0.2">
      <c r="A30" s="102" t="s">
        <v>165</v>
      </c>
      <c r="B30" s="75">
        <v>351</v>
      </c>
      <c r="C30" s="104" t="s">
        <v>190</v>
      </c>
      <c r="D30" s="105">
        <v>48312</v>
      </c>
      <c r="E30" s="105">
        <v>14804</v>
      </c>
    </row>
    <row r="31" spans="1:6" x14ac:dyDescent="0.2">
      <c r="A31" s="102" t="s">
        <v>165</v>
      </c>
      <c r="B31" s="75">
        <v>351</v>
      </c>
      <c r="C31" s="104" t="s">
        <v>191</v>
      </c>
      <c r="D31" s="105">
        <v>0</v>
      </c>
      <c r="E31" s="105">
        <v>10147</v>
      </c>
    </row>
    <row r="32" spans="1:6" x14ac:dyDescent="0.2">
      <c r="A32" s="102" t="s">
        <v>165</v>
      </c>
      <c r="B32" s="75">
        <v>351</v>
      </c>
      <c r="C32" s="104" t="s">
        <v>221</v>
      </c>
      <c r="D32" s="105">
        <v>127844</v>
      </c>
      <c r="E32" s="105">
        <v>47367</v>
      </c>
    </row>
    <row r="33" spans="1:5" x14ac:dyDescent="0.2">
      <c r="A33" s="102" t="s">
        <v>165</v>
      </c>
      <c r="B33" s="75">
        <v>351</v>
      </c>
      <c r="C33" s="104" t="s">
        <v>222</v>
      </c>
      <c r="D33" s="105">
        <v>32275</v>
      </c>
      <c r="E33" s="105">
        <v>11958</v>
      </c>
    </row>
    <row r="34" spans="1:5" x14ac:dyDescent="0.2">
      <c r="A34" s="102" t="s">
        <v>165</v>
      </c>
      <c r="B34" s="75">
        <v>351</v>
      </c>
      <c r="C34" s="104" t="s">
        <v>223</v>
      </c>
      <c r="D34" s="105">
        <v>0</v>
      </c>
      <c r="E34" s="105">
        <v>3261</v>
      </c>
    </row>
    <row r="35" spans="1:5" x14ac:dyDescent="0.2">
      <c r="A35" s="102" t="s">
        <v>119</v>
      </c>
      <c r="B35" s="75">
        <v>351</v>
      </c>
      <c r="C35" s="104" t="s">
        <v>238</v>
      </c>
      <c r="D35" s="105">
        <v>147449</v>
      </c>
      <c r="E35" s="105">
        <v>40135</v>
      </c>
    </row>
    <row r="36" spans="1:5" x14ac:dyDescent="0.2">
      <c r="A36" s="102" t="s">
        <v>119</v>
      </c>
      <c r="B36" s="75">
        <v>351</v>
      </c>
      <c r="C36" s="104" t="s">
        <v>239</v>
      </c>
      <c r="D36" s="105">
        <v>37681</v>
      </c>
      <c r="E36" s="105">
        <v>10257</v>
      </c>
    </row>
    <row r="37" spans="1:5" x14ac:dyDescent="0.2">
      <c r="A37" s="102" t="s">
        <v>119</v>
      </c>
      <c r="B37" s="75">
        <v>351</v>
      </c>
      <c r="C37" s="104" t="s">
        <v>240</v>
      </c>
      <c r="D37" s="105">
        <v>0</v>
      </c>
      <c r="E37" s="105">
        <v>2193</v>
      </c>
    </row>
    <row r="38" spans="1:5" x14ac:dyDescent="0.2">
      <c r="A38" s="102" t="s">
        <v>165</v>
      </c>
      <c r="B38" s="75">
        <v>363</v>
      </c>
      <c r="C38" s="104" t="s">
        <v>184</v>
      </c>
      <c r="D38" s="105">
        <v>65467</v>
      </c>
      <c r="E38" s="105">
        <v>11562</v>
      </c>
    </row>
    <row r="39" spans="1:5" x14ac:dyDescent="0.2">
      <c r="A39" s="102" t="s">
        <v>165</v>
      </c>
      <c r="B39" s="75">
        <v>363</v>
      </c>
      <c r="C39" s="104" t="s">
        <v>185</v>
      </c>
      <c r="D39" s="105">
        <v>15712</v>
      </c>
      <c r="E39" s="105">
        <v>2775</v>
      </c>
    </row>
    <row r="40" spans="1:5" x14ac:dyDescent="0.2">
      <c r="A40" s="102" t="s">
        <v>537</v>
      </c>
      <c r="B40" s="75">
        <v>367</v>
      </c>
      <c r="C40" s="104" t="s">
        <v>61</v>
      </c>
      <c r="D40" s="105">
        <v>125457</v>
      </c>
      <c r="E40" s="105">
        <v>25248</v>
      </c>
    </row>
    <row r="41" spans="1:5" x14ac:dyDescent="0.2">
      <c r="A41" s="102" t="s">
        <v>537</v>
      </c>
      <c r="B41" s="75">
        <v>367</v>
      </c>
      <c r="C41" s="104" t="s">
        <v>197</v>
      </c>
      <c r="D41" s="105">
        <v>200586</v>
      </c>
      <c r="E41" s="105">
        <v>90937</v>
      </c>
    </row>
    <row r="42" spans="1:5" x14ac:dyDescent="0.2">
      <c r="A42" s="102" t="s">
        <v>607</v>
      </c>
      <c r="B42" s="75">
        <v>383</v>
      </c>
      <c r="C42" s="104" t="s">
        <v>60</v>
      </c>
      <c r="D42" s="105">
        <v>58545</v>
      </c>
      <c r="E42" s="105">
        <v>20958</v>
      </c>
    </row>
    <row r="43" spans="1:5" x14ac:dyDescent="0.2">
      <c r="A43" s="102" t="s">
        <v>537</v>
      </c>
      <c r="B43" s="75">
        <v>420</v>
      </c>
      <c r="C43" s="104" t="s">
        <v>233</v>
      </c>
      <c r="D43" s="105">
        <v>255025</v>
      </c>
      <c r="E43" s="105">
        <v>9973</v>
      </c>
    </row>
    <row r="44" spans="1:5" x14ac:dyDescent="0.2">
      <c r="A44" s="102" t="s">
        <v>228</v>
      </c>
      <c r="B44" s="75">
        <v>449</v>
      </c>
      <c r="C44" s="104" t="s">
        <v>233</v>
      </c>
      <c r="D44" s="105">
        <v>67135</v>
      </c>
      <c r="E44" s="105">
        <v>10071</v>
      </c>
    </row>
    <row r="45" spans="1:5" x14ac:dyDescent="0.2">
      <c r="A45" s="102" t="s">
        <v>674</v>
      </c>
      <c r="B45" s="75">
        <v>486</v>
      </c>
      <c r="C45" s="104" t="s">
        <v>141</v>
      </c>
      <c r="D45" s="105">
        <v>89916</v>
      </c>
      <c r="E45" s="105">
        <v>35815</v>
      </c>
    </row>
    <row r="46" spans="1:5" x14ac:dyDescent="0.2">
      <c r="A46" s="102" t="s">
        <v>674</v>
      </c>
      <c r="B46" s="75">
        <v>486</v>
      </c>
      <c r="C46" s="104" t="s">
        <v>270</v>
      </c>
      <c r="D46" s="105">
        <v>116501</v>
      </c>
      <c r="E46" s="105">
        <v>50966</v>
      </c>
    </row>
    <row r="47" spans="1:5" x14ac:dyDescent="0.2">
      <c r="A47" s="102" t="s">
        <v>537</v>
      </c>
      <c r="B47" s="75">
        <v>495</v>
      </c>
      <c r="C47" s="104" t="s">
        <v>462</v>
      </c>
      <c r="D47" s="105">
        <v>266302</v>
      </c>
      <c r="E47" s="105">
        <v>38638</v>
      </c>
    </row>
    <row r="48" spans="1:5" x14ac:dyDescent="0.2">
      <c r="A48" s="102" t="s">
        <v>537</v>
      </c>
      <c r="B48" s="75">
        <v>495</v>
      </c>
      <c r="C48" s="104" t="s">
        <v>463</v>
      </c>
      <c r="D48" s="105">
        <v>0</v>
      </c>
      <c r="E48" s="105">
        <v>17608</v>
      </c>
    </row>
    <row r="49" spans="1:5" x14ac:dyDescent="0.2">
      <c r="A49" s="102" t="s">
        <v>537</v>
      </c>
      <c r="B49" s="75">
        <v>495</v>
      </c>
      <c r="C49" s="104" t="s">
        <v>464</v>
      </c>
      <c r="D49" s="105">
        <v>0</v>
      </c>
      <c r="E49" s="105">
        <v>11322</v>
      </c>
    </row>
    <row r="50" spans="1:5" x14ac:dyDescent="0.2">
      <c r="A50" s="102" t="s">
        <v>537</v>
      </c>
      <c r="B50" s="75">
        <v>495</v>
      </c>
      <c r="C50" s="104" t="s">
        <v>465</v>
      </c>
      <c r="D50" s="105">
        <v>0</v>
      </c>
      <c r="E50" s="105">
        <v>10136</v>
      </c>
    </row>
    <row r="51" spans="1:5" x14ac:dyDescent="0.2">
      <c r="A51" s="102" t="s">
        <v>537</v>
      </c>
      <c r="B51" s="75">
        <v>495</v>
      </c>
      <c r="C51" s="19" t="s">
        <v>467</v>
      </c>
      <c r="D51" s="105">
        <v>0</v>
      </c>
      <c r="E51" s="105">
        <v>13195</v>
      </c>
    </row>
    <row r="52" spans="1:5" x14ac:dyDescent="0.2">
      <c r="A52" s="102" t="s">
        <v>537</v>
      </c>
      <c r="B52" s="75">
        <v>495</v>
      </c>
      <c r="C52" s="104" t="s">
        <v>62</v>
      </c>
      <c r="D52" s="105">
        <v>235234</v>
      </c>
      <c r="E52" s="105">
        <v>35294</v>
      </c>
    </row>
    <row r="53" spans="1:5" x14ac:dyDescent="0.2">
      <c r="A53" s="102" t="s">
        <v>537</v>
      </c>
      <c r="B53" s="75">
        <v>495</v>
      </c>
      <c r="C53" s="104" t="s">
        <v>562</v>
      </c>
      <c r="D53" s="105">
        <v>0</v>
      </c>
      <c r="E53" s="105">
        <v>18553</v>
      </c>
    </row>
    <row r="54" spans="1:5" x14ac:dyDescent="0.2">
      <c r="A54" s="102" t="s">
        <v>537</v>
      </c>
      <c r="B54" s="75">
        <v>495</v>
      </c>
      <c r="C54" s="104" t="s">
        <v>563</v>
      </c>
      <c r="D54" s="105">
        <v>0</v>
      </c>
      <c r="E54" s="105">
        <v>7050</v>
      </c>
    </row>
    <row r="55" spans="1:5" x14ac:dyDescent="0.2">
      <c r="A55" s="102" t="s">
        <v>537</v>
      </c>
      <c r="B55" s="75">
        <v>495</v>
      </c>
      <c r="C55" s="104" t="s">
        <v>564</v>
      </c>
      <c r="D55" s="105">
        <v>0</v>
      </c>
      <c r="E55" s="105">
        <v>3750</v>
      </c>
    </row>
    <row r="56" spans="1:5" x14ac:dyDescent="0.2">
      <c r="A56" s="102" t="s">
        <v>537</v>
      </c>
      <c r="B56" s="75">
        <v>495</v>
      </c>
      <c r="C56" s="104" t="s">
        <v>565</v>
      </c>
      <c r="D56" s="105">
        <v>0</v>
      </c>
      <c r="E56" s="105">
        <v>8408</v>
      </c>
    </row>
    <row r="57" spans="1:5" x14ac:dyDescent="0.2">
      <c r="A57" s="102" t="s">
        <v>540</v>
      </c>
      <c r="B57" s="75">
        <v>495</v>
      </c>
      <c r="C57" s="104" t="s">
        <v>550</v>
      </c>
      <c r="D57" s="105">
        <v>221558</v>
      </c>
      <c r="E57" s="105">
        <v>40685</v>
      </c>
    </row>
    <row r="58" spans="1:5" x14ac:dyDescent="0.2">
      <c r="A58" s="102" t="s">
        <v>540</v>
      </c>
      <c r="B58" s="75">
        <v>495</v>
      </c>
      <c r="C58" s="104" t="s">
        <v>551</v>
      </c>
      <c r="D58" s="105">
        <v>0</v>
      </c>
      <c r="E58" s="105">
        <v>13234</v>
      </c>
    </row>
    <row r="59" spans="1:5" x14ac:dyDescent="0.2">
      <c r="A59" s="102" t="s">
        <v>540</v>
      </c>
      <c r="B59" s="75">
        <v>495</v>
      </c>
      <c r="C59" s="104" t="s">
        <v>552</v>
      </c>
      <c r="D59" s="105">
        <v>0</v>
      </c>
      <c r="E59" s="105">
        <v>4264</v>
      </c>
    </row>
    <row r="60" spans="1:5" x14ac:dyDescent="0.2">
      <c r="A60" s="102" t="s">
        <v>540</v>
      </c>
      <c r="B60" s="75">
        <v>495</v>
      </c>
      <c r="C60" s="104" t="s">
        <v>553</v>
      </c>
      <c r="D60" s="105">
        <v>0</v>
      </c>
      <c r="E60" s="105">
        <v>2243</v>
      </c>
    </row>
    <row r="61" spans="1:5" x14ac:dyDescent="0.2">
      <c r="A61" s="102" t="s">
        <v>540</v>
      </c>
      <c r="B61" s="75">
        <v>495</v>
      </c>
      <c r="C61" s="104" t="s">
        <v>554</v>
      </c>
      <c r="D61" s="105">
        <v>0</v>
      </c>
      <c r="E61" s="105">
        <v>3364</v>
      </c>
    </row>
    <row r="62" spans="1:5" x14ac:dyDescent="0.2">
      <c r="A62" s="102" t="s">
        <v>540</v>
      </c>
      <c r="B62" s="75">
        <v>510</v>
      </c>
      <c r="C62" s="104" t="s">
        <v>260</v>
      </c>
      <c r="D62" s="105">
        <v>449960</v>
      </c>
      <c r="E62" s="105">
        <v>52305</v>
      </c>
    </row>
    <row r="63" spans="1:5" x14ac:dyDescent="0.2">
      <c r="A63" s="102" t="s">
        <v>540</v>
      </c>
      <c r="B63" s="75">
        <v>510</v>
      </c>
      <c r="C63" s="104" t="s">
        <v>261</v>
      </c>
      <c r="D63" s="105">
        <v>73916</v>
      </c>
      <c r="E63" s="105">
        <v>8682</v>
      </c>
    </row>
    <row r="64" spans="1:5" x14ac:dyDescent="0.2">
      <c r="A64" s="102" t="s">
        <v>540</v>
      </c>
      <c r="B64" s="75">
        <v>582</v>
      </c>
      <c r="C64" s="104" t="s">
        <v>515</v>
      </c>
      <c r="D64" s="105">
        <v>385603</v>
      </c>
      <c r="E64" s="105">
        <v>87967</v>
      </c>
    </row>
    <row r="65" spans="1:6" x14ac:dyDescent="0.2">
      <c r="A65" s="102" t="s">
        <v>540</v>
      </c>
      <c r="B65" s="75">
        <v>582</v>
      </c>
      <c r="C65" s="104" t="s">
        <v>516</v>
      </c>
      <c r="D65" s="105">
        <v>23145</v>
      </c>
      <c r="E65" s="105">
        <v>5351</v>
      </c>
    </row>
    <row r="66" spans="1:6" x14ac:dyDescent="0.2">
      <c r="A66" s="102" t="s">
        <v>112</v>
      </c>
      <c r="B66" s="75">
        <v>657</v>
      </c>
      <c r="C66" s="104" t="s">
        <v>603</v>
      </c>
      <c r="D66" s="105">
        <v>8613000</v>
      </c>
      <c r="E66" s="105">
        <v>293849</v>
      </c>
    </row>
    <row r="67" spans="1:6" x14ac:dyDescent="0.2">
      <c r="A67" s="102" t="s">
        <v>112</v>
      </c>
      <c r="B67" s="75">
        <v>779</v>
      </c>
      <c r="C67" s="104" t="s">
        <v>684</v>
      </c>
      <c r="D67" s="105">
        <v>0</v>
      </c>
      <c r="E67" s="105">
        <v>482106</v>
      </c>
    </row>
    <row r="68" spans="1:6" x14ac:dyDescent="0.2">
      <c r="A68" s="102" t="s">
        <v>112</v>
      </c>
      <c r="B68" s="75">
        <v>811</v>
      </c>
      <c r="C68" s="104" t="s">
        <v>687</v>
      </c>
      <c r="D68" s="105">
        <v>0</v>
      </c>
      <c r="E68" s="105">
        <v>354870</v>
      </c>
    </row>
    <row r="69" spans="1:6" x14ac:dyDescent="0.2">
      <c r="A69" s="102" t="s">
        <v>540</v>
      </c>
      <c r="B69" s="75">
        <v>866</v>
      </c>
      <c r="C69" s="104" t="s">
        <v>61</v>
      </c>
      <c r="D69" s="105">
        <v>192938</v>
      </c>
      <c r="E69" s="105">
        <v>155437</v>
      </c>
    </row>
    <row r="70" spans="1:6" x14ac:dyDescent="0.2">
      <c r="A70" s="102"/>
      <c r="C70" s="104"/>
      <c r="D70" s="105"/>
      <c r="E70" s="105"/>
    </row>
    <row r="71" spans="1:6" ht="27" customHeight="1" x14ac:dyDescent="0.2">
      <c r="A71" s="177" t="s">
        <v>100</v>
      </c>
      <c r="B71" s="23"/>
      <c r="C71" s="24"/>
      <c r="D71" s="176">
        <v>14766784</v>
      </c>
      <c r="E71" s="176">
        <v>2896191</v>
      </c>
      <c r="F71" s="176"/>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A3" sqref="A3"/>
    </sheetView>
  </sheetViews>
  <sheetFormatPr baseColWidth="10" defaultColWidth="11.7109375" defaultRowHeight="11.25" x14ac:dyDescent="0.2"/>
  <cols>
    <col min="1" max="1" width="28.7109375" style="103" customWidth="1"/>
    <col min="2" max="2" width="32.5703125" style="103" bestFit="1" customWidth="1"/>
    <col min="3" max="3" width="17.42578125" style="103" customWidth="1"/>
    <col min="4" max="4" width="13.140625" style="103" customWidth="1"/>
    <col min="5" max="5" width="11.28515625" style="103" customWidth="1"/>
    <col min="6" max="6" width="11.7109375" style="13"/>
    <col min="7" max="7" width="12.85546875" style="13" bestFit="1" customWidth="1"/>
    <col min="8" max="8" width="12.7109375" style="103" customWidth="1"/>
    <col min="9" max="9" width="15.140625" style="103" customWidth="1"/>
    <col min="10" max="10" width="14.7109375" style="103" customWidth="1"/>
    <col min="11" max="11" width="14.85546875" style="103" customWidth="1"/>
    <col min="12" max="12" width="14.5703125" style="15" customWidth="1"/>
    <col min="13" max="16384" width="11.7109375" style="106"/>
  </cols>
  <sheetData>
    <row r="1" spans="1:12" x14ac:dyDescent="0.2">
      <c r="A1" s="141" t="s">
        <v>174</v>
      </c>
      <c r="B1" s="142"/>
      <c r="C1" s="142"/>
    </row>
    <row r="2" spans="1:12" x14ac:dyDescent="0.2">
      <c r="A2" s="129" t="s">
        <v>173</v>
      </c>
      <c r="B2" s="142"/>
      <c r="C2" s="142"/>
    </row>
    <row r="3" spans="1:12" x14ac:dyDescent="0.2">
      <c r="A3" s="130" t="s">
        <v>720</v>
      </c>
    </row>
    <row r="4" spans="1:12" x14ac:dyDescent="0.2">
      <c r="A4" s="135"/>
      <c r="B4" s="135"/>
      <c r="C4" s="135"/>
      <c r="D4" s="135"/>
      <c r="E4" s="135"/>
      <c r="F4" s="143"/>
      <c r="G4" s="143"/>
      <c r="H4" s="135"/>
      <c r="I4" s="135"/>
      <c r="J4" s="135"/>
      <c r="K4" s="135"/>
    </row>
    <row r="5" spans="1:12" ht="12.75" customHeight="1" x14ac:dyDescent="0.2">
      <c r="A5" s="136"/>
      <c r="B5" s="137" t="s">
        <v>17</v>
      </c>
      <c r="C5" s="137"/>
      <c r="D5" s="137"/>
      <c r="E5" s="146"/>
      <c r="F5" s="137" t="s">
        <v>18</v>
      </c>
      <c r="G5" s="137" t="s">
        <v>136</v>
      </c>
      <c r="H5" s="137" t="s">
        <v>19</v>
      </c>
      <c r="I5" s="137" t="s">
        <v>14</v>
      </c>
      <c r="J5" s="137" t="s">
        <v>19</v>
      </c>
      <c r="K5" s="137" t="s">
        <v>20</v>
      </c>
      <c r="L5" s="137" t="s">
        <v>21</v>
      </c>
    </row>
    <row r="6" spans="1:12" ht="12.75" customHeight="1" x14ac:dyDescent="0.2">
      <c r="A6" s="138" t="s">
        <v>32</v>
      </c>
      <c r="B6" s="139" t="s">
        <v>33</v>
      </c>
      <c r="C6" s="139" t="s">
        <v>126</v>
      </c>
      <c r="D6" s="139" t="s">
        <v>7</v>
      </c>
      <c r="E6" s="139" t="s">
        <v>9</v>
      </c>
      <c r="F6" s="139" t="s">
        <v>23</v>
      </c>
      <c r="G6" s="139" t="s">
        <v>138</v>
      </c>
      <c r="H6" s="139" t="s">
        <v>34</v>
      </c>
      <c r="I6" s="139" t="s">
        <v>35</v>
      </c>
      <c r="J6" s="139" t="s">
        <v>36</v>
      </c>
      <c r="K6" s="139" t="s">
        <v>37</v>
      </c>
      <c r="L6" s="139" t="s">
        <v>38</v>
      </c>
    </row>
    <row r="7" spans="1:12" ht="12.75" customHeight="1" x14ac:dyDescent="0.2">
      <c r="A7" s="138" t="s">
        <v>22</v>
      </c>
      <c r="B7" s="139" t="s">
        <v>49</v>
      </c>
      <c r="C7" s="139" t="s">
        <v>127</v>
      </c>
      <c r="D7" s="139" t="s">
        <v>50</v>
      </c>
      <c r="E7" s="131"/>
      <c r="F7" s="139" t="s">
        <v>51</v>
      </c>
      <c r="G7" s="139" t="s">
        <v>137</v>
      </c>
      <c r="H7" s="139" t="s">
        <v>52</v>
      </c>
      <c r="I7" s="139" t="s">
        <v>53</v>
      </c>
      <c r="J7" s="139" t="s">
        <v>28</v>
      </c>
      <c r="K7" s="147" t="s">
        <v>28</v>
      </c>
      <c r="L7" s="147" t="s">
        <v>54</v>
      </c>
    </row>
    <row r="8" spans="1:12" x14ac:dyDescent="0.2">
      <c r="A8" s="140"/>
      <c r="B8" s="133" t="s">
        <v>56</v>
      </c>
      <c r="C8" s="133"/>
      <c r="D8" s="133"/>
      <c r="E8" s="132"/>
      <c r="F8" s="148"/>
      <c r="G8" s="148"/>
      <c r="H8" s="133"/>
      <c r="I8" s="133" t="s">
        <v>55</v>
      </c>
      <c r="J8" s="133"/>
      <c r="K8" s="149"/>
      <c r="L8" s="149" t="s">
        <v>57</v>
      </c>
    </row>
    <row r="9" spans="1:12" x14ac:dyDescent="0.2">
      <c r="A9" s="135"/>
      <c r="B9" s="135"/>
      <c r="C9" s="135"/>
      <c r="D9" s="135"/>
      <c r="E9" s="135"/>
      <c r="F9" s="143"/>
      <c r="G9" s="143"/>
      <c r="H9" s="135"/>
      <c r="I9" s="135"/>
      <c r="J9" s="135"/>
      <c r="K9" s="135"/>
    </row>
    <row r="10" spans="1:12" ht="15.75" x14ac:dyDescent="0.25">
      <c r="A10" s="145" t="s">
        <v>726</v>
      </c>
      <c r="B10" s="135"/>
      <c r="C10" s="135"/>
      <c r="D10" s="135"/>
      <c r="E10" s="135"/>
      <c r="F10" s="143"/>
      <c r="G10" s="143"/>
      <c r="H10" s="135"/>
      <c r="I10" s="135"/>
      <c r="J10" s="135"/>
      <c r="K10" s="135"/>
    </row>
    <row r="11" spans="1:12" x14ac:dyDescent="0.2">
      <c r="A11" s="102"/>
      <c r="B11" s="102"/>
      <c r="D11" s="75"/>
      <c r="E11" s="104"/>
      <c r="F11" s="18"/>
      <c r="G11" s="104"/>
      <c r="H11" s="14"/>
      <c r="I11" s="14"/>
      <c r="J11" s="14"/>
      <c r="K11" s="14"/>
    </row>
    <row r="12" spans="1:12" ht="18.75" customHeight="1" x14ac:dyDescent="0.2">
      <c r="A12" s="27" t="s">
        <v>100</v>
      </c>
      <c r="B12" s="24"/>
      <c r="C12" s="24"/>
      <c r="D12" s="24"/>
      <c r="E12" s="24"/>
      <c r="F12" s="28"/>
      <c r="G12" s="28"/>
      <c r="H12" s="22"/>
      <c r="I12" s="26">
        <v>0</v>
      </c>
      <c r="J12" s="26">
        <v>0</v>
      </c>
      <c r="K12" s="26">
        <v>0</v>
      </c>
      <c r="L12" s="22"/>
    </row>
    <row r="13" spans="1:12" ht="10.5" customHeight="1" x14ac:dyDescent="0.2">
      <c r="A13" s="36"/>
      <c r="H13" s="29"/>
      <c r="I13" s="29"/>
      <c r="J13" s="29"/>
      <c r="K13" s="29"/>
    </row>
    <row r="14" spans="1:12" x14ac:dyDescent="0.2">
      <c r="A14" s="134" t="s">
        <v>151</v>
      </c>
      <c r="H14" s="35"/>
      <c r="I14" s="35"/>
      <c r="J14" s="35"/>
      <c r="K14" s="35"/>
    </row>
    <row r="15" spans="1:12" x14ac:dyDescent="0.2">
      <c r="A15" s="38" t="s">
        <v>101</v>
      </c>
      <c r="E15" s="39"/>
      <c r="F15" s="40"/>
      <c r="G15" s="41"/>
      <c r="H15" s="35"/>
      <c r="I15" s="35"/>
      <c r="J15" s="35"/>
      <c r="K15" s="35"/>
    </row>
    <row r="16" spans="1:12" x14ac:dyDescent="0.2">
      <c r="A16" s="38" t="s">
        <v>102</v>
      </c>
    </row>
    <row r="17" spans="1:12" x14ac:dyDescent="0.2">
      <c r="A17" s="144"/>
      <c r="H17" s="35"/>
      <c r="I17" s="35"/>
      <c r="J17" s="35"/>
      <c r="K17" s="35"/>
    </row>
    <row r="18" spans="1:12" x14ac:dyDescent="0.2">
      <c r="A18" s="144"/>
      <c r="H18" s="35"/>
      <c r="I18" s="35"/>
      <c r="J18" s="35"/>
      <c r="K18" s="35"/>
    </row>
    <row r="19" spans="1:12" x14ac:dyDescent="0.2">
      <c r="A19" s="144"/>
      <c r="H19" s="35"/>
      <c r="I19" s="35"/>
      <c r="J19" s="35"/>
      <c r="K19" s="35"/>
    </row>
    <row r="20" spans="1:12" x14ac:dyDescent="0.2">
      <c r="A20" s="144"/>
      <c r="H20" s="35"/>
      <c r="I20" s="35"/>
      <c r="J20" s="35"/>
      <c r="K20" s="35"/>
    </row>
    <row r="21" spans="1:12" x14ac:dyDescent="0.2">
      <c r="A21" s="144"/>
      <c r="H21" s="35"/>
      <c r="I21" s="35"/>
      <c r="J21" s="35"/>
      <c r="K21" s="35"/>
    </row>
    <row r="22" spans="1:12" x14ac:dyDescent="0.2">
      <c r="A22" s="144"/>
      <c r="H22" s="35"/>
      <c r="I22" s="35"/>
      <c r="J22" s="35"/>
      <c r="K22" s="35"/>
    </row>
    <row r="23" spans="1:12" x14ac:dyDescent="0.2">
      <c r="A23" s="144"/>
      <c r="H23" s="35"/>
      <c r="I23" s="35"/>
      <c r="J23" s="35"/>
      <c r="K23" s="35"/>
    </row>
    <row r="24" spans="1:12" x14ac:dyDescent="0.2">
      <c r="A24" s="144"/>
      <c r="H24" s="35"/>
      <c r="I24" s="35"/>
      <c r="J24" s="35"/>
      <c r="K24" s="35"/>
    </row>
    <row r="25" spans="1:12" x14ac:dyDescent="0.2">
      <c r="A25" s="106"/>
      <c r="H25" s="35"/>
      <c r="I25" s="35"/>
      <c r="J25" s="35"/>
      <c r="K25" s="35"/>
    </row>
    <row r="32" spans="1:12" x14ac:dyDescent="0.2">
      <c r="A32" s="106"/>
      <c r="B32" s="106"/>
      <c r="C32" s="106"/>
      <c r="D32" s="106"/>
      <c r="E32" s="106"/>
      <c r="F32" s="106"/>
      <c r="G32" s="106"/>
      <c r="H32" s="106"/>
      <c r="I32" s="106"/>
      <c r="J32" s="106"/>
      <c r="K32" s="106"/>
      <c r="L32" s="106"/>
    </row>
    <row r="35" spans="1:12" x14ac:dyDescent="0.2">
      <c r="A35" s="106"/>
      <c r="B35" s="106"/>
      <c r="C35" s="106"/>
      <c r="D35" s="106"/>
      <c r="E35" s="106"/>
      <c r="F35" s="106"/>
      <c r="G35" s="106"/>
      <c r="H35" s="106"/>
      <c r="I35" s="106"/>
      <c r="J35" s="106"/>
      <c r="K35" s="106"/>
      <c r="L35" s="106"/>
    </row>
    <row r="36" spans="1:12" x14ac:dyDescent="0.2">
      <c r="A36" s="106"/>
      <c r="B36" s="106"/>
      <c r="C36" s="106"/>
      <c r="D36" s="106"/>
      <c r="E36" s="106"/>
      <c r="F36" s="106"/>
      <c r="G36" s="106"/>
      <c r="H36" s="106"/>
      <c r="I36" s="106"/>
      <c r="J36" s="106"/>
      <c r="K36" s="106"/>
      <c r="L36" s="106"/>
    </row>
  </sheetData>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0" activePane="bottomLeft" state="frozen"/>
      <selection pane="bottomLeft" activeCell="D126" sqref="D126"/>
    </sheetView>
  </sheetViews>
  <sheetFormatPr baseColWidth="10" defaultColWidth="11.42578125" defaultRowHeight="12.75" x14ac:dyDescent="0.2"/>
  <cols>
    <col min="1" max="1" width="9" style="55" customWidth="1"/>
    <col min="2" max="2" width="10" style="55" customWidth="1"/>
    <col min="3" max="3" width="14.85546875" style="6" customWidth="1"/>
    <col min="4" max="4" width="21.140625" style="6" customWidth="1"/>
    <col min="5" max="5" width="45.5703125" style="6" customWidth="1"/>
    <col min="6" max="6" width="45" style="6" customWidth="1"/>
    <col min="7" max="7" width="11.42578125" style="56"/>
    <col min="8" max="9" width="11.42578125" style="6"/>
    <col min="10" max="10" width="16.42578125" style="6" customWidth="1"/>
    <col min="11" max="11" width="7.5703125" style="6" bestFit="1" customWidth="1"/>
    <col min="12" max="16384" width="11.42578125" style="6"/>
  </cols>
  <sheetData>
    <row r="1" spans="1:11" ht="11.25" x14ac:dyDescent="0.2">
      <c r="A1" s="109" t="s">
        <v>271</v>
      </c>
      <c r="B1" s="110"/>
      <c r="C1" s="110"/>
      <c r="D1" s="110"/>
      <c r="E1" s="110"/>
      <c r="F1" s="111"/>
      <c r="G1" s="6"/>
    </row>
    <row r="2" spans="1:11" ht="11.25" x14ac:dyDescent="0.2">
      <c r="A2" s="112" t="s">
        <v>272</v>
      </c>
      <c r="B2" s="113" t="s">
        <v>273</v>
      </c>
      <c r="C2" s="113" t="s">
        <v>274</v>
      </c>
      <c r="D2" s="114" t="s">
        <v>275</v>
      </c>
      <c r="E2" s="113" t="s">
        <v>276</v>
      </c>
      <c r="F2" s="115" t="s">
        <v>277</v>
      </c>
      <c r="G2" s="6"/>
    </row>
    <row r="3" spans="1:11" ht="33.75" x14ac:dyDescent="0.2">
      <c r="A3" s="57">
        <v>193</v>
      </c>
      <c r="B3" s="58" t="s">
        <v>68</v>
      </c>
      <c r="C3" s="58" t="s">
        <v>278</v>
      </c>
      <c r="D3" s="58" t="s">
        <v>279</v>
      </c>
      <c r="E3" s="59" t="s">
        <v>280</v>
      </c>
      <c r="F3" s="60" t="s">
        <v>281</v>
      </c>
    </row>
    <row r="4" spans="1:11" ht="33.75" x14ac:dyDescent="0.2">
      <c r="A4" s="61">
        <v>199</v>
      </c>
      <c r="B4" s="62" t="s">
        <v>75</v>
      </c>
      <c r="C4" s="62" t="s">
        <v>278</v>
      </c>
      <c r="D4" s="62" t="s">
        <v>279</v>
      </c>
      <c r="E4" s="63" t="s">
        <v>280</v>
      </c>
      <c r="F4" s="64" t="s">
        <v>282</v>
      </c>
    </row>
    <row r="5" spans="1:11" ht="45" x14ac:dyDescent="0.2">
      <c r="A5" s="57">
        <v>202</v>
      </c>
      <c r="B5" s="58" t="s">
        <v>78</v>
      </c>
      <c r="C5" s="58" t="s">
        <v>278</v>
      </c>
      <c r="D5" s="58" t="s">
        <v>279</v>
      </c>
      <c r="E5" s="59" t="s">
        <v>283</v>
      </c>
      <c r="F5" s="60" t="s">
        <v>284</v>
      </c>
    </row>
    <row r="6" spans="1:11" x14ac:dyDescent="0.2">
      <c r="A6" s="61">
        <v>211</v>
      </c>
      <c r="B6" s="62" t="s">
        <v>117</v>
      </c>
      <c r="C6" s="62" t="s">
        <v>285</v>
      </c>
      <c r="D6" s="62" t="s">
        <v>279</v>
      </c>
      <c r="E6" s="62" t="s">
        <v>286</v>
      </c>
      <c r="F6" s="62" t="s">
        <v>287</v>
      </c>
    </row>
    <row r="7" spans="1:11" ht="22.5" x14ac:dyDescent="0.2">
      <c r="A7" s="57">
        <v>221</v>
      </c>
      <c r="B7" s="58" t="s">
        <v>83</v>
      </c>
      <c r="C7" s="58" t="s">
        <v>285</v>
      </c>
      <c r="D7" s="58" t="s">
        <v>288</v>
      </c>
      <c r="E7" s="62" t="s">
        <v>289</v>
      </c>
      <c r="F7" s="62" t="s">
        <v>290</v>
      </c>
      <c r="K7" s="7"/>
    </row>
    <row r="8" spans="1:11" x14ac:dyDescent="0.2">
      <c r="A8" s="61">
        <v>225</v>
      </c>
      <c r="B8" s="62" t="s">
        <v>87</v>
      </c>
      <c r="C8" s="62" t="s">
        <v>291</v>
      </c>
      <c r="D8" s="62" t="s">
        <v>292</v>
      </c>
      <c r="E8" s="62" t="s">
        <v>293</v>
      </c>
      <c r="F8" s="62" t="s">
        <v>294</v>
      </c>
    </row>
    <row r="9" spans="1:11" x14ac:dyDescent="0.2">
      <c r="A9" s="57">
        <v>226</v>
      </c>
      <c r="B9" s="58" t="s">
        <v>90</v>
      </c>
      <c r="C9" s="58" t="s">
        <v>285</v>
      </c>
      <c r="D9" s="58" t="s">
        <v>279</v>
      </c>
      <c r="E9" s="58" t="s">
        <v>295</v>
      </c>
      <c r="F9" s="58" t="s">
        <v>133</v>
      </c>
    </row>
    <row r="10" spans="1:11" x14ac:dyDescent="0.2">
      <c r="A10" s="61">
        <v>228</v>
      </c>
      <c r="B10" s="62" t="s">
        <v>92</v>
      </c>
      <c r="C10" s="62" t="s">
        <v>291</v>
      </c>
      <c r="D10" s="62" t="s">
        <v>292</v>
      </c>
      <c r="E10" s="62" t="s">
        <v>296</v>
      </c>
      <c r="F10" s="62" t="s">
        <v>296</v>
      </c>
    </row>
    <row r="11" spans="1:11" ht="22.5" x14ac:dyDescent="0.2">
      <c r="A11" s="57">
        <v>233</v>
      </c>
      <c r="B11" s="58" t="s">
        <v>93</v>
      </c>
      <c r="C11" s="58" t="s">
        <v>285</v>
      </c>
      <c r="D11" s="58" t="s">
        <v>297</v>
      </c>
      <c r="E11" s="62" t="s">
        <v>298</v>
      </c>
      <c r="F11" s="62" t="s">
        <v>299</v>
      </c>
    </row>
    <row r="12" spans="1:11" ht="22.5" x14ac:dyDescent="0.2">
      <c r="A12" s="61">
        <v>236</v>
      </c>
      <c r="B12" s="62" t="s">
        <v>96</v>
      </c>
      <c r="C12" s="62" t="s">
        <v>278</v>
      </c>
      <c r="D12" s="62" t="s">
        <v>292</v>
      </c>
      <c r="E12" s="62" t="s">
        <v>300</v>
      </c>
      <c r="F12" s="62" t="s">
        <v>301</v>
      </c>
    </row>
    <row r="13" spans="1:11" x14ac:dyDescent="0.2">
      <c r="A13" s="57">
        <v>239</v>
      </c>
      <c r="B13" s="58" t="s">
        <v>103</v>
      </c>
      <c r="C13" s="58" t="s">
        <v>302</v>
      </c>
      <c r="D13" s="58" t="s">
        <v>279</v>
      </c>
      <c r="E13" s="58" t="s">
        <v>303</v>
      </c>
      <c r="F13" s="58" t="s">
        <v>303</v>
      </c>
    </row>
    <row r="14" spans="1:11" x14ac:dyDescent="0.2">
      <c r="A14" s="61">
        <v>243</v>
      </c>
      <c r="B14" s="62" t="s">
        <v>104</v>
      </c>
      <c r="C14" s="62" t="s">
        <v>302</v>
      </c>
      <c r="D14" s="62" t="s">
        <v>279</v>
      </c>
      <c r="E14" s="62" t="s">
        <v>304</v>
      </c>
      <c r="F14" s="62" t="s">
        <v>304</v>
      </c>
    </row>
    <row r="15" spans="1:11" ht="22.5" x14ac:dyDescent="0.2">
      <c r="A15" s="57">
        <v>245</v>
      </c>
      <c r="B15" s="58" t="s">
        <v>105</v>
      </c>
      <c r="C15" s="58" t="s">
        <v>285</v>
      </c>
      <c r="D15" s="58" t="s">
        <v>288</v>
      </c>
      <c r="E15" s="62" t="s">
        <v>305</v>
      </c>
      <c r="F15" s="62" t="s">
        <v>306</v>
      </c>
    </row>
    <row r="16" spans="1:11" ht="22.5" x14ac:dyDescent="0.2">
      <c r="A16" s="61">
        <v>247</v>
      </c>
      <c r="B16" s="62" t="s">
        <v>108</v>
      </c>
      <c r="C16" s="62" t="s">
        <v>285</v>
      </c>
      <c r="D16" s="62" t="s">
        <v>288</v>
      </c>
      <c r="E16" s="62" t="s">
        <v>307</v>
      </c>
      <c r="F16" s="62" t="s">
        <v>308</v>
      </c>
      <c r="K16" s="7"/>
    </row>
    <row r="17" spans="1:6" x14ac:dyDescent="0.2">
      <c r="A17" s="57">
        <v>262</v>
      </c>
      <c r="B17" s="58" t="s">
        <v>113</v>
      </c>
      <c r="C17" s="58" t="s">
        <v>309</v>
      </c>
      <c r="D17" s="58" t="s">
        <v>279</v>
      </c>
      <c r="E17" s="58" t="s">
        <v>310</v>
      </c>
      <c r="F17" s="58" t="s">
        <v>310</v>
      </c>
    </row>
    <row r="18" spans="1:6" ht="22.5" x14ac:dyDescent="0.2">
      <c r="A18" s="61">
        <v>265</v>
      </c>
      <c r="B18" s="62" t="s">
        <v>114</v>
      </c>
      <c r="C18" s="62" t="s">
        <v>311</v>
      </c>
      <c r="D18" s="62" t="s">
        <v>288</v>
      </c>
      <c r="E18" s="62" t="s">
        <v>312</v>
      </c>
      <c r="F18" s="62" t="s">
        <v>313</v>
      </c>
    </row>
    <row r="19" spans="1:6" x14ac:dyDescent="0.2">
      <c r="A19" s="57">
        <v>270</v>
      </c>
      <c r="B19" s="58" t="s">
        <v>115</v>
      </c>
      <c r="C19" s="58" t="s">
        <v>291</v>
      </c>
      <c r="D19" s="58" t="s">
        <v>292</v>
      </c>
      <c r="E19" s="58" t="s">
        <v>296</v>
      </c>
      <c r="F19" s="58" t="s">
        <v>296</v>
      </c>
    </row>
    <row r="20" spans="1:6" ht="22.5" x14ac:dyDescent="0.2">
      <c r="A20" s="61">
        <v>271</v>
      </c>
      <c r="B20" s="62" t="s">
        <v>116</v>
      </c>
      <c r="C20" s="62" t="s">
        <v>314</v>
      </c>
      <c r="D20" s="62" t="s">
        <v>288</v>
      </c>
      <c r="E20" s="62" t="s">
        <v>315</v>
      </c>
      <c r="F20" s="62" t="s">
        <v>316</v>
      </c>
    </row>
    <row r="21" spans="1:6" ht="22.5" x14ac:dyDescent="0.2">
      <c r="A21" s="57">
        <v>278</v>
      </c>
      <c r="B21" s="58" t="s">
        <v>317</v>
      </c>
      <c r="C21" s="58" t="s">
        <v>318</v>
      </c>
      <c r="D21" s="58" t="s">
        <v>279</v>
      </c>
      <c r="E21" s="58" t="s">
        <v>319</v>
      </c>
      <c r="F21" s="58" t="s">
        <v>319</v>
      </c>
    </row>
    <row r="22" spans="1:6" ht="22.5" x14ac:dyDescent="0.2">
      <c r="A22" s="61">
        <v>280</v>
      </c>
      <c r="B22" s="62" t="s">
        <v>1</v>
      </c>
      <c r="C22" s="62" t="s">
        <v>285</v>
      </c>
      <c r="D22" s="62" t="s">
        <v>320</v>
      </c>
      <c r="E22" s="62" t="s">
        <v>321</v>
      </c>
      <c r="F22" s="62" t="s">
        <v>322</v>
      </c>
    </row>
    <row r="23" spans="1:6" ht="22.5" x14ac:dyDescent="0.2">
      <c r="A23" s="57">
        <v>282</v>
      </c>
      <c r="B23" s="58" t="s">
        <v>0</v>
      </c>
      <c r="C23" s="58" t="s">
        <v>314</v>
      </c>
      <c r="D23" s="58" t="s">
        <v>288</v>
      </c>
      <c r="E23" s="62" t="s">
        <v>323</v>
      </c>
      <c r="F23" s="62" t="s">
        <v>324</v>
      </c>
    </row>
    <row r="24" spans="1:6" ht="22.5" x14ac:dyDescent="0.2">
      <c r="A24" s="61">
        <v>283</v>
      </c>
      <c r="B24" s="62" t="s">
        <v>2</v>
      </c>
      <c r="C24" s="62" t="s">
        <v>278</v>
      </c>
      <c r="D24" s="62" t="s">
        <v>292</v>
      </c>
      <c r="E24" s="62" t="s">
        <v>325</v>
      </c>
      <c r="F24" s="65" t="s">
        <v>326</v>
      </c>
    </row>
    <row r="25" spans="1:6" x14ac:dyDescent="0.2">
      <c r="A25" s="57">
        <v>290</v>
      </c>
      <c r="B25" s="58" t="s">
        <v>118</v>
      </c>
      <c r="C25" s="58" t="s">
        <v>314</v>
      </c>
      <c r="D25" s="58" t="s">
        <v>535</v>
      </c>
      <c r="E25" s="58"/>
      <c r="F25" s="58" t="s">
        <v>328</v>
      </c>
    </row>
    <row r="26" spans="1:6" ht="22.5" x14ac:dyDescent="0.2">
      <c r="A26" s="61">
        <v>294</v>
      </c>
      <c r="B26" s="62" t="s">
        <v>120</v>
      </c>
      <c r="C26" s="62" t="s">
        <v>285</v>
      </c>
      <c r="D26" s="62" t="s">
        <v>288</v>
      </c>
      <c r="E26" s="63" t="s">
        <v>329</v>
      </c>
      <c r="F26" s="63" t="s">
        <v>330</v>
      </c>
    </row>
    <row r="27" spans="1:6" ht="22.5" x14ac:dyDescent="0.2">
      <c r="A27" s="57">
        <v>295</v>
      </c>
      <c r="B27" s="58" t="s">
        <v>124</v>
      </c>
      <c r="C27" s="58" t="s">
        <v>314</v>
      </c>
      <c r="D27" s="58" t="s">
        <v>331</v>
      </c>
      <c r="E27" s="58" t="s">
        <v>332</v>
      </c>
      <c r="F27" s="58" t="s">
        <v>332</v>
      </c>
    </row>
    <row r="28" spans="1:6" x14ac:dyDescent="0.2">
      <c r="A28" s="61">
        <v>299</v>
      </c>
      <c r="B28" s="62" t="s">
        <v>128</v>
      </c>
      <c r="C28" s="62" t="s">
        <v>314</v>
      </c>
      <c r="D28" s="62" t="s">
        <v>535</v>
      </c>
      <c r="E28" s="62"/>
      <c r="F28" s="62" t="s">
        <v>328</v>
      </c>
    </row>
    <row r="29" spans="1:6" x14ac:dyDescent="0.2">
      <c r="A29" s="57">
        <v>300</v>
      </c>
      <c r="B29" s="58" t="s">
        <v>132</v>
      </c>
      <c r="C29" s="58" t="s">
        <v>311</v>
      </c>
      <c r="D29" s="58" t="s">
        <v>292</v>
      </c>
      <c r="E29" s="58" t="s">
        <v>333</v>
      </c>
      <c r="F29" s="58" t="s">
        <v>334</v>
      </c>
    </row>
    <row r="30" spans="1:6" x14ac:dyDescent="0.2">
      <c r="A30" s="61">
        <v>304</v>
      </c>
      <c r="B30" s="62" t="s">
        <v>335</v>
      </c>
      <c r="C30" s="62" t="s">
        <v>309</v>
      </c>
      <c r="D30" s="62" t="s">
        <v>336</v>
      </c>
      <c r="E30" s="62" t="s">
        <v>337</v>
      </c>
      <c r="F30" s="62" t="s">
        <v>338</v>
      </c>
    </row>
    <row r="31" spans="1:6" x14ac:dyDescent="0.2">
      <c r="A31" s="61" t="s">
        <v>339</v>
      </c>
      <c r="B31" s="62" t="s">
        <v>134</v>
      </c>
      <c r="C31" s="62" t="s">
        <v>285</v>
      </c>
      <c r="D31" s="62" t="s">
        <v>340</v>
      </c>
      <c r="E31" s="62" t="s">
        <v>341</v>
      </c>
      <c r="F31" s="62" t="s">
        <v>342</v>
      </c>
    </row>
    <row r="32" spans="1:6" x14ac:dyDescent="0.2">
      <c r="A32" s="57">
        <v>311</v>
      </c>
      <c r="B32" s="58" t="s">
        <v>343</v>
      </c>
      <c r="C32" s="58" t="s">
        <v>309</v>
      </c>
      <c r="D32" s="58" t="s">
        <v>344</v>
      </c>
      <c r="E32" s="58" t="s">
        <v>345</v>
      </c>
      <c r="F32" s="58" t="s">
        <v>346</v>
      </c>
    </row>
    <row r="33" spans="1:11" x14ac:dyDescent="0.2">
      <c r="A33" s="61">
        <v>312</v>
      </c>
      <c r="B33" s="62" t="s">
        <v>347</v>
      </c>
      <c r="C33" s="62" t="s">
        <v>348</v>
      </c>
      <c r="D33" s="62" t="s">
        <v>279</v>
      </c>
      <c r="E33" s="62" t="s">
        <v>215</v>
      </c>
      <c r="F33" s="62" t="s">
        <v>215</v>
      </c>
    </row>
    <row r="34" spans="1:11" ht="22.5" x14ac:dyDescent="0.2">
      <c r="A34" s="57">
        <v>313</v>
      </c>
      <c r="B34" s="58" t="s">
        <v>349</v>
      </c>
      <c r="C34" s="58" t="s">
        <v>504</v>
      </c>
      <c r="D34" s="58" t="s">
        <v>350</v>
      </c>
      <c r="E34" s="62" t="s">
        <v>351</v>
      </c>
      <c r="F34" s="58" t="s">
        <v>352</v>
      </c>
    </row>
    <row r="35" spans="1:11" ht="22.5" x14ac:dyDescent="0.2">
      <c r="A35" s="61">
        <v>315</v>
      </c>
      <c r="B35" s="62" t="s">
        <v>135</v>
      </c>
      <c r="C35" s="62" t="s">
        <v>353</v>
      </c>
      <c r="D35" s="62" t="s">
        <v>536</v>
      </c>
      <c r="E35" s="62"/>
      <c r="F35" s="62" t="s">
        <v>328</v>
      </c>
    </row>
    <row r="36" spans="1:11" x14ac:dyDescent="0.2">
      <c r="A36" s="57">
        <v>316</v>
      </c>
      <c r="B36" s="58" t="s">
        <v>135</v>
      </c>
      <c r="C36" s="58" t="s">
        <v>314</v>
      </c>
      <c r="D36" s="58" t="s">
        <v>535</v>
      </c>
      <c r="E36" s="58"/>
      <c r="F36" s="58" t="s">
        <v>328</v>
      </c>
    </row>
    <row r="37" spans="1:11" x14ac:dyDescent="0.2">
      <c r="A37" s="61">
        <v>319</v>
      </c>
      <c r="B37" s="62" t="s">
        <v>139</v>
      </c>
      <c r="C37" s="62" t="s">
        <v>291</v>
      </c>
      <c r="D37" s="62" t="s">
        <v>292</v>
      </c>
      <c r="E37" s="62" t="s">
        <v>296</v>
      </c>
      <c r="F37" s="62" t="s">
        <v>296</v>
      </c>
    </row>
    <row r="38" spans="1:11" ht="22.5" x14ac:dyDescent="0.2">
      <c r="A38" s="57">
        <v>322</v>
      </c>
      <c r="B38" s="58" t="s">
        <v>149</v>
      </c>
      <c r="C38" s="58" t="s">
        <v>314</v>
      </c>
      <c r="D38" s="58" t="s">
        <v>288</v>
      </c>
      <c r="E38" s="62" t="s">
        <v>354</v>
      </c>
      <c r="F38" s="62" t="s">
        <v>306</v>
      </c>
      <c r="K38" s="7"/>
    </row>
    <row r="39" spans="1:11" x14ac:dyDescent="0.2">
      <c r="A39" s="61">
        <v>323</v>
      </c>
      <c r="B39" s="62" t="s">
        <v>355</v>
      </c>
      <c r="C39" s="62" t="s">
        <v>348</v>
      </c>
      <c r="D39" s="62" t="s">
        <v>356</v>
      </c>
      <c r="E39" s="62" t="s">
        <v>357</v>
      </c>
      <c r="F39" s="62" t="s">
        <v>358</v>
      </c>
      <c r="K39" s="7"/>
    </row>
    <row r="40" spans="1:11" s="17" customFormat="1" ht="22.5" x14ac:dyDescent="0.2">
      <c r="A40" s="66">
        <v>330</v>
      </c>
      <c r="B40" s="67" t="s">
        <v>153</v>
      </c>
      <c r="C40" s="67" t="s">
        <v>311</v>
      </c>
      <c r="D40" s="67" t="s">
        <v>359</v>
      </c>
      <c r="E40" s="67" t="s">
        <v>360</v>
      </c>
      <c r="F40" s="67" t="s">
        <v>360</v>
      </c>
      <c r="G40" s="68"/>
      <c r="K40" s="13"/>
    </row>
    <row r="41" spans="1:11" s="17" customFormat="1" ht="22.5" x14ac:dyDescent="0.2">
      <c r="A41" s="69">
        <v>331</v>
      </c>
      <c r="B41" s="65" t="s">
        <v>154</v>
      </c>
      <c r="C41" s="65" t="s">
        <v>353</v>
      </c>
      <c r="D41" s="65" t="s">
        <v>361</v>
      </c>
      <c r="E41" s="65" t="s">
        <v>362</v>
      </c>
      <c r="F41" s="65" t="s">
        <v>363</v>
      </c>
      <c r="G41" s="68"/>
      <c r="K41" s="13"/>
    </row>
    <row r="42" spans="1:11" s="17" customFormat="1" ht="22.5" x14ac:dyDescent="0.2">
      <c r="A42" s="69">
        <v>332</v>
      </c>
      <c r="B42" s="65" t="s">
        <v>154</v>
      </c>
      <c r="C42" s="65" t="s">
        <v>364</v>
      </c>
      <c r="D42" s="65" t="s">
        <v>365</v>
      </c>
      <c r="E42" s="65" t="s">
        <v>366</v>
      </c>
      <c r="F42" s="65" t="s">
        <v>367</v>
      </c>
      <c r="G42" s="68"/>
      <c r="K42" s="13"/>
    </row>
    <row r="43" spans="1:11" s="17" customFormat="1" x14ac:dyDescent="0.2">
      <c r="A43" s="66" t="s">
        <v>368</v>
      </c>
      <c r="B43" s="67" t="s">
        <v>155</v>
      </c>
      <c r="C43" s="67" t="s">
        <v>285</v>
      </c>
      <c r="D43" s="67" t="s">
        <v>340</v>
      </c>
      <c r="E43" s="67" t="s">
        <v>341</v>
      </c>
      <c r="F43" s="67" t="s">
        <v>342</v>
      </c>
      <c r="G43" s="68"/>
      <c r="K43" s="13"/>
    </row>
    <row r="44" spans="1:11" s="17" customFormat="1" x14ac:dyDescent="0.2">
      <c r="A44" s="69" t="s">
        <v>369</v>
      </c>
      <c r="B44" s="65" t="s">
        <v>157</v>
      </c>
      <c r="C44" s="65" t="s">
        <v>503</v>
      </c>
      <c r="D44" s="65" t="s">
        <v>292</v>
      </c>
      <c r="E44" s="65" t="s">
        <v>370</v>
      </c>
      <c r="F44" s="65" t="s">
        <v>370</v>
      </c>
      <c r="G44" s="68"/>
      <c r="K44" s="13"/>
    </row>
    <row r="45" spans="1:11" s="17" customFormat="1" x14ac:dyDescent="0.2">
      <c r="A45" s="66">
        <v>338</v>
      </c>
      <c r="B45" s="67" t="s">
        <v>371</v>
      </c>
      <c r="C45" s="67" t="s">
        <v>309</v>
      </c>
      <c r="D45" s="67" t="s">
        <v>279</v>
      </c>
      <c r="E45" s="65" t="s">
        <v>372</v>
      </c>
      <c r="F45" s="65" t="s">
        <v>372</v>
      </c>
      <c r="G45" s="68"/>
      <c r="K45" s="13"/>
    </row>
    <row r="46" spans="1:11" s="17" customFormat="1" x14ac:dyDescent="0.2">
      <c r="A46" s="69">
        <v>341</v>
      </c>
      <c r="B46" s="65" t="s">
        <v>158</v>
      </c>
      <c r="C46" s="65" t="s">
        <v>291</v>
      </c>
      <c r="D46" s="65" t="s">
        <v>279</v>
      </c>
      <c r="E46" s="65" t="s">
        <v>373</v>
      </c>
      <c r="F46" s="65" t="s">
        <v>373</v>
      </c>
      <c r="G46" s="68"/>
      <c r="K46" s="13"/>
    </row>
    <row r="47" spans="1:11" s="17" customFormat="1" ht="22.5" x14ac:dyDescent="0.2">
      <c r="A47" s="66">
        <v>342</v>
      </c>
      <c r="B47" s="67" t="s">
        <v>159</v>
      </c>
      <c r="C47" s="67" t="s">
        <v>314</v>
      </c>
      <c r="D47" s="67" t="s">
        <v>374</v>
      </c>
      <c r="E47" s="65" t="s">
        <v>332</v>
      </c>
      <c r="F47" s="67" t="s">
        <v>332</v>
      </c>
      <c r="G47" s="68"/>
      <c r="K47" s="13"/>
    </row>
    <row r="48" spans="1:11" s="17" customFormat="1" x14ac:dyDescent="0.2">
      <c r="A48" s="69">
        <v>346</v>
      </c>
      <c r="B48" s="65" t="s">
        <v>180</v>
      </c>
      <c r="C48" s="65" t="s">
        <v>309</v>
      </c>
      <c r="D48" s="65" t="s">
        <v>344</v>
      </c>
      <c r="E48" s="65" t="s">
        <v>375</v>
      </c>
      <c r="F48" s="65" t="s">
        <v>346</v>
      </c>
      <c r="G48" s="68"/>
    </row>
    <row r="49" spans="1:11" s="17" customFormat="1" ht="22.5" x14ac:dyDescent="0.2">
      <c r="A49" s="66" t="s">
        <v>376</v>
      </c>
      <c r="B49" s="67" t="s">
        <v>194</v>
      </c>
      <c r="C49" s="67" t="s">
        <v>314</v>
      </c>
      <c r="D49" s="65" t="s">
        <v>288</v>
      </c>
      <c r="E49" s="65" t="s">
        <v>377</v>
      </c>
      <c r="F49" s="65" t="s">
        <v>377</v>
      </c>
      <c r="G49" s="68"/>
    </row>
    <row r="50" spans="1:11" s="17" customFormat="1" ht="22.5" x14ac:dyDescent="0.2">
      <c r="A50" s="69">
        <v>354</v>
      </c>
      <c r="B50" s="65" t="s">
        <v>378</v>
      </c>
      <c r="C50" s="65" t="s">
        <v>353</v>
      </c>
      <c r="D50" s="65" t="s">
        <v>379</v>
      </c>
      <c r="E50" s="65" t="s">
        <v>380</v>
      </c>
      <c r="F50" s="65" t="s">
        <v>380</v>
      </c>
      <c r="G50" s="68"/>
      <c r="K50" s="70"/>
    </row>
    <row r="51" spans="1:11" s="17" customFormat="1" x14ac:dyDescent="0.2">
      <c r="A51" s="66">
        <v>361</v>
      </c>
      <c r="B51" s="67" t="s">
        <v>381</v>
      </c>
      <c r="C51" s="67" t="s">
        <v>348</v>
      </c>
      <c r="D51" s="67" t="s">
        <v>279</v>
      </c>
      <c r="E51" s="67" t="s">
        <v>215</v>
      </c>
      <c r="F51" s="67" t="s">
        <v>215</v>
      </c>
      <c r="G51" s="68"/>
    </row>
    <row r="52" spans="1:11" s="17" customFormat="1" x14ac:dyDescent="0.2">
      <c r="A52" s="69">
        <v>362</v>
      </c>
      <c r="B52" s="65" t="s">
        <v>382</v>
      </c>
      <c r="C52" s="65" t="s">
        <v>285</v>
      </c>
      <c r="D52" s="65" t="s">
        <v>279</v>
      </c>
      <c r="E52" s="65" t="s">
        <v>319</v>
      </c>
      <c r="F52" s="65" t="s">
        <v>319</v>
      </c>
      <c r="G52" s="68"/>
    </row>
    <row r="53" spans="1:11" s="17" customFormat="1" ht="22.5" x14ac:dyDescent="0.2">
      <c r="A53" s="66">
        <v>363</v>
      </c>
      <c r="B53" s="67" t="s">
        <v>182</v>
      </c>
      <c r="C53" s="67" t="s">
        <v>314</v>
      </c>
      <c r="D53" s="67" t="s">
        <v>383</v>
      </c>
      <c r="E53" s="65" t="s">
        <v>384</v>
      </c>
      <c r="F53" s="65" t="s">
        <v>384</v>
      </c>
      <c r="G53" s="68"/>
    </row>
    <row r="54" spans="1:11" s="17" customFormat="1" ht="22.5" x14ac:dyDescent="0.2">
      <c r="A54" s="69" t="s">
        <v>385</v>
      </c>
      <c r="B54" s="65" t="s">
        <v>183</v>
      </c>
      <c r="C54" s="65" t="s">
        <v>314</v>
      </c>
      <c r="D54" s="65" t="s">
        <v>288</v>
      </c>
      <c r="E54" s="65" t="s">
        <v>386</v>
      </c>
      <c r="F54" s="65" t="s">
        <v>306</v>
      </c>
      <c r="G54" s="68"/>
      <c r="K54" s="70"/>
    </row>
    <row r="55" spans="1:11" s="17" customFormat="1" ht="22.5" x14ac:dyDescent="0.2">
      <c r="A55" s="66">
        <v>365</v>
      </c>
      <c r="B55" s="67" t="s">
        <v>195</v>
      </c>
      <c r="C55" s="67" t="s">
        <v>348</v>
      </c>
      <c r="D55" s="67" t="s">
        <v>387</v>
      </c>
      <c r="E55" s="65" t="s">
        <v>388</v>
      </c>
      <c r="F55" s="65" t="s">
        <v>388</v>
      </c>
      <c r="G55" s="68"/>
    </row>
    <row r="56" spans="1:11" s="17" customFormat="1" x14ac:dyDescent="0.2">
      <c r="A56" s="69">
        <v>367</v>
      </c>
      <c r="B56" s="65" t="s">
        <v>196</v>
      </c>
      <c r="C56" s="65" t="s">
        <v>291</v>
      </c>
      <c r="D56" s="65" t="s">
        <v>292</v>
      </c>
      <c r="E56" s="65" t="s">
        <v>296</v>
      </c>
      <c r="F56" s="65" t="s">
        <v>296</v>
      </c>
      <c r="G56" s="68"/>
    </row>
    <row r="57" spans="1:11" s="17" customFormat="1" x14ac:dyDescent="0.2">
      <c r="A57" s="66">
        <v>368</v>
      </c>
      <c r="B57" s="67" t="s">
        <v>198</v>
      </c>
      <c r="C57" s="67" t="s">
        <v>309</v>
      </c>
      <c r="D57" s="67" t="s">
        <v>389</v>
      </c>
      <c r="E57" s="65" t="s">
        <v>390</v>
      </c>
      <c r="F57" s="65" t="s">
        <v>391</v>
      </c>
      <c r="G57" s="68"/>
    </row>
    <row r="58" spans="1:11" s="17" customFormat="1" ht="22.5" x14ac:dyDescent="0.2">
      <c r="A58" s="69">
        <v>369</v>
      </c>
      <c r="B58" s="65" t="s">
        <v>199</v>
      </c>
      <c r="C58" s="65" t="s">
        <v>348</v>
      </c>
      <c r="D58" s="65" t="s">
        <v>331</v>
      </c>
      <c r="E58" s="65" t="s">
        <v>332</v>
      </c>
      <c r="F58" s="65" t="s">
        <v>332</v>
      </c>
      <c r="G58" s="68"/>
      <c r="K58" s="70"/>
    </row>
    <row r="59" spans="1:11" s="17" customFormat="1" x14ac:dyDescent="0.2">
      <c r="A59" s="69">
        <v>373</v>
      </c>
      <c r="B59" s="65" t="s">
        <v>205</v>
      </c>
      <c r="C59" s="65" t="s">
        <v>311</v>
      </c>
      <c r="D59" s="65" t="s">
        <v>392</v>
      </c>
      <c r="E59" s="65" t="s">
        <v>393</v>
      </c>
      <c r="F59" s="65" t="s">
        <v>394</v>
      </c>
      <c r="G59" s="68"/>
    </row>
    <row r="60" spans="1:11" s="17" customFormat="1" x14ac:dyDescent="0.2">
      <c r="A60" s="69">
        <v>379</v>
      </c>
      <c r="B60" s="65" t="s">
        <v>216</v>
      </c>
      <c r="C60" s="65" t="s">
        <v>314</v>
      </c>
      <c r="D60" s="65" t="s">
        <v>524</v>
      </c>
      <c r="E60" s="65"/>
      <c r="F60" s="65" t="s">
        <v>327</v>
      </c>
      <c r="G60" s="68"/>
    </row>
    <row r="61" spans="1:11" s="17" customFormat="1" ht="22.5" x14ac:dyDescent="0.2">
      <c r="A61" s="69" t="s">
        <v>395</v>
      </c>
      <c r="B61" s="65" t="s">
        <v>227</v>
      </c>
      <c r="C61" s="65" t="s">
        <v>503</v>
      </c>
      <c r="D61" s="65" t="s">
        <v>288</v>
      </c>
      <c r="E61" s="65" t="s">
        <v>396</v>
      </c>
      <c r="F61" s="65" t="s">
        <v>396</v>
      </c>
      <c r="G61" s="68"/>
    </row>
    <row r="62" spans="1:11" s="17" customFormat="1" ht="22.5" x14ac:dyDescent="0.2">
      <c r="A62" s="69" t="s">
        <v>397</v>
      </c>
      <c r="B62" s="65" t="s">
        <v>226</v>
      </c>
      <c r="C62" s="65" t="s">
        <v>314</v>
      </c>
      <c r="D62" s="65" t="s">
        <v>292</v>
      </c>
      <c r="E62" s="65" t="s">
        <v>398</v>
      </c>
      <c r="F62" s="65" t="s">
        <v>377</v>
      </c>
      <c r="G62" s="68"/>
    </row>
    <row r="63" spans="1:11" s="17" customFormat="1" ht="22.5" x14ac:dyDescent="0.2">
      <c r="A63" s="69">
        <v>383</v>
      </c>
      <c r="B63" s="65" t="s">
        <v>399</v>
      </c>
      <c r="C63" s="65" t="s">
        <v>364</v>
      </c>
      <c r="D63" s="65" t="s">
        <v>288</v>
      </c>
      <c r="E63" s="65" t="s">
        <v>400</v>
      </c>
      <c r="F63" s="65" t="s">
        <v>401</v>
      </c>
      <c r="G63" s="68"/>
    </row>
    <row r="64" spans="1:11" s="17" customFormat="1" ht="22.5" x14ac:dyDescent="0.2">
      <c r="A64" s="69">
        <v>392</v>
      </c>
      <c r="B64" s="65" t="s">
        <v>230</v>
      </c>
      <c r="C64" s="65" t="s">
        <v>278</v>
      </c>
      <c r="D64" s="65" t="s">
        <v>288</v>
      </c>
      <c r="E64" s="65" t="s">
        <v>402</v>
      </c>
      <c r="F64" s="65" t="s">
        <v>403</v>
      </c>
      <c r="G64" s="68"/>
    </row>
    <row r="65" spans="1:7" s="17" customFormat="1" ht="22.5" x14ac:dyDescent="0.2">
      <c r="A65" s="69">
        <v>393</v>
      </c>
      <c r="B65" s="65" t="s">
        <v>231</v>
      </c>
      <c r="C65" s="65" t="s">
        <v>314</v>
      </c>
      <c r="D65" s="65" t="s">
        <v>374</v>
      </c>
      <c r="E65" s="65" t="s">
        <v>332</v>
      </c>
      <c r="F65" s="65" t="s">
        <v>332</v>
      </c>
      <c r="G65" s="68"/>
    </row>
    <row r="66" spans="1:7" s="17" customFormat="1" ht="22.5" x14ac:dyDescent="0.2">
      <c r="A66" s="69">
        <v>396</v>
      </c>
      <c r="B66" s="65" t="s">
        <v>404</v>
      </c>
      <c r="C66" s="65" t="s">
        <v>348</v>
      </c>
      <c r="D66" s="65" t="s">
        <v>405</v>
      </c>
      <c r="E66" s="65" t="s">
        <v>406</v>
      </c>
      <c r="F66" s="65" t="s">
        <v>406</v>
      </c>
      <c r="G66" s="68"/>
    </row>
    <row r="67" spans="1:7" s="17" customFormat="1" ht="22.5" x14ac:dyDescent="0.2">
      <c r="A67" s="69" t="s">
        <v>407</v>
      </c>
      <c r="B67" s="65" t="s">
        <v>235</v>
      </c>
      <c r="C67" s="65" t="s">
        <v>314</v>
      </c>
      <c r="D67" s="65" t="s">
        <v>292</v>
      </c>
      <c r="E67" s="65" t="s">
        <v>408</v>
      </c>
      <c r="F67" s="65" t="s">
        <v>377</v>
      </c>
      <c r="G67" s="68"/>
    </row>
    <row r="68" spans="1:7" s="17" customFormat="1" x14ac:dyDescent="0.2">
      <c r="A68" s="69">
        <v>405</v>
      </c>
      <c r="B68" s="71">
        <v>38393</v>
      </c>
      <c r="C68" s="65" t="s">
        <v>314</v>
      </c>
      <c r="D68" s="65" t="s">
        <v>279</v>
      </c>
      <c r="E68" s="65" t="s">
        <v>409</v>
      </c>
      <c r="F68" s="65" t="s">
        <v>409</v>
      </c>
      <c r="G68" s="68"/>
    </row>
    <row r="69" spans="1:7" s="17" customFormat="1" ht="22.5" x14ac:dyDescent="0.2">
      <c r="A69" s="66">
        <v>410</v>
      </c>
      <c r="B69" s="72">
        <v>38454</v>
      </c>
      <c r="C69" s="73" t="s">
        <v>314</v>
      </c>
      <c r="D69" s="73" t="s">
        <v>374</v>
      </c>
      <c r="E69" s="73" t="s">
        <v>332</v>
      </c>
      <c r="F69" s="73" t="s">
        <v>332</v>
      </c>
      <c r="G69" s="68"/>
    </row>
    <row r="70" spans="1:7" s="17" customFormat="1" ht="22.5" x14ac:dyDescent="0.2">
      <c r="A70" s="69">
        <v>412</v>
      </c>
      <c r="B70" s="71">
        <v>38470</v>
      </c>
      <c r="C70" s="65" t="s">
        <v>309</v>
      </c>
      <c r="D70" s="65" t="s">
        <v>410</v>
      </c>
      <c r="E70" s="65" t="s">
        <v>411</v>
      </c>
      <c r="F70" s="65" t="s">
        <v>411</v>
      </c>
      <c r="G70" s="68"/>
    </row>
    <row r="71" spans="1:7" s="17" customFormat="1" ht="22.5" x14ac:dyDescent="0.2">
      <c r="A71" s="69">
        <v>414</v>
      </c>
      <c r="B71" s="71">
        <v>38498</v>
      </c>
      <c r="C71" s="65" t="s">
        <v>348</v>
      </c>
      <c r="D71" s="65" t="s">
        <v>412</v>
      </c>
      <c r="E71" s="65" t="s">
        <v>413</v>
      </c>
      <c r="F71" s="65" t="s">
        <v>413</v>
      </c>
      <c r="G71" s="68"/>
    </row>
    <row r="72" spans="1:7" s="17" customFormat="1" x14ac:dyDescent="0.2">
      <c r="A72" s="69">
        <v>420</v>
      </c>
      <c r="B72" s="71">
        <v>38526</v>
      </c>
      <c r="C72" s="65" t="s">
        <v>291</v>
      </c>
      <c r="D72" s="65" t="s">
        <v>279</v>
      </c>
      <c r="E72" s="65" t="s">
        <v>296</v>
      </c>
      <c r="F72" s="65" t="s">
        <v>296</v>
      </c>
      <c r="G72" s="68"/>
    </row>
    <row r="73" spans="1:7" s="17" customFormat="1" x14ac:dyDescent="0.2">
      <c r="A73" s="69">
        <v>424</v>
      </c>
      <c r="B73" s="71">
        <v>38553</v>
      </c>
      <c r="C73" s="71" t="s">
        <v>285</v>
      </c>
      <c r="D73" s="67" t="s">
        <v>340</v>
      </c>
      <c r="E73" s="67" t="s">
        <v>341</v>
      </c>
      <c r="F73" s="67" t="s">
        <v>342</v>
      </c>
      <c r="G73" s="68"/>
    </row>
    <row r="74" spans="1:7" s="17" customFormat="1" x14ac:dyDescent="0.2">
      <c r="A74" s="69" t="s">
        <v>414</v>
      </c>
      <c r="B74" s="71">
        <v>38559</v>
      </c>
      <c r="C74" s="65" t="s">
        <v>503</v>
      </c>
      <c r="D74" s="65" t="s">
        <v>292</v>
      </c>
      <c r="E74" s="65" t="s">
        <v>415</v>
      </c>
      <c r="F74" s="65" t="s">
        <v>415</v>
      </c>
      <c r="G74" s="68"/>
    </row>
    <row r="75" spans="1:7" s="17" customFormat="1" ht="22.5" x14ac:dyDescent="0.2">
      <c r="A75" s="69">
        <v>430</v>
      </c>
      <c r="B75" s="71">
        <v>38576</v>
      </c>
      <c r="C75" s="71" t="s">
        <v>285</v>
      </c>
      <c r="D75" s="65" t="s">
        <v>416</v>
      </c>
      <c r="E75" s="65" t="s">
        <v>417</v>
      </c>
      <c r="F75" s="65" t="s">
        <v>342</v>
      </c>
      <c r="G75" s="68"/>
    </row>
    <row r="76" spans="1:7" s="17" customFormat="1" x14ac:dyDescent="0.2">
      <c r="A76" s="69">
        <v>436</v>
      </c>
      <c r="B76" s="71">
        <v>38638</v>
      </c>
      <c r="C76" s="65" t="s">
        <v>348</v>
      </c>
      <c r="D76" s="65" t="s">
        <v>356</v>
      </c>
      <c r="E76" s="65" t="s">
        <v>357</v>
      </c>
      <c r="F76" s="65" t="s">
        <v>358</v>
      </c>
      <c r="G76" s="68"/>
    </row>
    <row r="77" spans="1:7" s="17" customFormat="1" ht="22.5" x14ac:dyDescent="0.2">
      <c r="A77" s="69" t="s">
        <v>497</v>
      </c>
      <c r="B77" s="71">
        <v>38649</v>
      </c>
      <c r="C77" s="65" t="s">
        <v>314</v>
      </c>
      <c r="D77" s="65" t="s">
        <v>292</v>
      </c>
      <c r="E77" s="65" t="s">
        <v>418</v>
      </c>
      <c r="F77" s="65" t="s">
        <v>377</v>
      </c>
      <c r="G77" s="68"/>
    </row>
    <row r="78" spans="1:7" s="17" customFormat="1" ht="22.5" x14ac:dyDescent="0.2">
      <c r="A78" s="69">
        <v>441</v>
      </c>
      <c r="B78" s="71">
        <v>38673</v>
      </c>
      <c r="C78" s="65" t="s">
        <v>348</v>
      </c>
      <c r="D78" s="73" t="s">
        <v>374</v>
      </c>
      <c r="E78" s="73" t="s">
        <v>332</v>
      </c>
      <c r="F78" s="73" t="s">
        <v>332</v>
      </c>
      <c r="G78" s="68"/>
    </row>
    <row r="79" spans="1:7" s="17" customFormat="1" ht="33.75" x14ac:dyDescent="0.2">
      <c r="A79" s="69">
        <v>442</v>
      </c>
      <c r="B79" s="71">
        <v>38677</v>
      </c>
      <c r="C79" s="65" t="s">
        <v>309</v>
      </c>
      <c r="D79" s="65" t="s">
        <v>419</v>
      </c>
      <c r="E79" s="65" t="s">
        <v>420</v>
      </c>
      <c r="F79" s="65" t="s">
        <v>420</v>
      </c>
      <c r="G79" s="68"/>
    </row>
    <row r="80" spans="1:7" s="17" customFormat="1" ht="78.75" x14ac:dyDescent="0.2">
      <c r="A80" s="69">
        <v>449</v>
      </c>
      <c r="B80" s="71">
        <v>38716</v>
      </c>
      <c r="C80" s="65" t="s">
        <v>278</v>
      </c>
      <c r="D80" s="65" t="s">
        <v>288</v>
      </c>
      <c r="E80" s="74" t="s">
        <v>421</v>
      </c>
      <c r="F80" s="65" t="s">
        <v>422</v>
      </c>
      <c r="G80" s="68"/>
    </row>
    <row r="81" spans="1:7" s="17" customFormat="1" x14ac:dyDescent="0.2">
      <c r="A81" s="69" t="s">
        <v>479</v>
      </c>
      <c r="B81" s="71">
        <v>38734</v>
      </c>
      <c r="C81" s="65" t="s">
        <v>309</v>
      </c>
      <c r="D81" s="65" t="s">
        <v>344</v>
      </c>
      <c r="E81" s="65" t="s">
        <v>375</v>
      </c>
      <c r="F81" s="65" t="s">
        <v>346</v>
      </c>
      <c r="G81" s="68"/>
    </row>
    <row r="82" spans="1:7" s="17" customFormat="1" ht="22.5" x14ac:dyDescent="0.2">
      <c r="A82" s="69">
        <v>455</v>
      </c>
      <c r="B82" s="71">
        <v>38769</v>
      </c>
      <c r="C82" s="65" t="s">
        <v>507</v>
      </c>
      <c r="D82" s="65" t="s">
        <v>423</v>
      </c>
      <c r="E82" s="65" t="s">
        <v>424</v>
      </c>
      <c r="F82" s="65" t="s">
        <v>424</v>
      </c>
      <c r="G82" s="68"/>
    </row>
    <row r="83" spans="1:7" s="17" customFormat="1" ht="22.5" x14ac:dyDescent="0.2">
      <c r="A83" s="69">
        <v>458</v>
      </c>
      <c r="B83" s="71">
        <v>38792</v>
      </c>
      <c r="C83" s="73" t="s">
        <v>542</v>
      </c>
      <c r="D83" s="65" t="s">
        <v>374</v>
      </c>
      <c r="E83" s="73" t="s">
        <v>332</v>
      </c>
      <c r="F83" s="73" t="s">
        <v>332</v>
      </c>
      <c r="G83" s="68"/>
    </row>
    <row r="84" spans="1:7" s="17" customFormat="1" x14ac:dyDescent="0.2">
      <c r="A84" s="69">
        <v>460</v>
      </c>
      <c r="B84" s="71">
        <v>38812</v>
      </c>
      <c r="C84" s="65" t="s">
        <v>291</v>
      </c>
      <c r="D84" s="65" t="s">
        <v>292</v>
      </c>
      <c r="E84" s="65" t="s">
        <v>370</v>
      </c>
      <c r="F84" s="65" t="s">
        <v>370</v>
      </c>
      <c r="G84" s="68"/>
    </row>
    <row r="85" spans="1:7" s="17" customFormat="1" ht="33.75" x14ac:dyDescent="0.2">
      <c r="A85" s="69">
        <v>462</v>
      </c>
      <c r="B85" s="71">
        <v>38818</v>
      </c>
      <c r="C85" s="65" t="s">
        <v>309</v>
      </c>
      <c r="D85" s="65" t="s">
        <v>425</v>
      </c>
      <c r="E85" s="65" t="s">
        <v>426</v>
      </c>
      <c r="F85" s="65" t="s">
        <v>427</v>
      </c>
      <c r="G85" s="68"/>
    </row>
    <row r="86" spans="1:7" s="17" customFormat="1" ht="22.5" x14ac:dyDescent="0.2">
      <c r="A86" s="69">
        <v>471</v>
      </c>
      <c r="B86" s="71">
        <v>38960</v>
      </c>
      <c r="C86" s="65" t="s">
        <v>309</v>
      </c>
      <c r="D86" s="65" t="s">
        <v>428</v>
      </c>
      <c r="E86" s="65" t="s">
        <v>429</v>
      </c>
      <c r="F86" s="65" t="s">
        <v>429</v>
      </c>
      <c r="G86" s="68"/>
    </row>
    <row r="87" spans="1:7" s="17" customFormat="1" ht="22.5" x14ac:dyDescent="0.2">
      <c r="A87" s="69">
        <v>472</v>
      </c>
      <c r="B87" s="71">
        <v>38973</v>
      </c>
      <c r="C87" s="65" t="s">
        <v>503</v>
      </c>
      <c r="D87" s="67" t="s">
        <v>331</v>
      </c>
      <c r="E87" s="67" t="s">
        <v>332</v>
      </c>
      <c r="F87" s="67" t="s">
        <v>332</v>
      </c>
      <c r="G87" s="68"/>
    </row>
    <row r="88" spans="1:7" s="17" customFormat="1" x14ac:dyDescent="0.2">
      <c r="A88" s="69">
        <v>473</v>
      </c>
      <c r="B88" s="71">
        <v>38986</v>
      </c>
      <c r="C88" s="65" t="s">
        <v>309</v>
      </c>
      <c r="D88" s="65" t="s">
        <v>430</v>
      </c>
      <c r="E88" s="65" t="s">
        <v>431</v>
      </c>
      <c r="F88" s="65" t="s">
        <v>431</v>
      </c>
      <c r="G88" s="68"/>
    </row>
    <row r="89" spans="1:7" s="17" customFormat="1" x14ac:dyDescent="0.2">
      <c r="A89" s="69">
        <v>486</v>
      </c>
      <c r="B89" s="71" t="s">
        <v>451</v>
      </c>
      <c r="C89" s="65" t="s">
        <v>503</v>
      </c>
      <c r="D89" s="65" t="s">
        <v>292</v>
      </c>
      <c r="E89" s="65" t="s">
        <v>452</v>
      </c>
      <c r="F89" s="65" t="s">
        <v>452</v>
      </c>
      <c r="G89" s="68"/>
    </row>
    <row r="90" spans="1:7" s="17" customFormat="1" ht="22.5" x14ac:dyDescent="0.2">
      <c r="A90" s="69" t="s">
        <v>496</v>
      </c>
      <c r="B90" s="71" t="s">
        <v>448</v>
      </c>
      <c r="C90" s="65" t="s">
        <v>314</v>
      </c>
      <c r="D90" s="65" t="s">
        <v>292</v>
      </c>
      <c r="E90" s="65" t="s">
        <v>418</v>
      </c>
      <c r="F90" s="65" t="s">
        <v>377</v>
      </c>
      <c r="G90" s="68"/>
    </row>
    <row r="91" spans="1:7" s="17" customFormat="1" x14ac:dyDescent="0.2">
      <c r="A91" s="69" t="s">
        <v>489</v>
      </c>
      <c r="B91" s="71" t="s">
        <v>454</v>
      </c>
      <c r="C91" s="65" t="s">
        <v>309</v>
      </c>
      <c r="D91" s="65" t="s">
        <v>389</v>
      </c>
      <c r="E91" s="65" t="s">
        <v>390</v>
      </c>
      <c r="F91" s="65" t="s">
        <v>391</v>
      </c>
      <c r="G91" s="68"/>
    </row>
    <row r="92" spans="1:7" s="17" customFormat="1" x14ac:dyDescent="0.2">
      <c r="A92" s="69" t="s">
        <v>521</v>
      </c>
      <c r="B92" s="71" t="s">
        <v>457</v>
      </c>
      <c r="C92" s="65" t="s">
        <v>291</v>
      </c>
      <c r="D92" s="65" t="s">
        <v>292</v>
      </c>
      <c r="E92" s="65" t="s">
        <v>370</v>
      </c>
      <c r="F92" s="65" t="s">
        <v>370</v>
      </c>
      <c r="G92" s="68"/>
    </row>
    <row r="93" spans="1:7" s="17" customFormat="1" ht="22.5" x14ac:dyDescent="0.2">
      <c r="A93" s="69">
        <v>496</v>
      </c>
      <c r="B93" s="71" t="s">
        <v>458</v>
      </c>
      <c r="C93" s="65" t="s">
        <v>309</v>
      </c>
      <c r="D93" s="65" t="s">
        <v>460</v>
      </c>
      <c r="E93" s="65" t="s">
        <v>471</v>
      </c>
      <c r="F93" s="65" t="s">
        <v>468</v>
      </c>
      <c r="G93" s="68"/>
    </row>
    <row r="94" spans="1:7" s="17" customFormat="1" x14ac:dyDescent="0.2">
      <c r="A94" s="69" t="s">
        <v>480</v>
      </c>
      <c r="B94" s="71" t="s">
        <v>459</v>
      </c>
      <c r="C94" s="65" t="s">
        <v>309</v>
      </c>
      <c r="D94" s="65" t="s">
        <v>461</v>
      </c>
      <c r="E94" s="62" t="s">
        <v>345</v>
      </c>
      <c r="F94" s="65" t="s">
        <v>346</v>
      </c>
      <c r="G94" s="68"/>
    </row>
    <row r="95" spans="1:7" s="17" customFormat="1" ht="22.5" x14ac:dyDescent="0.2">
      <c r="A95" s="69">
        <v>501</v>
      </c>
      <c r="B95" s="71" t="s">
        <v>473</v>
      </c>
      <c r="C95" s="65" t="s">
        <v>278</v>
      </c>
      <c r="D95" s="65" t="s">
        <v>288</v>
      </c>
      <c r="E95" s="65" t="s">
        <v>476</v>
      </c>
      <c r="F95" s="65" t="s">
        <v>422</v>
      </c>
      <c r="G95" s="68"/>
    </row>
    <row r="96" spans="1:7" s="17" customFormat="1" x14ac:dyDescent="0.2">
      <c r="A96" s="69" t="s">
        <v>490</v>
      </c>
      <c r="B96" s="71" t="s">
        <v>459</v>
      </c>
      <c r="C96" s="65" t="s">
        <v>309</v>
      </c>
      <c r="D96" s="65" t="s">
        <v>389</v>
      </c>
      <c r="E96" s="65" t="s">
        <v>390</v>
      </c>
      <c r="F96" s="65" t="s">
        <v>391</v>
      </c>
      <c r="G96" s="68"/>
    </row>
    <row r="97" spans="1:7" s="17" customFormat="1" x14ac:dyDescent="0.2">
      <c r="A97" s="69">
        <v>510</v>
      </c>
      <c r="B97" s="71" t="s">
        <v>481</v>
      </c>
      <c r="C97" s="65" t="s">
        <v>291</v>
      </c>
      <c r="D97" s="65" t="s">
        <v>292</v>
      </c>
      <c r="E97" s="65" t="s">
        <v>296</v>
      </c>
      <c r="F97" s="65" t="s">
        <v>296</v>
      </c>
      <c r="G97" s="68"/>
    </row>
    <row r="98" spans="1:7" s="17" customFormat="1" x14ac:dyDescent="0.2">
      <c r="A98" s="69">
        <v>511</v>
      </c>
      <c r="B98" s="71" t="s">
        <v>486</v>
      </c>
      <c r="C98" s="65" t="s">
        <v>348</v>
      </c>
      <c r="D98" s="65" t="s">
        <v>356</v>
      </c>
      <c r="E98" s="65" t="s">
        <v>357</v>
      </c>
      <c r="F98" s="65" t="s">
        <v>358</v>
      </c>
      <c r="G98" s="68"/>
    </row>
    <row r="99" spans="1:7" s="17" customFormat="1" ht="22.5" x14ac:dyDescent="0.2">
      <c r="A99" s="69">
        <v>514</v>
      </c>
      <c r="B99" s="71" t="s">
        <v>491</v>
      </c>
      <c r="C99" s="65" t="s">
        <v>348</v>
      </c>
      <c r="D99" s="65" t="s">
        <v>523</v>
      </c>
      <c r="E99" s="65"/>
      <c r="F99" s="65" t="s">
        <v>150</v>
      </c>
      <c r="G99" s="68"/>
    </row>
    <row r="100" spans="1:7" s="17" customFormat="1" x14ac:dyDescent="0.2">
      <c r="A100" s="69" t="s">
        <v>520</v>
      </c>
      <c r="B100" s="71" t="s">
        <v>498</v>
      </c>
      <c r="C100" s="65" t="s">
        <v>291</v>
      </c>
      <c r="D100" s="65" t="s">
        <v>292</v>
      </c>
      <c r="E100" s="65" t="s">
        <v>415</v>
      </c>
      <c r="F100" s="65" t="s">
        <v>415</v>
      </c>
      <c r="G100" s="68"/>
    </row>
    <row r="101" spans="1:7" s="17" customFormat="1" ht="22.5" x14ac:dyDescent="0.2">
      <c r="A101" s="69">
        <v>519</v>
      </c>
      <c r="B101" s="71" t="s">
        <v>499</v>
      </c>
      <c r="C101" s="65" t="s">
        <v>309</v>
      </c>
      <c r="D101" s="65" t="s">
        <v>412</v>
      </c>
      <c r="E101" s="65" t="s">
        <v>413</v>
      </c>
      <c r="F101" s="65" t="s">
        <v>413</v>
      </c>
      <c r="G101" s="68"/>
    </row>
    <row r="102" spans="1:7" s="17" customFormat="1" x14ac:dyDescent="0.2">
      <c r="A102" s="69">
        <v>523</v>
      </c>
      <c r="B102" s="71" t="s">
        <v>502</v>
      </c>
      <c r="C102" s="65" t="s">
        <v>503</v>
      </c>
      <c r="D102" s="65" t="s">
        <v>292</v>
      </c>
      <c r="E102" s="65" t="s">
        <v>452</v>
      </c>
      <c r="F102" s="65" t="s">
        <v>452</v>
      </c>
      <c r="G102" s="68"/>
    </row>
    <row r="103" spans="1:7" s="17" customFormat="1" ht="22.5" x14ac:dyDescent="0.2">
      <c r="A103" s="69">
        <v>524</v>
      </c>
      <c r="B103" s="71" t="s">
        <v>513</v>
      </c>
      <c r="C103" s="65" t="s">
        <v>309</v>
      </c>
      <c r="D103" s="65" t="s">
        <v>460</v>
      </c>
      <c r="E103" s="65" t="s">
        <v>471</v>
      </c>
      <c r="F103" s="65" t="s">
        <v>468</v>
      </c>
      <c r="G103" s="68"/>
    </row>
    <row r="104" spans="1:7" s="17" customFormat="1" x14ac:dyDescent="0.2">
      <c r="A104" s="69">
        <v>536</v>
      </c>
      <c r="B104" s="71" t="s">
        <v>514</v>
      </c>
      <c r="C104" s="65" t="s">
        <v>348</v>
      </c>
      <c r="D104" s="65" t="s">
        <v>292</v>
      </c>
      <c r="E104" s="65" t="s">
        <v>518</v>
      </c>
      <c r="F104" s="65" t="s">
        <v>415</v>
      </c>
      <c r="G104" s="68"/>
    </row>
    <row r="105" spans="1:7" s="17" customFormat="1" ht="33.75" x14ac:dyDescent="0.2">
      <c r="A105" s="69">
        <v>554</v>
      </c>
      <c r="B105" s="71" t="s">
        <v>526</v>
      </c>
      <c r="C105" s="65" t="s">
        <v>599</v>
      </c>
      <c r="D105" s="65" t="s">
        <v>527</v>
      </c>
      <c r="E105" s="65" t="s">
        <v>528</v>
      </c>
      <c r="F105" s="65" t="s">
        <v>112</v>
      </c>
      <c r="G105" s="68"/>
    </row>
    <row r="106" spans="1:7" s="17" customFormat="1" ht="22.5" x14ac:dyDescent="0.2">
      <c r="A106" s="69">
        <v>557</v>
      </c>
      <c r="B106" s="71" t="s">
        <v>529</v>
      </c>
      <c r="C106" s="65" t="s">
        <v>278</v>
      </c>
      <c r="D106" s="65" t="s">
        <v>288</v>
      </c>
      <c r="E106" s="65" t="s">
        <v>533</v>
      </c>
      <c r="F106" s="65" t="s">
        <v>534</v>
      </c>
      <c r="G106" s="68"/>
    </row>
    <row r="107" spans="1:7" s="17" customFormat="1" x14ac:dyDescent="0.2">
      <c r="A107" s="69">
        <v>571</v>
      </c>
      <c r="B107" s="71" t="s">
        <v>543</v>
      </c>
      <c r="C107" s="65" t="s">
        <v>309</v>
      </c>
      <c r="D107" s="65" t="s">
        <v>544</v>
      </c>
      <c r="E107" s="65" t="s">
        <v>545</v>
      </c>
      <c r="F107" s="65" t="s">
        <v>545</v>
      </c>
      <c r="G107" s="68"/>
    </row>
    <row r="108" spans="1:7" s="17" customFormat="1" x14ac:dyDescent="0.2">
      <c r="A108" s="69">
        <v>582</v>
      </c>
      <c r="B108" s="71" t="s">
        <v>546</v>
      </c>
      <c r="C108" s="65" t="s">
        <v>291</v>
      </c>
      <c r="D108" s="65" t="s">
        <v>292</v>
      </c>
      <c r="E108" s="65" t="s">
        <v>296</v>
      </c>
      <c r="F108" s="65" t="s">
        <v>296</v>
      </c>
      <c r="G108" s="68"/>
    </row>
    <row r="109" spans="1:7" s="17" customFormat="1" x14ac:dyDescent="0.2">
      <c r="A109" s="69" t="s">
        <v>567</v>
      </c>
      <c r="B109" s="71" t="s">
        <v>549</v>
      </c>
      <c r="C109" s="65" t="s">
        <v>291</v>
      </c>
      <c r="D109" s="65" t="s">
        <v>292</v>
      </c>
      <c r="E109" s="65" t="s">
        <v>415</v>
      </c>
      <c r="F109" s="65" t="s">
        <v>415</v>
      </c>
      <c r="G109" s="68"/>
    </row>
    <row r="110" spans="1:7" s="17" customFormat="1" x14ac:dyDescent="0.2">
      <c r="A110" s="69">
        <v>602</v>
      </c>
      <c r="B110" s="71" t="s">
        <v>569</v>
      </c>
      <c r="C110" s="65" t="s">
        <v>309</v>
      </c>
      <c r="D110" s="65" t="s">
        <v>344</v>
      </c>
      <c r="E110" s="65" t="s">
        <v>570</v>
      </c>
      <c r="F110" s="65" t="s">
        <v>346</v>
      </c>
      <c r="G110" s="68"/>
    </row>
    <row r="111" spans="1:7" s="17" customFormat="1" ht="22.5" x14ac:dyDescent="0.2">
      <c r="A111" s="69">
        <v>607</v>
      </c>
      <c r="B111" s="71" t="s">
        <v>571</v>
      </c>
      <c r="C111" s="65" t="s">
        <v>348</v>
      </c>
      <c r="D111" s="65" t="s">
        <v>572</v>
      </c>
      <c r="E111" s="65" t="s">
        <v>573</v>
      </c>
      <c r="F111" s="65" t="s">
        <v>573</v>
      </c>
      <c r="G111" s="68"/>
    </row>
    <row r="112" spans="1:7" s="17" customFormat="1" ht="22.5" x14ac:dyDescent="0.2">
      <c r="A112" s="69">
        <v>612</v>
      </c>
      <c r="B112" s="71" t="s">
        <v>574</v>
      </c>
      <c r="C112" s="65" t="s">
        <v>309</v>
      </c>
      <c r="D112" s="65" t="s">
        <v>575</v>
      </c>
      <c r="E112" s="65" t="s">
        <v>420</v>
      </c>
      <c r="F112" s="65" t="s">
        <v>420</v>
      </c>
      <c r="G112" s="68"/>
    </row>
    <row r="113" spans="1:7" s="17" customFormat="1" ht="33.75" x14ac:dyDescent="0.2">
      <c r="A113" s="69">
        <v>614</v>
      </c>
      <c r="B113" s="71" t="s">
        <v>576</v>
      </c>
      <c r="C113" s="65" t="s">
        <v>309</v>
      </c>
      <c r="D113" s="65" t="s">
        <v>577</v>
      </c>
      <c r="E113" s="65" t="s">
        <v>578</v>
      </c>
      <c r="F113" s="65" t="s">
        <v>391</v>
      </c>
      <c r="G113" s="68"/>
    </row>
    <row r="114" spans="1:7" s="17" customFormat="1" ht="45" x14ac:dyDescent="0.2">
      <c r="A114" s="69">
        <v>626</v>
      </c>
      <c r="B114" s="71" t="s">
        <v>579</v>
      </c>
      <c r="C114" s="65" t="s">
        <v>285</v>
      </c>
      <c r="D114" s="65" t="s">
        <v>590</v>
      </c>
      <c r="E114" s="65" t="s">
        <v>589</v>
      </c>
      <c r="F114" s="65" t="s">
        <v>342</v>
      </c>
      <c r="G114" s="68"/>
    </row>
    <row r="115" spans="1:7" s="17" customFormat="1" ht="22.5" x14ac:dyDescent="0.2">
      <c r="A115" s="69">
        <v>628</v>
      </c>
      <c r="B115" s="71" t="s">
        <v>591</v>
      </c>
      <c r="C115" s="65" t="s">
        <v>309</v>
      </c>
      <c r="D115" s="65" t="s">
        <v>595</v>
      </c>
      <c r="E115" s="65" t="s">
        <v>593</v>
      </c>
      <c r="F115" s="65" t="s">
        <v>593</v>
      </c>
      <c r="G115" s="68"/>
    </row>
    <row r="116" spans="1:7" s="17" customFormat="1" x14ac:dyDescent="0.2">
      <c r="A116" s="69">
        <v>631</v>
      </c>
      <c r="B116" s="71" t="s">
        <v>592</v>
      </c>
      <c r="C116" s="65" t="s">
        <v>309</v>
      </c>
      <c r="D116" s="65" t="s">
        <v>430</v>
      </c>
      <c r="E116" s="65" t="s">
        <v>594</v>
      </c>
      <c r="F116" s="65" t="s">
        <v>594</v>
      </c>
      <c r="G116" s="68"/>
    </row>
    <row r="117" spans="1:7" s="17" customFormat="1" ht="22.5" x14ac:dyDescent="0.2">
      <c r="A117" s="69">
        <v>634</v>
      </c>
      <c r="B117" s="71" t="s">
        <v>596</v>
      </c>
      <c r="C117" s="65" t="s">
        <v>348</v>
      </c>
      <c r="D117" s="65" t="s">
        <v>597</v>
      </c>
      <c r="E117" s="65" t="s">
        <v>598</v>
      </c>
      <c r="F117" s="65" t="s">
        <v>150</v>
      </c>
      <c r="G117" s="68"/>
    </row>
    <row r="118" spans="1:7" s="17" customFormat="1" ht="33.75" x14ac:dyDescent="0.2">
      <c r="A118" s="69">
        <v>657</v>
      </c>
      <c r="B118" s="71" t="s">
        <v>592</v>
      </c>
      <c r="C118" s="65" t="s">
        <v>309</v>
      </c>
      <c r="D118" s="65" t="s">
        <v>577</v>
      </c>
      <c r="E118" s="65" t="s">
        <v>578</v>
      </c>
      <c r="F118" s="65" t="s">
        <v>391</v>
      </c>
      <c r="G118" s="68"/>
    </row>
    <row r="119" spans="1:7" s="17" customFormat="1" ht="22.5" x14ac:dyDescent="0.2">
      <c r="A119" s="69">
        <v>658</v>
      </c>
      <c r="B119" s="71" t="s">
        <v>605</v>
      </c>
      <c r="C119" s="65" t="s">
        <v>348</v>
      </c>
      <c r="D119" s="65" t="s">
        <v>387</v>
      </c>
      <c r="E119" s="65" t="s">
        <v>388</v>
      </c>
      <c r="F119" s="65" t="s">
        <v>388</v>
      </c>
      <c r="G119" s="68"/>
    </row>
    <row r="120" spans="1:7" s="17" customFormat="1" ht="22.5" x14ac:dyDescent="0.2">
      <c r="A120" s="69">
        <v>693</v>
      </c>
      <c r="B120" s="71" t="s">
        <v>611</v>
      </c>
      <c r="C120" s="65" t="s">
        <v>314</v>
      </c>
      <c r="D120" s="65" t="s">
        <v>624</v>
      </c>
      <c r="E120" s="65" t="s">
        <v>625</v>
      </c>
      <c r="F120" s="65" t="s">
        <v>626</v>
      </c>
      <c r="G120" s="68"/>
    </row>
    <row r="121" spans="1:7" s="17" customFormat="1" ht="56.25" x14ac:dyDescent="0.2">
      <c r="A121" s="69">
        <v>707</v>
      </c>
      <c r="B121" s="71" t="s">
        <v>627</v>
      </c>
      <c r="C121" s="65" t="s">
        <v>348</v>
      </c>
      <c r="D121" s="65" t="s">
        <v>628</v>
      </c>
      <c r="E121" s="65" t="s">
        <v>559</v>
      </c>
      <c r="F121" s="65" t="s">
        <v>559</v>
      </c>
      <c r="G121" s="68"/>
    </row>
    <row r="122" spans="1:7" s="17" customFormat="1" ht="67.5" x14ac:dyDescent="0.2">
      <c r="A122" s="69">
        <v>734</v>
      </c>
      <c r="B122" s="71" t="s">
        <v>672</v>
      </c>
      <c r="C122" s="65" t="s">
        <v>314</v>
      </c>
      <c r="D122" s="65" t="s">
        <v>673</v>
      </c>
      <c r="E122" s="65" t="s">
        <v>625</v>
      </c>
      <c r="F122" s="65" t="s">
        <v>626</v>
      </c>
      <c r="G122" s="68"/>
    </row>
    <row r="123" spans="1:7" s="103" customFormat="1" x14ac:dyDescent="0.2">
      <c r="A123" s="69">
        <v>779</v>
      </c>
      <c r="B123" s="71" t="s">
        <v>682</v>
      </c>
      <c r="C123" s="65" t="s">
        <v>309</v>
      </c>
      <c r="D123" s="65" t="s">
        <v>430</v>
      </c>
      <c r="E123" s="65" t="s">
        <v>594</v>
      </c>
      <c r="F123" s="65" t="s">
        <v>594</v>
      </c>
      <c r="G123" s="68"/>
    </row>
    <row r="124" spans="1:7" s="103" customFormat="1" x14ac:dyDescent="0.2">
      <c r="A124" s="69">
        <v>811</v>
      </c>
      <c r="B124" s="71" t="s">
        <v>689</v>
      </c>
      <c r="C124" s="65" t="s">
        <v>309</v>
      </c>
      <c r="D124" s="65" t="s">
        <v>430</v>
      </c>
      <c r="E124" s="65" t="s">
        <v>594</v>
      </c>
      <c r="F124" s="65" t="s">
        <v>594</v>
      </c>
      <c r="G124" s="68"/>
    </row>
    <row r="125" spans="1:7" s="103" customFormat="1" ht="33.75" x14ac:dyDescent="0.2">
      <c r="A125" s="69">
        <v>815</v>
      </c>
      <c r="B125" s="71" t="s">
        <v>697</v>
      </c>
      <c r="C125" s="65" t="s">
        <v>314</v>
      </c>
      <c r="D125" s="65" t="s">
        <v>698</v>
      </c>
      <c r="E125" s="65" t="s">
        <v>699</v>
      </c>
      <c r="F125" s="65" t="s">
        <v>626</v>
      </c>
      <c r="G125" s="68"/>
    </row>
    <row r="126" spans="1:7" s="103" customFormat="1" ht="38.25" customHeight="1" x14ac:dyDescent="0.2">
      <c r="A126" s="69">
        <v>827</v>
      </c>
      <c r="B126" s="71" t="s">
        <v>701</v>
      </c>
      <c r="C126" s="65" t="s">
        <v>348</v>
      </c>
      <c r="D126" s="65" t="s">
        <v>709</v>
      </c>
      <c r="E126" s="65" t="s">
        <v>708</v>
      </c>
      <c r="F126" s="65" t="s">
        <v>708</v>
      </c>
      <c r="G126" s="68"/>
    </row>
    <row r="127" spans="1:7" s="103" customFormat="1" ht="45" x14ac:dyDescent="0.2">
      <c r="A127" s="69">
        <v>866</v>
      </c>
      <c r="B127" s="71" t="s">
        <v>715</v>
      </c>
      <c r="C127" s="65" t="s">
        <v>291</v>
      </c>
      <c r="D127" s="65" t="s">
        <v>288</v>
      </c>
      <c r="E127" s="65" t="s">
        <v>718</v>
      </c>
      <c r="F127" s="65" t="s">
        <v>560</v>
      </c>
      <c r="G127" s="68"/>
    </row>
    <row r="128" spans="1:7" s="17" customFormat="1" x14ac:dyDescent="0.2">
      <c r="A128" s="66"/>
      <c r="B128" s="72"/>
      <c r="C128" s="67"/>
      <c r="D128" s="67"/>
      <c r="E128" s="67"/>
      <c r="F128" s="67"/>
      <c r="G128" s="68"/>
    </row>
    <row r="129" spans="1:7" s="17" customFormat="1" x14ac:dyDescent="0.2">
      <c r="A129" s="30" t="s">
        <v>432</v>
      </c>
      <c r="B129" s="16" t="s">
        <v>433</v>
      </c>
      <c r="E129" s="60"/>
      <c r="G129" s="68"/>
    </row>
    <row r="130" spans="1:7" s="17" customFormat="1" x14ac:dyDescent="0.2">
      <c r="A130" s="30" t="s">
        <v>434</v>
      </c>
      <c r="B130" s="17" t="s">
        <v>292</v>
      </c>
      <c r="E130" s="67"/>
      <c r="G130" s="68"/>
    </row>
    <row r="131" spans="1:7" s="17" customFormat="1" x14ac:dyDescent="0.2">
      <c r="A131" s="30" t="s">
        <v>435</v>
      </c>
      <c r="B131" s="16" t="s">
        <v>279</v>
      </c>
      <c r="G131" s="68"/>
    </row>
    <row r="132" spans="1:7" s="17" customFormat="1" x14ac:dyDescent="0.2">
      <c r="A132" s="30" t="s">
        <v>436</v>
      </c>
      <c r="B132" s="17" t="s">
        <v>437</v>
      </c>
      <c r="G132" s="68"/>
    </row>
    <row r="133" spans="1:7" s="17" customFormat="1" x14ac:dyDescent="0.2">
      <c r="A133" s="30" t="s">
        <v>438</v>
      </c>
      <c r="B133" s="17" t="s">
        <v>439</v>
      </c>
      <c r="G133" s="68"/>
    </row>
    <row r="134" spans="1:7" s="17" customFormat="1" x14ac:dyDescent="0.2">
      <c r="A134" s="30" t="s">
        <v>440</v>
      </c>
      <c r="B134" s="17" t="s">
        <v>441</v>
      </c>
      <c r="G134" s="68"/>
    </row>
    <row r="135" spans="1:7" s="17" customFormat="1" x14ac:dyDescent="0.2">
      <c r="A135" s="30" t="s">
        <v>477</v>
      </c>
      <c r="B135" s="17" t="s">
        <v>478</v>
      </c>
      <c r="G135" s="68"/>
    </row>
    <row r="136" spans="1:7" s="17" customFormat="1" x14ac:dyDescent="0.2">
      <c r="A136" s="30" t="s">
        <v>487</v>
      </c>
      <c r="B136" s="17" t="s">
        <v>488</v>
      </c>
      <c r="G136" s="68"/>
    </row>
    <row r="137" spans="1:7" s="17" customFormat="1" x14ac:dyDescent="0.2">
      <c r="A137" s="30" t="s">
        <v>494</v>
      </c>
      <c r="B137" s="17" t="s">
        <v>495</v>
      </c>
      <c r="G137" s="68"/>
    </row>
    <row r="138" spans="1:7" s="17" customFormat="1" x14ac:dyDescent="0.2">
      <c r="A138" s="30" t="s">
        <v>519</v>
      </c>
      <c r="B138" s="17" t="s">
        <v>568</v>
      </c>
      <c r="G138" s="68"/>
    </row>
    <row r="139" spans="1:7" s="17" customFormat="1" x14ac:dyDescent="0.2">
      <c r="A139" s="30"/>
      <c r="G139" s="68"/>
    </row>
    <row r="140" spans="1:7" s="17" customFormat="1" x14ac:dyDescent="0.2">
      <c r="A140" s="175" t="s">
        <v>442</v>
      </c>
      <c r="B140" s="175"/>
      <c r="C140" s="175"/>
      <c r="D140" s="175"/>
      <c r="E140" s="175"/>
      <c r="F140" s="175"/>
      <c r="G140" s="68"/>
    </row>
    <row r="141" spans="1:7" s="17" customFormat="1" x14ac:dyDescent="0.2">
      <c r="A141" s="175"/>
      <c r="B141" s="175"/>
      <c r="C141" s="175"/>
      <c r="D141" s="175"/>
      <c r="E141" s="175"/>
      <c r="F141" s="175"/>
      <c r="G141" s="68"/>
    </row>
    <row r="142" spans="1:7" s="17" customFormat="1" x14ac:dyDescent="0.2">
      <c r="A142" s="175"/>
      <c r="B142" s="175"/>
      <c r="C142" s="175"/>
      <c r="D142" s="175"/>
      <c r="E142" s="175"/>
      <c r="F142" s="175"/>
      <c r="G142" s="68"/>
    </row>
    <row r="143" spans="1:7" s="17" customFormat="1" x14ac:dyDescent="0.2">
      <c r="A143" s="175"/>
      <c r="B143" s="175"/>
      <c r="C143" s="175"/>
      <c r="D143" s="175"/>
      <c r="E143" s="175"/>
      <c r="F143" s="175"/>
      <c r="G143" s="68"/>
    </row>
    <row r="144" spans="1:7" s="17" customFormat="1" x14ac:dyDescent="0.2">
      <c r="A144" s="30"/>
      <c r="B144" s="30"/>
      <c r="G144" s="68"/>
    </row>
    <row r="145" spans="1:7" s="17" customFormat="1" x14ac:dyDescent="0.2">
      <c r="A145" s="30"/>
      <c r="B145" s="30"/>
      <c r="G145" s="68"/>
    </row>
    <row r="146" spans="1:7" s="17" customFormat="1" x14ac:dyDescent="0.2">
      <c r="A146" s="30"/>
      <c r="B146" s="30"/>
      <c r="C146" s="54"/>
      <c r="G146" s="68"/>
    </row>
    <row r="147" spans="1:7" s="17" customFormat="1" x14ac:dyDescent="0.2">
      <c r="A147" s="30"/>
      <c r="B147" s="30"/>
      <c r="G147" s="68"/>
    </row>
    <row r="148" spans="1:7" s="17" customFormat="1" x14ac:dyDescent="0.2">
      <c r="A148" s="30"/>
      <c r="B148" s="30"/>
      <c r="G148" s="68"/>
    </row>
    <row r="149" spans="1:7" s="17" customFormat="1" x14ac:dyDescent="0.2">
      <c r="A149" s="30"/>
      <c r="B149" s="30"/>
      <c r="G149" s="68"/>
    </row>
    <row r="150" spans="1:7" s="17" customFormat="1" x14ac:dyDescent="0.2">
      <c r="A150" s="30"/>
      <c r="B150" s="30"/>
      <c r="G150" s="68"/>
    </row>
    <row r="151" spans="1:7" s="17" customFormat="1" x14ac:dyDescent="0.2">
      <c r="A151" s="30"/>
      <c r="B151" s="30"/>
      <c r="G151" s="68"/>
    </row>
    <row r="152" spans="1:7" s="17" customFormat="1" x14ac:dyDescent="0.2">
      <c r="A152" s="30"/>
      <c r="B152" s="30"/>
      <c r="G152" s="68"/>
    </row>
    <row r="153" spans="1:7" s="17" customFormat="1" x14ac:dyDescent="0.2">
      <c r="A153" s="30"/>
      <c r="B153" s="30"/>
      <c r="G153" s="68"/>
    </row>
    <row r="154" spans="1:7" s="17" customFormat="1" x14ac:dyDescent="0.2">
      <c r="A154" s="30"/>
      <c r="B154" s="30"/>
      <c r="G154" s="68"/>
    </row>
    <row r="155" spans="1:7" s="17" customFormat="1" x14ac:dyDescent="0.2">
      <c r="A155" s="30"/>
      <c r="B155" s="30"/>
      <c r="G155" s="68"/>
    </row>
    <row r="156" spans="1:7" s="17" customFormat="1" x14ac:dyDescent="0.2">
      <c r="A156" s="30"/>
      <c r="B156" s="30"/>
      <c r="G156" s="68"/>
    </row>
    <row r="157" spans="1:7" s="17" customFormat="1" x14ac:dyDescent="0.2">
      <c r="A157" s="30"/>
      <c r="B157" s="30"/>
      <c r="G157" s="68"/>
    </row>
    <row r="158" spans="1:7" s="17" customFormat="1" x14ac:dyDescent="0.2">
      <c r="A158" s="30"/>
      <c r="B158" s="30"/>
      <c r="G158" s="68"/>
    </row>
    <row r="159" spans="1:7" s="17" customFormat="1" x14ac:dyDescent="0.2">
      <c r="A159" s="30"/>
      <c r="B159" s="30"/>
      <c r="G159" s="68"/>
    </row>
    <row r="160" spans="1:7" s="17" customFormat="1" x14ac:dyDescent="0.2">
      <c r="A160" s="30"/>
      <c r="B160" s="30"/>
      <c r="G160" s="68"/>
    </row>
    <row r="161" spans="1:7" s="17" customFormat="1" x14ac:dyDescent="0.2">
      <c r="A161" s="30"/>
      <c r="B161" s="30"/>
      <c r="G161" s="68"/>
    </row>
    <row r="162" spans="1:7" s="17" customFormat="1" x14ac:dyDescent="0.2">
      <c r="A162" s="30"/>
      <c r="B162" s="30"/>
      <c r="G162" s="68"/>
    </row>
    <row r="163" spans="1:7" s="17" customFormat="1" x14ac:dyDescent="0.2">
      <c r="A163" s="30"/>
      <c r="B163" s="30"/>
      <c r="G163" s="68"/>
    </row>
    <row r="164" spans="1:7" s="17" customFormat="1" x14ac:dyDescent="0.2">
      <c r="A164" s="30"/>
      <c r="B164" s="30"/>
      <c r="G164" s="68"/>
    </row>
    <row r="165" spans="1:7" s="17" customFormat="1" x14ac:dyDescent="0.2">
      <c r="A165" s="30"/>
      <c r="B165" s="30"/>
      <c r="G165" s="68"/>
    </row>
    <row r="166" spans="1:7" s="17" customFormat="1" x14ac:dyDescent="0.2">
      <c r="A166" s="30"/>
      <c r="B166" s="30"/>
      <c r="G166" s="68"/>
    </row>
    <row r="167" spans="1:7" s="17" customFormat="1" x14ac:dyDescent="0.2">
      <c r="A167" s="30"/>
      <c r="B167" s="30"/>
      <c r="G167" s="68"/>
    </row>
    <row r="168" spans="1:7" s="17" customFormat="1" x14ac:dyDescent="0.2">
      <c r="A168" s="30"/>
      <c r="B168" s="30"/>
      <c r="G168" s="68"/>
    </row>
    <row r="169" spans="1:7" s="17" customFormat="1" x14ac:dyDescent="0.2">
      <c r="A169" s="30"/>
      <c r="B169" s="30"/>
      <c r="G169" s="68"/>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Marín Dupré Francisco</cp:lastModifiedBy>
  <cp:lastPrinted>2018-01-11T13:34:20Z</cp:lastPrinted>
  <dcterms:created xsi:type="dcterms:W3CDTF">2001-01-06T19:47:03Z</dcterms:created>
  <dcterms:modified xsi:type="dcterms:W3CDTF">2018-02-14T20:00:18Z</dcterms:modified>
</cp:coreProperties>
</file>