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1. Resúmen Incumplimientos" sheetId="1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44" i="2" l="1"/>
  <c r="H44" i="2"/>
  <c r="G44" i="2"/>
  <c r="E44" i="2"/>
  <c r="D44" i="2"/>
  <c r="C44" i="2"/>
  <c r="J43" i="2"/>
  <c r="F43" i="2"/>
  <c r="K43" i="2" s="1"/>
  <c r="J42" i="2"/>
  <c r="F42" i="2"/>
  <c r="K42" i="2" s="1"/>
  <c r="J41" i="2"/>
  <c r="F41" i="2"/>
  <c r="K41" i="2" s="1"/>
  <c r="J38" i="2"/>
  <c r="F38" i="2"/>
  <c r="K38" i="2" s="1"/>
  <c r="J40" i="2"/>
  <c r="F40" i="2"/>
  <c r="K40" i="2" s="1"/>
  <c r="J39" i="2"/>
  <c r="F39" i="2"/>
  <c r="K39" i="2" s="1"/>
  <c r="J36" i="2"/>
  <c r="F36" i="2"/>
  <c r="K36" i="2" s="1"/>
  <c r="J37" i="2"/>
  <c r="F37" i="2"/>
  <c r="K37" i="2" s="1"/>
  <c r="J35" i="2"/>
  <c r="F35" i="2"/>
  <c r="K35" i="2" s="1"/>
  <c r="J34" i="2"/>
  <c r="F34" i="2"/>
  <c r="K34" i="2" s="1"/>
  <c r="J33" i="2"/>
  <c r="F33" i="2"/>
  <c r="K33" i="2" s="1"/>
  <c r="J32" i="2"/>
  <c r="F32" i="2"/>
  <c r="K32" i="2" s="1"/>
  <c r="J31" i="2"/>
  <c r="F31" i="2"/>
  <c r="K31" i="2" s="1"/>
  <c r="J30" i="2"/>
  <c r="F30" i="2"/>
  <c r="K30" i="2" s="1"/>
  <c r="J29" i="2"/>
  <c r="F29" i="2"/>
  <c r="K29" i="2" s="1"/>
  <c r="J28" i="2"/>
  <c r="F28" i="2"/>
  <c r="K28" i="2" s="1"/>
  <c r="J26" i="2"/>
  <c r="F26" i="2"/>
  <c r="K26" i="2" s="1"/>
  <c r="J25" i="2"/>
  <c r="F25" i="2"/>
  <c r="K25" i="2" s="1"/>
  <c r="J27" i="2"/>
  <c r="F27" i="2"/>
  <c r="K27" i="2" s="1"/>
  <c r="J21" i="2"/>
  <c r="F21" i="2"/>
  <c r="K21" i="2" s="1"/>
  <c r="J23" i="2"/>
  <c r="F23" i="2"/>
  <c r="K23" i="2" s="1"/>
  <c r="J24" i="2"/>
  <c r="F24" i="2"/>
  <c r="K24" i="2" s="1"/>
  <c r="J22" i="2"/>
  <c r="F22" i="2"/>
  <c r="K22" i="2" s="1"/>
  <c r="J20" i="2"/>
  <c r="F20" i="2"/>
  <c r="K20" i="2" s="1"/>
  <c r="J19" i="2"/>
  <c r="F19" i="2"/>
  <c r="K19" i="2" s="1"/>
  <c r="J18" i="2"/>
  <c r="F18" i="2"/>
  <c r="K18" i="2" s="1"/>
  <c r="J17" i="2"/>
  <c r="K17" i="2" s="1"/>
  <c r="F17" i="2"/>
  <c r="J16" i="2"/>
  <c r="F16" i="2"/>
  <c r="K16" i="2" s="1"/>
  <c r="J14" i="2"/>
  <c r="F14" i="2"/>
  <c r="K14" i="2" s="1"/>
  <c r="J15" i="2"/>
  <c r="F15" i="2"/>
  <c r="K15" i="2" s="1"/>
  <c r="J13" i="2"/>
  <c r="K13" i="2" s="1"/>
  <c r="F13" i="2"/>
  <c r="K11" i="2"/>
  <c r="J11" i="2"/>
  <c r="F11" i="2"/>
  <c r="J12" i="2"/>
  <c r="F12" i="2"/>
  <c r="K12" i="2" s="1"/>
  <c r="J10" i="2"/>
  <c r="F10" i="2"/>
  <c r="K10" i="2" s="1"/>
  <c r="J9" i="2"/>
  <c r="J44" i="2" s="1"/>
  <c r="F9" i="2"/>
  <c r="J82" i="1"/>
  <c r="I82" i="1"/>
  <c r="H82" i="1"/>
  <c r="G82" i="1"/>
  <c r="F82" i="1"/>
  <c r="E82" i="1"/>
  <c r="D82" i="1"/>
  <c r="L81" i="1"/>
  <c r="K81" i="1"/>
  <c r="G81" i="1"/>
  <c r="K80" i="1"/>
  <c r="G80" i="1"/>
  <c r="L80" i="1" s="1"/>
  <c r="L79" i="1"/>
  <c r="K79" i="1"/>
  <c r="G79" i="1"/>
  <c r="K78" i="1"/>
  <c r="L78" i="1" s="1"/>
  <c r="G78" i="1"/>
  <c r="J74" i="1"/>
  <c r="I74" i="1"/>
  <c r="H74" i="1"/>
  <c r="F74" i="1"/>
  <c r="E74" i="1"/>
  <c r="D74" i="1"/>
  <c r="K73" i="1"/>
  <c r="L73" i="1" s="1"/>
  <c r="G73" i="1"/>
  <c r="K72" i="1"/>
  <c r="G72" i="1"/>
  <c r="L72" i="1" s="1"/>
  <c r="K71" i="1"/>
  <c r="G71" i="1"/>
  <c r="L71" i="1" s="1"/>
  <c r="L70" i="1"/>
  <c r="K70" i="1"/>
  <c r="G70" i="1"/>
  <c r="I63" i="1"/>
  <c r="H63" i="1"/>
  <c r="G63" i="1"/>
  <c r="E63" i="1"/>
  <c r="D63" i="1"/>
  <c r="C63" i="1"/>
  <c r="F63" i="1" s="1"/>
  <c r="J62" i="1"/>
  <c r="F62" i="1"/>
  <c r="K62" i="1" s="1"/>
  <c r="K61" i="1"/>
  <c r="J61" i="1"/>
  <c r="F61" i="1"/>
  <c r="J60" i="1"/>
  <c r="K60" i="1" s="1"/>
  <c r="F60" i="1"/>
  <c r="K59" i="1"/>
  <c r="J59" i="1"/>
  <c r="F59" i="1"/>
  <c r="J58" i="1"/>
  <c r="F58" i="1"/>
  <c r="K58" i="1" s="1"/>
  <c r="F57" i="1"/>
  <c r="J56" i="1"/>
  <c r="F56" i="1"/>
  <c r="K56" i="1" s="1"/>
  <c r="K55" i="1"/>
  <c r="J55" i="1"/>
  <c r="F55" i="1"/>
  <c r="J54" i="1"/>
  <c r="K54" i="1" s="1"/>
  <c r="F54" i="1"/>
  <c r="J53" i="1"/>
  <c r="F53" i="1"/>
  <c r="K53" i="1" s="1"/>
  <c r="J52" i="1"/>
  <c r="F52" i="1"/>
  <c r="J51" i="1"/>
  <c r="F51" i="1"/>
  <c r="K51" i="1" s="1"/>
  <c r="I50" i="1"/>
  <c r="H50" i="1"/>
  <c r="J50" i="1" s="1"/>
  <c r="G50" i="1"/>
  <c r="E50" i="1"/>
  <c r="D50" i="1"/>
  <c r="F50" i="1" s="1"/>
  <c r="C50" i="1"/>
  <c r="J49" i="1"/>
  <c r="F49" i="1"/>
  <c r="K49" i="1" s="1"/>
  <c r="J48" i="1"/>
  <c r="K48" i="1" s="1"/>
  <c r="F48" i="1"/>
  <c r="J47" i="1"/>
  <c r="F47" i="1"/>
  <c r="K47" i="1" s="1"/>
  <c r="J46" i="1"/>
  <c r="F46" i="1"/>
  <c r="K46" i="1" s="1"/>
  <c r="K45" i="1"/>
  <c r="J45" i="1"/>
  <c r="F45" i="1"/>
  <c r="J44" i="1"/>
  <c r="K44" i="1" s="1"/>
  <c r="F44" i="1"/>
  <c r="K43" i="1"/>
  <c r="J43" i="1"/>
  <c r="F43" i="1"/>
  <c r="J42" i="1"/>
  <c r="F42" i="1"/>
  <c r="K42" i="1" s="1"/>
  <c r="J41" i="1"/>
  <c r="F41" i="1"/>
  <c r="K41" i="1" s="1"/>
  <c r="J40" i="1"/>
  <c r="K40" i="1" s="1"/>
  <c r="F40" i="1"/>
  <c r="J39" i="1"/>
  <c r="F39" i="1"/>
  <c r="K39" i="1" s="1"/>
  <c r="J38" i="1"/>
  <c r="F38" i="1"/>
  <c r="K38" i="1" s="1"/>
  <c r="I37" i="1"/>
  <c r="H37" i="1"/>
  <c r="G37" i="1"/>
  <c r="E37" i="1"/>
  <c r="D37" i="1"/>
  <c r="C37" i="1"/>
  <c r="J36" i="1"/>
  <c r="K36" i="1" s="1"/>
  <c r="F36" i="1"/>
  <c r="K35" i="1"/>
  <c r="J35" i="1"/>
  <c r="F35" i="1"/>
  <c r="J34" i="1"/>
  <c r="K34" i="1" s="1"/>
  <c r="F34" i="1"/>
  <c r="J33" i="1"/>
  <c r="F33" i="1"/>
  <c r="K33" i="1" s="1"/>
  <c r="J32" i="1"/>
  <c r="K32" i="1" s="1"/>
  <c r="F32" i="1"/>
  <c r="J31" i="1"/>
  <c r="F31" i="1"/>
  <c r="K31" i="1" s="1"/>
  <c r="J30" i="1"/>
  <c r="K30" i="1" s="1"/>
  <c r="F30" i="1"/>
  <c r="K29" i="1"/>
  <c r="J29" i="1"/>
  <c r="F29" i="1"/>
  <c r="J28" i="1"/>
  <c r="K28" i="1" s="1"/>
  <c r="F28" i="1"/>
  <c r="K27" i="1"/>
  <c r="J27" i="1"/>
  <c r="F27" i="1"/>
  <c r="J26" i="1"/>
  <c r="K26" i="1" s="1"/>
  <c r="F26" i="1"/>
  <c r="J25" i="1"/>
  <c r="F25" i="1"/>
  <c r="K25" i="1" s="1"/>
  <c r="J24" i="1"/>
  <c r="I24" i="1"/>
  <c r="H24" i="1"/>
  <c r="G24" i="1"/>
  <c r="F24" i="1"/>
  <c r="E24" i="1"/>
  <c r="D24" i="1"/>
  <c r="D64" i="1" s="1"/>
  <c r="C24" i="1"/>
  <c r="K23" i="1"/>
  <c r="J23" i="1"/>
  <c r="F23" i="1"/>
  <c r="J22" i="1"/>
  <c r="K22" i="1" s="1"/>
  <c r="F22" i="1"/>
  <c r="J21" i="1"/>
  <c r="F21" i="1"/>
  <c r="K21" i="1" s="1"/>
  <c r="J20" i="1"/>
  <c r="K20" i="1" s="1"/>
  <c r="F20" i="1"/>
  <c r="J19" i="1"/>
  <c r="F19" i="1"/>
  <c r="K19" i="1" s="1"/>
  <c r="J18" i="1"/>
  <c r="K18" i="1" s="1"/>
  <c r="F18" i="1"/>
  <c r="K17" i="1"/>
  <c r="J17" i="1"/>
  <c r="F17" i="1"/>
  <c r="J16" i="1"/>
  <c r="K16" i="1" s="1"/>
  <c r="F16" i="1"/>
  <c r="K15" i="1"/>
  <c r="J15" i="1"/>
  <c r="F15" i="1"/>
  <c r="J14" i="1"/>
  <c r="K14" i="1" s="1"/>
  <c r="F14" i="1"/>
  <c r="J13" i="1"/>
  <c r="F13" i="1"/>
  <c r="K13" i="1" s="1"/>
  <c r="J12" i="1"/>
  <c r="K12" i="1" s="1"/>
  <c r="F12" i="1"/>
  <c r="I11" i="1"/>
  <c r="H11" i="1"/>
  <c r="G11" i="1"/>
  <c r="E11" i="1"/>
  <c r="D11" i="1"/>
  <c r="C11" i="1"/>
  <c r="J10" i="1"/>
  <c r="K10" i="1" s="1"/>
  <c r="F10" i="1"/>
  <c r="K9" i="1"/>
  <c r="K11" i="1" s="1"/>
  <c r="J9" i="1"/>
  <c r="F9" i="1"/>
  <c r="K9" i="2" l="1"/>
  <c r="K44" i="2" s="1"/>
  <c r="K37" i="1"/>
  <c r="C64" i="1"/>
  <c r="F64" i="1" s="1"/>
  <c r="F11" i="1"/>
  <c r="K24" i="1"/>
  <c r="I64" i="1"/>
  <c r="H64" i="1"/>
  <c r="K82" i="1"/>
  <c r="L82" i="1" s="1"/>
  <c r="E64" i="1"/>
  <c r="J37" i="1"/>
  <c r="K50" i="1"/>
  <c r="F44" i="2"/>
  <c r="G64" i="1"/>
  <c r="J11" i="1"/>
  <c r="F37" i="1"/>
  <c r="K52" i="1"/>
  <c r="K63" i="1" s="1"/>
  <c r="J63" i="1"/>
  <c r="G74" i="1"/>
  <c r="K74" i="1"/>
  <c r="L12" i="2" l="1"/>
  <c r="L22" i="2"/>
  <c r="L31" i="2"/>
  <c r="L43" i="2"/>
  <c r="L11" i="2"/>
  <c r="L25" i="2"/>
  <c r="L39" i="2"/>
  <c r="L38" i="2"/>
  <c r="L13" i="2"/>
  <c r="L36" i="2"/>
  <c r="L32" i="2"/>
  <c r="L21" i="2"/>
  <c r="L23" i="2"/>
  <c r="L35" i="2"/>
  <c r="L16" i="2"/>
  <c r="L30" i="2"/>
  <c r="L26" i="2"/>
  <c r="L24" i="2"/>
  <c r="L42" i="2"/>
  <c r="L19" i="2"/>
  <c r="L29" i="2"/>
  <c r="L40" i="2"/>
  <c r="L34" i="2"/>
  <c r="L9" i="2"/>
  <c r="L44" i="2" s="1"/>
  <c r="K64" i="1"/>
  <c r="L74" i="1"/>
  <c r="L10" i="2"/>
  <c r="J64" i="1"/>
  <c r="L37" i="2"/>
  <c r="L28" i="2"/>
  <c r="L20" i="2"/>
  <c r="L41" i="2"/>
  <c r="L33" i="2"/>
  <c r="L27" i="2"/>
  <c r="L17" i="2"/>
  <c r="L18" i="2"/>
  <c r="L15" i="2"/>
  <c r="L14" i="2"/>
</calcChain>
</file>

<file path=xl/sharedStrings.xml><?xml version="1.0" encoding="utf-8"?>
<sst xmlns="http://schemas.openxmlformats.org/spreadsheetml/2006/main" count="257" uniqueCount="116">
  <si>
    <r>
      <t xml:space="preserve">ANÁLISIS DE INCUMPLIMIENTOS - </t>
    </r>
    <r>
      <rPr>
        <b/>
        <sz val="14"/>
        <color indexed="10"/>
        <rFont val="Calibri"/>
        <family val="2"/>
      </rPr>
      <t>SEPTIEMBRE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</si>
  <si>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</si>
  <si>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</si>
  <si>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</si>
  <si>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</si>
  <si>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</si>
  <si>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</si>
  <si>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</si>
  <si>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</si>
  <si>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</si>
  <si>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</si>
  <si>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</si>
  <si>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</si>
  <si>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</si>
  <si>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</si>
  <si>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</si>
  <si>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</si>
  <si>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</si>
  <si>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</si>
  <si>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</si>
  <si>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</si>
  <si>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</si>
  <si>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</si>
  <si>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</si>
  <si>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</si>
  <si>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</si>
  <si>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</si>
  <si>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</si>
  <si>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</si>
  <si>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</si>
  <si>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</si>
  <si>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</si>
  <si>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</si>
  <si>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</si>
  <si>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</si>
  <si>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</si>
  <si>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</si>
  <si>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</si>
  <si>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</si>
  <si>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</si>
  <si>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</si>
  <si>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</si>
  <si>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</si>
  <si>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</si>
  <si>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</si>
  <si>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</si>
  <si>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</si>
  <si>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</si>
  <si>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</si>
  <si>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</si>
  <si>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</si>
  <si>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</si>
  <si>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CHG Corredores de Bolsa </t>
  </si>
  <si>
    <t>GBM</t>
  </si>
  <si>
    <t xml:space="preserve">Moneda Corredores de Bolsa Limitada </t>
  </si>
  <si>
    <t>BCI</t>
  </si>
  <si>
    <t xml:space="preserve">Chile Market S.A. Corredores de Bolsa </t>
  </si>
  <si>
    <t>MERRILL</t>
  </si>
  <si>
    <t>Agencia de Valores SURA S.A.</t>
  </si>
  <si>
    <t>CORPBANCA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</si>
  <si>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</si>
  <si>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</si>
  <si>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</si>
  <si>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</si>
  <si>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</si>
  <si>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</si>
  <si>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</si>
  <si>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DEUTSCHE</t>
  </si>
  <si>
    <t>EUROAMER</t>
  </si>
  <si>
    <t>BANESTADO</t>
  </si>
  <si>
    <t>JP MORGAN</t>
  </si>
  <si>
    <t>MBI</t>
  </si>
  <si>
    <t>BANCHILE</t>
  </si>
  <si>
    <t>CRUZDELSUR</t>
  </si>
  <si>
    <t>NEVASA</t>
  </si>
  <si>
    <t>CONSORCIO</t>
  </si>
  <si>
    <t>PENTA</t>
  </si>
  <si>
    <t>TANNER</t>
  </si>
  <si>
    <t>BTG</t>
  </si>
  <si>
    <t>ITAU BBA</t>
  </si>
  <si>
    <t>VANTRUST</t>
  </si>
  <si>
    <t>DEUTSCHE BANK</t>
  </si>
  <si>
    <t>FIT</t>
  </si>
  <si>
    <t>CBBEC (*)</t>
  </si>
  <si>
    <t>LARRAGAR</t>
  </si>
  <si>
    <t>MOLINA (*)</t>
  </si>
  <si>
    <t>FINANZAS</t>
  </si>
  <si>
    <t>ITAU AGF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</si>
  <si>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</si>
  <si>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</si>
  <si>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</si>
  <si>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</si>
  <si>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SEPTIEMBRE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</si>
  <si>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</si>
  <si>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</si>
  <si>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</si>
  <si>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</si>
  <si>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</si>
  <si>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</si>
  <si>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</si>
  <si>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</si>
  <si>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</si>
  <si>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</si>
  <si>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</si>
  <si>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</si>
  <si>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Extraordinario</t>
  </si>
  <si>
    <t>Atraso liquidación cliente</t>
  </si>
  <si>
    <t>B</t>
  </si>
  <si>
    <t>Complemento</t>
  </si>
  <si>
    <t>A</t>
  </si>
  <si>
    <t>Verificación</t>
  </si>
  <si>
    <t>INCUMPLIMIENTOS EN CÁMARA DE COMPENSACIÓN</t>
  </si>
  <si>
    <t>Agrupación PM</t>
  </si>
  <si>
    <t>Agrupación PH</t>
  </si>
  <si>
    <t>ITAU</t>
  </si>
  <si>
    <t>Incidente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</si>
</sst>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1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22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298</c:v>
                </c:pt>
                <c:pt idx="1">
                  <c:v>72</c:v>
                </c:pt>
                <c:pt idx="2">
                  <c:v>163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491</c:v>
                </c:pt>
                <c:pt idx="1">
                  <c:v>9</c:v>
                </c:pt>
                <c:pt idx="2">
                  <c:v>48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SCL/SCL-201/Base%20Incumplimientos%20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C 206"/>
      <sheetName val="SCL 207"/>
      <sheetName val="1. Resúmen Incumplimientos"/>
      <sheetName val="2. Ranking Incumplimientos"/>
      <sheetName val="3. Incumplimientos Mes"/>
      <sheetName val="4. Tendencias"/>
    </sheetNames>
    <sheetDataSet>
      <sheetData sheetId="0"/>
      <sheetData sheetId="1"/>
      <sheetData sheetId="2">
        <row r="7">
          <cell r="C7" t="str">
            <v>Efectivo</v>
          </cell>
          <cell r="G7" t="str">
            <v>Valores</v>
          </cell>
        </row>
        <row r="8">
          <cell r="C8" t="str">
            <v>PH</v>
          </cell>
          <cell r="D8" t="str">
            <v>PM</v>
          </cell>
          <cell r="E8" t="str">
            <v>RV</v>
          </cell>
          <cell r="G8" t="str">
            <v>PH</v>
          </cell>
          <cell r="H8" t="str">
            <v>PM</v>
          </cell>
          <cell r="I8" t="str">
            <v>RV</v>
          </cell>
        </row>
        <row r="64">
          <cell r="C64">
            <v>22</v>
          </cell>
          <cell r="D64">
            <v>1</v>
          </cell>
          <cell r="E64">
            <v>1</v>
          </cell>
          <cell r="G64">
            <v>298</v>
          </cell>
          <cell r="H64">
            <v>72</v>
          </cell>
          <cell r="I64">
            <v>163</v>
          </cell>
        </row>
        <row r="69">
          <cell r="B69" t="str">
            <v>Motivos</v>
          </cell>
        </row>
        <row r="70">
          <cell r="B70" t="str">
            <v>Liquidación con cliente</v>
          </cell>
          <cell r="L70">
            <v>491</v>
          </cell>
        </row>
        <row r="71">
          <cell r="B71" t="str">
            <v>Emisión de instrumento</v>
          </cell>
          <cell r="L71">
            <v>9</v>
          </cell>
        </row>
        <row r="72">
          <cell r="B72" t="str">
            <v>Incidente operacional</v>
          </cell>
          <cell r="L72">
            <v>48</v>
          </cell>
        </row>
        <row r="73">
          <cell r="B73" t="str">
            <v>Sin información</v>
          </cell>
          <cell r="L73">
            <v>9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G3" sqref="G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x14ac:dyDescent="0.25">
      <c r="B3" s="5" t="s">
        <v>1</v>
      </c>
      <c r="R3" s="6" t="s">
        <v>2</v>
      </c>
    </row>
    <row r="4" spans="2:18" x14ac:dyDescent="0.25">
      <c r="B4" s="7"/>
      <c r="R4" s="6"/>
    </row>
    <row r="5" spans="2:18" ht="15.75" thickBot="1" x14ac:dyDescent="0.3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ht="16.5" thickTop="1" thickBot="1" x14ac:dyDescent="0.3"/>
    <row r="7" spans="2:18" ht="15.75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12"/>
    </row>
    <row r="8" spans="2:18" ht="15.75" thickBot="1" x14ac:dyDescent="0.3"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16" t="s">
        <v>9</v>
      </c>
    </row>
    <row r="9" spans="2:18" ht="15.75" hidden="1" thickBot="1" x14ac:dyDescent="0.3">
      <c r="B9" s="17" t="s">
        <v>10</v>
      </c>
      <c r="C9" s="18">
        <v>1</v>
      </c>
      <c r="D9" s="19"/>
      <c r="E9" s="19"/>
      <c r="F9" s="20">
        <f t="shared" ref="F9:F23" si="0">+SUM(C9:E9)</f>
        <v>1</v>
      </c>
      <c r="G9" s="18">
        <v>7</v>
      </c>
      <c r="H9" s="19">
        <v>1</v>
      </c>
      <c r="I9" s="19">
        <v>5</v>
      </c>
      <c r="J9" s="21">
        <f t="shared" ref="J9:J23" si="1">+SUM(G9:I9)</f>
        <v>13</v>
      </c>
      <c r="K9" s="22">
        <f>+J9+F9</f>
        <v>14</v>
      </c>
    </row>
    <row r="10" spans="2:18" ht="15.75" hidden="1" thickBot="1" x14ac:dyDescent="0.3">
      <c r="B10" s="23" t="s">
        <v>11</v>
      </c>
      <c r="C10" s="24"/>
      <c r="D10" s="25"/>
      <c r="E10" s="25"/>
      <c r="F10" s="26">
        <f t="shared" si="0"/>
        <v>0</v>
      </c>
      <c r="G10" s="24">
        <v>9</v>
      </c>
      <c r="H10" s="25">
        <v>2</v>
      </c>
      <c r="I10" s="25">
        <v>4</v>
      </c>
      <c r="J10" s="27">
        <f t="shared" si="1"/>
        <v>15</v>
      </c>
      <c r="K10" s="28">
        <f>+J10+F10</f>
        <v>15</v>
      </c>
    </row>
    <row r="11" spans="2:18" ht="15.75" thickBot="1" x14ac:dyDescent="0.3">
      <c r="B11" s="29" t="s">
        <v>12</v>
      </c>
      <c r="C11" s="30">
        <f>+SUM(C9:C10)</f>
        <v>1</v>
      </c>
      <c r="D11" s="31">
        <f>+SUM(D9:D10)</f>
        <v>0</v>
      </c>
      <c r="E11" s="31">
        <f>+SUM(E9:E10)</f>
        <v>0</v>
      </c>
      <c r="F11" s="31">
        <f t="shared" si="0"/>
        <v>1</v>
      </c>
      <c r="G11" s="30">
        <f>+SUM(G9:G10)</f>
        <v>16</v>
      </c>
      <c r="H11" s="31">
        <f>+SUM(H9:H10)</f>
        <v>3</v>
      </c>
      <c r="I11" s="31">
        <f>+SUM(I9:I10)</f>
        <v>9</v>
      </c>
      <c r="J11" s="32">
        <f t="shared" si="1"/>
        <v>28</v>
      </c>
      <c r="K11" s="16">
        <f>+SUM(K9:K10)</f>
        <v>29</v>
      </c>
    </row>
    <row r="12" spans="2:18" ht="15.75" hidden="1" thickBot="1" x14ac:dyDescent="0.3">
      <c r="B12" s="17" t="s">
        <v>13</v>
      </c>
      <c r="C12" s="18">
        <v>2</v>
      </c>
      <c r="D12" s="19"/>
      <c r="E12" s="19"/>
      <c r="F12" s="20">
        <f t="shared" si="0"/>
        <v>2</v>
      </c>
      <c r="G12" s="18">
        <v>12</v>
      </c>
      <c r="H12" s="19"/>
      <c r="I12" s="19">
        <v>2</v>
      </c>
      <c r="J12" s="21">
        <f t="shared" si="1"/>
        <v>14</v>
      </c>
      <c r="K12" s="22">
        <f t="shared" ref="K12:K23" si="2">+J12+F12</f>
        <v>16</v>
      </c>
    </row>
    <row r="13" spans="2:18" ht="15.75" hidden="1" thickBot="1" x14ac:dyDescent="0.3">
      <c r="B13" s="33" t="s">
        <v>14</v>
      </c>
      <c r="C13" s="34">
        <v>2</v>
      </c>
      <c r="D13" s="35"/>
      <c r="E13" s="35"/>
      <c r="F13" s="36">
        <f t="shared" si="0"/>
        <v>2</v>
      </c>
      <c r="G13" s="34">
        <v>5</v>
      </c>
      <c r="H13" s="35"/>
      <c r="I13" s="35">
        <v>5</v>
      </c>
      <c r="J13" s="37">
        <f t="shared" si="1"/>
        <v>10</v>
      </c>
      <c r="K13" s="38">
        <f t="shared" si="2"/>
        <v>12</v>
      </c>
    </row>
    <row r="14" spans="2:18" ht="15.75" hidden="1" thickBot="1" x14ac:dyDescent="0.3">
      <c r="B14" s="33" t="s">
        <v>15</v>
      </c>
      <c r="C14" s="34">
        <v>2</v>
      </c>
      <c r="D14" s="35"/>
      <c r="E14" s="35">
        <v>1</v>
      </c>
      <c r="F14" s="36">
        <f t="shared" si="0"/>
        <v>3</v>
      </c>
      <c r="G14" s="34">
        <v>11</v>
      </c>
      <c r="H14" s="35"/>
      <c r="I14" s="35">
        <v>1</v>
      </c>
      <c r="J14" s="37">
        <f t="shared" si="1"/>
        <v>12</v>
      </c>
      <c r="K14" s="38">
        <f t="shared" si="2"/>
        <v>15</v>
      </c>
    </row>
    <row r="15" spans="2:18" ht="15.75" hidden="1" thickBot="1" x14ac:dyDescent="0.3">
      <c r="B15" s="33" t="s">
        <v>16</v>
      </c>
      <c r="C15" s="34"/>
      <c r="D15" s="35"/>
      <c r="E15" s="35"/>
      <c r="F15" s="36">
        <f t="shared" si="0"/>
        <v>0</v>
      </c>
      <c r="G15" s="34">
        <v>4</v>
      </c>
      <c r="H15" s="35">
        <v>2</v>
      </c>
      <c r="I15" s="35">
        <v>3</v>
      </c>
      <c r="J15" s="37">
        <f t="shared" si="1"/>
        <v>9</v>
      </c>
      <c r="K15" s="38">
        <f t="shared" si="2"/>
        <v>9</v>
      </c>
    </row>
    <row r="16" spans="2:18" ht="15.75" hidden="1" thickBot="1" x14ac:dyDescent="0.3">
      <c r="B16" s="33" t="s">
        <v>17</v>
      </c>
      <c r="C16" s="34"/>
      <c r="D16" s="35"/>
      <c r="E16" s="35"/>
      <c r="F16" s="36">
        <f t="shared" si="0"/>
        <v>0</v>
      </c>
      <c r="G16" s="34">
        <v>7</v>
      </c>
      <c r="H16" s="35">
        <v>1</v>
      </c>
      <c r="I16" s="35">
        <v>2</v>
      </c>
      <c r="J16" s="37">
        <f t="shared" si="1"/>
        <v>10</v>
      </c>
      <c r="K16" s="38">
        <f t="shared" si="2"/>
        <v>10</v>
      </c>
    </row>
    <row r="17" spans="2:11" ht="15.75" hidden="1" thickBot="1" x14ac:dyDescent="0.3">
      <c r="B17" s="33" t="s">
        <v>18</v>
      </c>
      <c r="C17" s="34">
        <v>1</v>
      </c>
      <c r="D17" s="35"/>
      <c r="E17" s="35"/>
      <c r="F17" s="36">
        <f t="shared" si="0"/>
        <v>1</v>
      </c>
      <c r="G17" s="34">
        <v>7</v>
      </c>
      <c r="H17" s="35"/>
      <c r="I17" s="35">
        <v>4</v>
      </c>
      <c r="J17" s="37">
        <f t="shared" si="1"/>
        <v>11</v>
      </c>
      <c r="K17" s="38">
        <f t="shared" si="2"/>
        <v>12</v>
      </c>
    </row>
    <row r="18" spans="2:11" ht="15.75" hidden="1" thickBot="1" x14ac:dyDescent="0.3">
      <c r="B18" s="33" t="s">
        <v>19</v>
      </c>
      <c r="C18" s="34">
        <v>1</v>
      </c>
      <c r="D18" s="35"/>
      <c r="E18" s="35"/>
      <c r="F18" s="36">
        <f t="shared" si="0"/>
        <v>1</v>
      </c>
      <c r="G18" s="34">
        <v>4</v>
      </c>
      <c r="H18" s="35">
        <v>4</v>
      </c>
      <c r="I18" s="35">
        <v>2</v>
      </c>
      <c r="J18" s="37">
        <f t="shared" si="1"/>
        <v>10</v>
      </c>
      <c r="K18" s="38">
        <f t="shared" si="2"/>
        <v>11</v>
      </c>
    </row>
    <row r="19" spans="2:11" ht="15.75" hidden="1" thickBot="1" x14ac:dyDescent="0.3">
      <c r="B19" s="33" t="s">
        <v>20</v>
      </c>
      <c r="C19" s="34">
        <v>1</v>
      </c>
      <c r="D19" s="35"/>
      <c r="E19" s="35"/>
      <c r="F19" s="36">
        <f t="shared" si="0"/>
        <v>1</v>
      </c>
      <c r="G19" s="34">
        <v>10</v>
      </c>
      <c r="H19" s="35">
        <v>3</v>
      </c>
      <c r="I19" s="35">
        <v>1</v>
      </c>
      <c r="J19" s="37">
        <f t="shared" si="1"/>
        <v>14</v>
      </c>
      <c r="K19" s="38">
        <f t="shared" si="2"/>
        <v>15</v>
      </c>
    </row>
    <row r="20" spans="2:11" ht="15.75" hidden="1" thickBot="1" x14ac:dyDescent="0.3">
      <c r="B20" s="33" t="s">
        <v>21</v>
      </c>
      <c r="C20" s="34"/>
      <c r="D20" s="35"/>
      <c r="E20" s="35"/>
      <c r="F20" s="36">
        <f t="shared" si="0"/>
        <v>0</v>
      </c>
      <c r="G20" s="34">
        <v>10</v>
      </c>
      <c r="H20" s="35">
        <v>4</v>
      </c>
      <c r="I20" s="35">
        <v>3</v>
      </c>
      <c r="J20" s="36">
        <f t="shared" si="1"/>
        <v>17</v>
      </c>
      <c r="K20" s="38">
        <f t="shared" si="2"/>
        <v>17</v>
      </c>
    </row>
    <row r="21" spans="2:11" ht="15.75" hidden="1" thickBot="1" x14ac:dyDescent="0.3">
      <c r="B21" s="33" t="s">
        <v>22</v>
      </c>
      <c r="C21" s="34">
        <v>1</v>
      </c>
      <c r="D21" s="35"/>
      <c r="E21" s="35"/>
      <c r="F21" s="36">
        <f t="shared" si="0"/>
        <v>1</v>
      </c>
      <c r="G21" s="34">
        <v>11</v>
      </c>
      <c r="H21" s="35">
        <v>1</v>
      </c>
      <c r="I21" s="35">
        <v>3</v>
      </c>
      <c r="J21" s="36">
        <f t="shared" si="1"/>
        <v>15</v>
      </c>
      <c r="K21" s="38">
        <f t="shared" si="2"/>
        <v>16</v>
      </c>
    </row>
    <row r="22" spans="2:11" ht="15.75" hidden="1" thickBot="1" x14ac:dyDescent="0.3">
      <c r="B22" s="33" t="s">
        <v>10</v>
      </c>
      <c r="C22" s="34"/>
      <c r="D22" s="35"/>
      <c r="E22" s="35"/>
      <c r="F22" s="36">
        <f t="shared" si="0"/>
        <v>0</v>
      </c>
      <c r="G22" s="24">
        <v>9</v>
      </c>
      <c r="H22" s="35"/>
      <c r="I22" s="35">
        <v>1</v>
      </c>
      <c r="J22" s="36">
        <f t="shared" si="1"/>
        <v>10</v>
      </c>
      <c r="K22" s="38">
        <f t="shared" si="2"/>
        <v>10</v>
      </c>
    </row>
    <row r="23" spans="2:11" ht="15.75" hidden="1" thickBot="1" x14ac:dyDescent="0.3">
      <c r="B23" s="23" t="s">
        <v>11</v>
      </c>
      <c r="C23" s="24"/>
      <c r="D23" s="25"/>
      <c r="E23" s="25"/>
      <c r="F23" s="26">
        <f t="shared" si="0"/>
        <v>0</v>
      </c>
      <c r="G23" s="24">
        <v>9</v>
      </c>
      <c r="H23" s="25">
        <v>1</v>
      </c>
      <c r="I23" s="25">
        <v>6</v>
      </c>
      <c r="J23" s="27">
        <f t="shared" si="1"/>
        <v>16</v>
      </c>
      <c r="K23" s="28">
        <f t="shared" si="2"/>
        <v>16</v>
      </c>
    </row>
    <row r="24" spans="2:11" ht="15.75" thickBot="1" x14ac:dyDescent="0.3">
      <c r="B24" s="29" t="s">
        <v>23</v>
      </c>
      <c r="C24" s="30">
        <f>+SUM(C12:C23)</f>
        <v>10</v>
      </c>
      <c r="D24" s="31">
        <f>+SUM(D12:D23)</f>
        <v>0</v>
      </c>
      <c r="E24" s="31">
        <f>+SUM(E12:E23)</f>
        <v>1</v>
      </c>
      <c r="F24" s="31">
        <f>+SUM(C24:E24)</f>
        <v>11</v>
      </c>
      <c r="G24" s="30">
        <f>+SUM(G12:G23)</f>
        <v>99</v>
      </c>
      <c r="H24" s="31">
        <f>+SUM(H12:H23)</f>
        <v>16</v>
      </c>
      <c r="I24" s="31">
        <f>+SUM(I12:I23)</f>
        <v>33</v>
      </c>
      <c r="J24" s="32">
        <f>+SUM(G24:I24)</f>
        <v>148</v>
      </c>
      <c r="K24" s="16">
        <f>+SUM(K12:K23)</f>
        <v>159</v>
      </c>
    </row>
    <row r="25" spans="2:11" ht="15.75" hidden="1" thickBot="1" x14ac:dyDescent="0.3">
      <c r="B25" s="17" t="s">
        <v>13</v>
      </c>
      <c r="C25" s="18"/>
      <c r="D25" s="19"/>
      <c r="E25" s="19"/>
      <c r="F25" s="20">
        <f t="shared" ref="F25:F62" si="3">+SUM(C25:E25)</f>
        <v>0</v>
      </c>
      <c r="G25" s="18">
        <v>7</v>
      </c>
      <c r="H25" s="19">
        <v>3</v>
      </c>
      <c r="I25" s="19">
        <v>4</v>
      </c>
      <c r="J25" s="21">
        <f t="shared" ref="J25:J36" si="4">+SUM(G25:I25)</f>
        <v>14</v>
      </c>
      <c r="K25" s="22">
        <f t="shared" ref="K25:K36" si="5">+J25+F25</f>
        <v>14</v>
      </c>
    </row>
    <row r="26" spans="2:11" ht="15.75" hidden="1" thickBot="1" x14ac:dyDescent="0.3">
      <c r="B26" s="33" t="s">
        <v>14</v>
      </c>
      <c r="C26" s="34"/>
      <c r="D26" s="35"/>
      <c r="E26" s="35"/>
      <c r="F26" s="36">
        <f t="shared" si="3"/>
        <v>0</v>
      </c>
      <c r="G26" s="34">
        <v>7</v>
      </c>
      <c r="H26" s="35"/>
      <c r="I26" s="35">
        <v>5</v>
      </c>
      <c r="J26" s="37">
        <f>+SUM(G26:I26)</f>
        <v>12</v>
      </c>
      <c r="K26" s="38">
        <f>+J26+F26</f>
        <v>12</v>
      </c>
    </row>
    <row r="27" spans="2:11" ht="15.75" hidden="1" thickBot="1" x14ac:dyDescent="0.3">
      <c r="B27" s="33" t="s">
        <v>15</v>
      </c>
      <c r="C27" s="34">
        <v>1</v>
      </c>
      <c r="D27" s="35"/>
      <c r="E27" s="35"/>
      <c r="F27" s="36">
        <f t="shared" si="3"/>
        <v>1</v>
      </c>
      <c r="G27" s="34">
        <v>8</v>
      </c>
      <c r="H27" s="35">
        <v>3</v>
      </c>
      <c r="I27" s="35">
        <v>4</v>
      </c>
      <c r="J27" s="37">
        <f t="shared" si="4"/>
        <v>15</v>
      </c>
      <c r="K27" s="38">
        <f t="shared" si="5"/>
        <v>16</v>
      </c>
    </row>
    <row r="28" spans="2:11" ht="15.75" hidden="1" thickBot="1" x14ac:dyDescent="0.3">
      <c r="B28" s="33" t="s">
        <v>16</v>
      </c>
      <c r="C28" s="34"/>
      <c r="D28" s="35"/>
      <c r="E28" s="35"/>
      <c r="F28" s="36">
        <f t="shared" si="3"/>
        <v>0</v>
      </c>
      <c r="G28" s="34">
        <v>9</v>
      </c>
      <c r="H28" s="35">
        <v>4</v>
      </c>
      <c r="I28" s="35">
        <v>3</v>
      </c>
      <c r="J28" s="37">
        <f t="shared" si="4"/>
        <v>16</v>
      </c>
      <c r="K28" s="38">
        <f t="shared" si="5"/>
        <v>16</v>
      </c>
    </row>
    <row r="29" spans="2:11" ht="15.75" hidden="1" thickBot="1" x14ac:dyDescent="0.3">
      <c r="B29" s="33" t="s">
        <v>17</v>
      </c>
      <c r="C29" s="34">
        <v>2</v>
      </c>
      <c r="D29" s="35"/>
      <c r="E29" s="35"/>
      <c r="F29" s="36">
        <f t="shared" si="3"/>
        <v>2</v>
      </c>
      <c r="G29" s="34">
        <v>5</v>
      </c>
      <c r="H29" s="35"/>
      <c r="I29" s="35">
        <v>3</v>
      </c>
      <c r="J29" s="37">
        <f t="shared" si="4"/>
        <v>8</v>
      </c>
      <c r="K29" s="38">
        <f t="shared" si="5"/>
        <v>10</v>
      </c>
    </row>
    <row r="30" spans="2:11" ht="15.75" hidden="1" thickBot="1" x14ac:dyDescent="0.3">
      <c r="B30" s="33" t="s">
        <v>18</v>
      </c>
      <c r="C30" s="34">
        <v>1</v>
      </c>
      <c r="D30" s="35"/>
      <c r="E30" s="35"/>
      <c r="F30" s="36">
        <f t="shared" si="3"/>
        <v>1</v>
      </c>
      <c r="G30" s="34">
        <v>9</v>
      </c>
      <c r="H30" s="35">
        <v>2</v>
      </c>
      <c r="I30" s="35">
        <v>5</v>
      </c>
      <c r="J30" s="37">
        <f t="shared" si="4"/>
        <v>16</v>
      </c>
      <c r="K30" s="38">
        <f t="shared" si="5"/>
        <v>17</v>
      </c>
    </row>
    <row r="31" spans="2:11" ht="15.75" hidden="1" thickBot="1" x14ac:dyDescent="0.3">
      <c r="B31" s="33" t="s">
        <v>19</v>
      </c>
      <c r="C31" s="34"/>
      <c r="D31" s="35">
        <v>1</v>
      </c>
      <c r="E31" s="35"/>
      <c r="F31" s="36">
        <f t="shared" si="3"/>
        <v>1</v>
      </c>
      <c r="G31" s="34">
        <v>10</v>
      </c>
      <c r="H31" s="35">
        <v>1</v>
      </c>
      <c r="I31" s="35">
        <v>4</v>
      </c>
      <c r="J31" s="37">
        <f t="shared" si="4"/>
        <v>15</v>
      </c>
      <c r="K31" s="38">
        <f t="shared" si="5"/>
        <v>16</v>
      </c>
    </row>
    <row r="32" spans="2:11" ht="15.75" hidden="1" thickBot="1" x14ac:dyDescent="0.3">
      <c r="B32" s="33" t="s">
        <v>20</v>
      </c>
      <c r="C32" s="34"/>
      <c r="D32" s="35"/>
      <c r="E32" s="35"/>
      <c r="F32" s="36">
        <f t="shared" si="3"/>
        <v>0</v>
      </c>
      <c r="G32" s="34">
        <v>7</v>
      </c>
      <c r="H32" s="35">
        <v>2</v>
      </c>
      <c r="I32" s="35">
        <v>1</v>
      </c>
      <c r="J32" s="37">
        <f t="shared" si="4"/>
        <v>10</v>
      </c>
      <c r="K32" s="38">
        <f t="shared" si="5"/>
        <v>10</v>
      </c>
    </row>
    <row r="33" spans="2:11" ht="15.75" hidden="1" thickBot="1" x14ac:dyDescent="0.3">
      <c r="B33" s="33" t="s">
        <v>21</v>
      </c>
      <c r="C33" s="34"/>
      <c r="D33" s="35"/>
      <c r="E33" s="35"/>
      <c r="F33" s="36">
        <f t="shared" si="3"/>
        <v>0</v>
      </c>
      <c r="G33" s="34">
        <v>4</v>
      </c>
      <c r="H33" s="35">
        <v>2</v>
      </c>
      <c r="I33" s="35">
        <v>1</v>
      </c>
      <c r="J33" s="36">
        <f t="shared" si="4"/>
        <v>7</v>
      </c>
      <c r="K33" s="38">
        <f t="shared" si="5"/>
        <v>7</v>
      </c>
    </row>
    <row r="34" spans="2:11" ht="15.75" hidden="1" thickBot="1" x14ac:dyDescent="0.3">
      <c r="B34" s="33" t="s">
        <v>22</v>
      </c>
      <c r="C34" s="34"/>
      <c r="D34" s="35"/>
      <c r="E34" s="35"/>
      <c r="F34" s="36">
        <f t="shared" si="3"/>
        <v>0</v>
      </c>
      <c r="G34" s="34">
        <v>12</v>
      </c>
      <c r="H34" s="35">
        <v>1</v>
      </c>
      <c r="I34" s="35">
        <v>2</v>
      </c>
      <c r="J34" s="36">
        <f t="shared" si="4"/>
        <v>15</v>
      </c>
      <c r="K34" s="38">
        <f t="shared" si="5"/>
        <v>15</v>
      </c>
    </row>
    <row r="35" spans="2:11" ht="15.75" hidden="1" thickBot="1" x14ac:dyDescent="0.3">
      <c r="B35" s="33" t="s">
        <v>10</v>
      </c>
      <c r="C35" s="34"/>
      <c r="D35" s="35"/>
      <c r="E35" s="35"/>
      <c r="F35" s="36">
        <f t="shared" si="3"/>
        <v>0</v>
      </c>
      <c r="G35" s="34">
        <v>3</v>
      </c>
      <c r="H35" s="35">
        <v>4</v>
      </c>
      <c r="I35" s="35"/>
      <c r="J35" s="36">
        <f t="shared" si="4"/>
        <v>7</v>
      </c>
      <c r="K35" s="38">
        <f t="shared" si="5"/>
        <v>7</v>
      </c>
    </row>
    <row r="36" spans="2:11" ht="15.75" hidden="1" thickBot="1" x14ac:dyDescent="0.3">
      <c r="B36" s="23" t="s">
        <v>11</v>
      </c>
      <c r="C36" s="24"/>
      <c r="D36" s="25"/>
      <c r="E36" s="25"/>
      <c r="F36" s="26">
        <f t="shared" si="3"/>
        <v>0</v>
      </c>
      <c r="G36" s="24">
        <v>5</v>
      </c>
      <c r="H36" s="25">
        <v>3</v>
      </c>
      <c r="I36" s="25">
        <v>6</v>
      </c>
      <c r="J36" s="27">
        <f t="shared" si="4"/>
        <v>14</v>
      </c>
      <c r="K36" s="28">
        <f t="shared" si="5"/>
        <v>14</v>
      </c>
    </row>
    <row r="37" spans="2:11" ht="15.75" thickBot="1" x14ac:dyDescent="0.3">
      <c r="B37" s="29" t="s">
        <v>24</v>
      </c>
      <c r="C37" s="30">
        <f>+SUM(C25:C36)</f>
        <v>4</v>
      </c>
      <c r="D37" s="31">
        <f>+SUM(D25:D36)</f>
        <v>1</v>
      </c>
      <c r="E37" s="31">
        <f>+SUM(E25:E36)</f>
        <v>0</v>
      </c>
      <c r="F37" s="31">
        <f>+SUM(C37:E37)</f>
        <v>5</v>
      </c>
      <c r="G37" s="30">
        <f>+SUM(G25:G36)</f>
        <v>86</v>
      </c>
      <c r="H37" s="31">
        <f>+SUM(H25:H36)</f>
        <v>25</v>
      </c>
      <c r="I37" s="31">
        <f>+SUM(I25:I36)</f>
        <v>38</v>
      </c>
      <c r="J37" s="32">
        <f>+SUM(G37:I37)</f>
        <v>149</v>
      </c>
      <c r="K37" s="16">
        <f>+SUM(K25:K36)</f>
        <v>154</v>
      </c>
    </row>
    <row r="38" spans="2:11" ht="15.75" hidden="1" thickBot="1" x14ac:dyDescent="0.3">
      <c r="B38" s="17" t="s">
        <v>13</v>
      </c>
      <c r="C38" s="18"/>
      <c r="D38" s="19"/>
      <c r="E38" s="19"/>
      <c r="F38" s="20">
        <f t="shared" si="3"/>
        <v>0</v>
      </c>
      <c r="G38" s="18">
        <v>12</v>
      </c>
      <c r="H38" s="19">
        <v>1</v>
      </c>
      <c r="I38" s="19">
        <v>4</v>
      </c>
      <c r="J38" s="21">
        <f t="shared" ref="J38:J62" si="6">+SUM(G38:I38)</f>
        <v>17</v>
      </c>
      <c r="K38" s="22">
        <f>+F38+J38</f>
        <v>17</v>
      </c>
    </row>
    <row r="39" spans="2:11" ht="15.75" hidden="1" thickBot="1" x14ac:dyDescent="0.3">
      <c r="B39" s="33" t="s">
        <v>14</v>
      </c>
      <c r="C39" s="34"/>
      <c r="D39" s="35"/>
      <c r="E39" s="35"/>
      <c r="F39" s="36">
        <f t="shared" si="3"/>
        <v>0</v>
      </c>
      <c r="G39" s="34">
        <v>9</v>
      </c>
      <c r="H39" s="35"/>
      <c r="I39" s="35">
        <v>6</v>
      </c>
      <c r="J39" s="37">
        <f t="shared" si="6"/>
        <v>15</v>
      </c>
      <c r="K39" s="38">
        <f t="shared" ref="K39:K49" si="7">+F39+J39</f>
        <v>15</v>
      </c>
    </row>
    <row r="40" spans="2:11" ht="15.75" hidden="1" thickBot="1" x14ac:dyDescent="0.3">
      <c r="B40" s="33" t="s">
        <v>15</v>
      </c>
      <c r="C40" s="34"/>
      <c r="D40" s="35"/>
      <c r="E40" s="35"/>
      <c r="F40" s="36">
        <f t="shared" si="3"/>
        <v>0</v>
      </c>
      <c r="G40" s="34">
        <v>2</v>
      </c>
      <c r="H40" s="35">
        <v>1</v>
      </c>
      <c r="I40" s="35">
        <v>8</v>
      </c>
      <c r="J40" s="37">
        <f t="shared" si="6"/>
        <v>11</v>
      </c>
      <c r="K40" s="38">
        <f t="shared" si="7"/>
        <v>11</v>
      </c>
    </row>
    <row r="41" spans="2:11" ht="15.75" hidden="1" thickBot="1" x14ac:dyDescent="0.3">
      <c r="B41" s="33" t="s">
        <v>16</v>
      </c>
      <c r="C41" s="34"/>
      <c r="D41" s="35"/>
      <c r="E41" s="35"/>
      <c r="F41" s="36">
        <f t="shared" si="3"/>
        <v>0</v>
      </c>
      <c r="G41" s="34">
        <v>4</v>
      </c>
      <c r="H41" s="35">
        <v>2</v>
      </c>
      <c r="I41" s="35">
        <v>2</v>
      </c>
      <c r="J41" s="37">
        <f t="shared" si="6"/>
        <v>8</v>
      </c>
      <c r="K41" s="38">
        <f t="shared" si="7"/>
        <v>8</v>
      </c>
    </row>
    <row r="42" spans="2:11" ht="15.75" hidden="1" thickBot="1" x14ac:dyDescent="0.3">
      <c r="B42" s="33" t="s">
        <v>17</v>
      </c>
      <c r="C42" s="34"/>
      <c r="D42" s="35"/>
      <c r="E42" s="35"/>
      <c r="F42" s="36">
        <f t="shared" si="3"/>
        <v>0</v>
      </c>
      <c r="G42" s="34">
        <v>4</v>
      </c>
      <c r="H42" s="35">
        <v>1</v>
      </c>
      <c r="I42" s="35">
        <v>5</v>
      </c>
      <c r="J42" s="37">
        <f t="shared" si="6"/>
        <v>10</v>
      </c>
      <c r="K42" s="38">
        <f t="shared" si="7"/>
        <v>10</v>
      </c>
    </row>
    <row r="43" spans="2:11" ht="15.75" hidden="1" thickBot="1" x14ac:dyDescent="0.3">
      <c r="B43" s="33" t="s">
        <v>18</v>
      </c>
      <c r="C43" s="34">
        <v>1</v>
      </c>
      <c r="D43" s="35"/>
      <c r="E43" s="35"/>
      <c r="F43" s="36">
        <f t="shared" si="3"/>
        <v>1</v>
      </c>
      <c r="G43" s="34">
        <v>7</v>
      </c>
      <c r="H43" s="35">
        <v>4</v>
      </c>
      <c r="I43" s="35">
        <v>7</v>
      </c>
      <c r="J43" s="37">
        <f t="shared" si="6"/>
        <v>18</v>
      </c>
      <c r="K43" s="38">
        <f t="shared" si="7"/>
        <v>19</v>
      </c>
    </row>
    <row r="44" spans="2:11" ht="15.75" hidden="1" thickBot="1" x14ac:dyDescent="0.3">
      <c r="B44" s="33" t="s">
        <v>19</v>
      </c>
      <c r="C44" s="34">
        <v>1</v>
      </c>
      <c r="D44" s="35"/>
      <c r="E44" s="35"/>
      <c r="F44" s="36">
        <f t="shared" si="3"/>
        <v>1</v>
      </c>
      <c r="G44" s="34">
        <v>5</v>
      </c>
      <c r="H44" s="35">
        <v>1</v>
      </c>
      <c r="I44" s="35">
        <v>3</v>
      </c>
      <c r="J44" s="37">
        <f t="shared" si="6"/>
        <v>9</v>
      </c>
      <c r="K44" s="38">
        <f t="shared" si="7"/>
        <v>10</v>
      </c>
    </row>
    <row r="45" spans="2:11" ht="15.75" hidden="1" thickBot="1" x14ac:dyDescent="0.3">
      <c r="B45" s="33" t="s">
        <v>20</v>
      </c>
      <c r="C45" s="34">
        <v>1</v>
      </c>
      <c r="D45" s="35"/>
      <c r="E45" s="35"/>
      <c r="F45" s="36">
        <f t="shared" si="3"/>
        <v>1</v>
      </c>
      <c r="G45" s="34">
        <v>2</v>
      </c>
      <c r="H45" s="35">
        <v>3</v>
      </c>
      <c r="I45" s="35">
        <v>1</v>
      </c>
      <c r="J45" s="37">
        <f t="shared" si="6"/>
        <v>6</v>
      </c>
      <c r="K45" s="38">
        <f t="shared" si="7"/>
        <v>7</v>
      </c>
    </row>
    <row r="46" spans="2:11" ht="15.75" hidden="1" thickBot="1" x14ac:dyDescent="0.3">
      <c r="B46" s="33" t="s">
        <v>21</v>
      </c>
      <c r="C46" s="34"/>
      <c r="D46" s="35"/>
      <c r="E46" s="35"/>
      <c r="F46" s="36">
        <f t="shared" si="3"/>
        <v>0</v>
      </c>
      <c r="G46" s="34">
        <v>2</v>
      </c>
      <c r="H46" s="35"/>
      <c r="I46" s="35">
        <v>7</v>
      </c>
      <c r="J46" s="36">
        <f t="shared" si="6"/>
        <v>9</v>
      </c>
      <c r="K46" s="38">
        <f t="shared" si="7"/>
        <v>9</v>
      </c>
    </row>
    <row r="47" spans="2:11" ht="15.75" hidden="1" thickBot="1" x14ac:dyDescent="0.3">
      <c r="B47" s="33" t="s">
        <v>22</v>
      </c>
      <c r="C47" s="34">
        <v>1</v>
      </c>
      <c r="D47" s="35"/>
      <c r="E47" s="35"/>
      <c r="F47" s="36">
        <f t="shared" si="3"/>
        <v>1</v>
      </c>
      <c r="G47" s="34">
        <v>1</v>
      </c>
      <c r="H47" s="35">
        <v>1</v>
      </c>
      <c r="I47" s="35">
        <v>4</v>
      </c>
      <c r="J47" s="36">
        <f t="shared" si="6"/>
        <v>6</v>
      </c>
      <c r="K47" s="38">
        <f t="shared" si="7"/>
        <v>7</v>
      </c>
    </row>
    <row r="48" spans="2:11" ht="15.75" hidden="1" thickBot="1" x14ac:dyDescent="0.3">
      <c r="B48" s="33" t="s">
        <v>10</v>
      </c>
      <c r="C48" s="34"/>
      <c r="D48" s="35"/>
      <c r="E48" s="35"/>
      <c r="F48" s="36">
        <f t="shared" si="3"/>
        <v>0</v>
      </c>
      <c r="G48" s="34">
        <v>2</v>
      </c>
      <c r="H48" s="35">
        <v>1</v>
      </c>
      <c r="I48" s="35">
        <v>3</v>
      </c>
      <c r="J48" s="36">
        <f t="shared" si="6"/>
        <v>6</v>
      </c>
      <c r="K48" s="38">
        <f t="shared" si="7"/>
        <v>6</v>
      </c>
    </row>
    <row r="49" spans="2:11" ht="15.75" hidden="1" thickBot="1" x14ac:dyDescent="0.3">
      <c r="B49" s="23" t="s">
        <v>11</v>
      </c>
      <c r="C49" s="24"/>
      <c r="D49" s="25"/>
      <c r="E49" s="25"/>
      <c r="F49" s="26">
        <f t="shared" si="3"/>
        <v>0</v>
      </c>
      <c r="G49" s="24">
        <v>7</v>
      </c>
      <c r="H49" s="25"/>
      <c r="I49" s="25">
        <v>5</v>
      </c>
      <c r="J49" s="27">
        <f t="shared" si="6"/>
        <v>12</v>
      </c>
      <c r="K49" s="28">
        <f t="shared" si="7"/>
        <v>12</v>
      </c>
    </row>
    <row r="50" spans="2:11" ht="15.75" thickBot="1" x14ac:dyDescent="0.3">
      <c r="B50" s="29" t="s">
        <v>25</v>
      </c>
      <c r="C50" s="30">
        <f>+SUM(C38:C49)</f>
        <v>4</v>
      </c>
      <c r="D50" s="31">
        <f t="shared" ref="D50:E50" si="8">+SUM(D38:D49)</f>
        <v>0</v>
      </c>
      <c r="E50" s="31">
        <f t="shared" si="8"/>
        <v>0</v>
      </c>
      <c r="F50" s="31">
        <f>+SUM(C50:E50)</f>
        <v>4</v>
      </c>
      <c r="G50" s="30">
        <f>+SUM(G38:G49)</f>
        <v>57</v>
      </c>
      <c r="H50" s="31">
        <f t="shared" ref="H50:I50" si="9">+SUM(H38:H49)</f>
        <v>15</v>
      </c>
      <c r="I50" s="31">
        <f t="shared" si="9"/>
        <v>55</v>
      </c>
      <c r="J50" s="32">
        <f>+SUM(G50:I50)</f>
        <v>127</v>
      </c>
      <c r="K50" s="16">
        <f>+SUM(K38:K49)</f>
        <v>131</v>
      </c>
    </row>
    <row r="51" spans="2:11" x14ac:dyDescent="0.25">
      <c r="B51" s="17" t="s">
        <v>13</v>
      </c>
      <c r="C51" s="18"/>
      <c r="D51" s="19"/>
      <c r="E51" s="19"/>
      <c r="F51" s="20">
        <f t="shared" si="3"/>
        <v>0</v>
      </c>
      <c r="G51" s="18">
        <v>5</v>
      </c>
      <c r="H51" s="19">
        <v>1</v>
      </c>
      <c r="I51" s="19">
        <v>2</v>
      </c>
      <c r="J51" s="21">
        <f t="shared" si="6"/>
        <v>8</v>
      </c>
      <c r="K51" s="22">
        <f>+F51+J51</f>
        <v>8</v>
      </c>
    </row>
    <row r="52" spans="2:11" x14ac:dyDescent="0.25">
      <c r="B52" s="33" t="s">
        <v>14</v>
      </c>
      <c r="C52" s="39"/>
      <c r="D52" s="40"/>
      <c r="E52" s="40"/>
      <c r="F52" s="36">
        <f t="shared" si="3"/>
        <v>0</v>
      </c>
      <c r="G52" s="39">
        <v>3</v>
      </c>
      <c r="H52" s="40">
        <v>3</v>
      </c>
      <c r="I52" s="40">
        <v>2</v>
      </c>
      <c r="J52" s="41">
        <f t="shared" si="6"/>
        <v>8</v>
      </c>
      <c r="K52" s="42">
        <f t="shared" ref="K52:K62" si="10">+F52+J52</f>
        <v>8</v>
      </c>
    </row>
    <row r="53" spans="2:11" x14ac:dyDescent="0.25">
      <c r="B53" s="33" t="s">
        <v>15</v>
      </c>
      <c r="C53" s="39"/>
      <c r="D53" s="40"/>
      <c r="E53" s="40"/>
      <c r="F53" s="36">
        <f t="shared" si="3"/>
        <v>0</v>
      </c>
      <c r="G53" s="39">
        <v>4</v>
      </c>
      <c r="H53" s="40">
        <v>1</v>
      </c>
      <c r="I53" s="40">
        <v>1</v>
      </c>
      <c r="J53" s="41">
        <f t="shared" si="6"/>
        <v>6</v>
      </c>
      <c r="K53" s="42">
        <f t="shared" si="10"/>
        <v>6</v>
      </c>
    </row>
    <row r="54" spans="2:11" x14ac:dyDescent="0.25">
      <c r="B54" s="33" t="s">
        <v>16</v>
      </c>
      <c r="C54" s="39"/>
      <c r="D54" s="40"/>
      <c r="E54" s="40"/>
      <c r="F54" s="36">
        <f t="shared" si="3"/>
        <v>0</v>
      </c>
      <c r="G54" s="39">
        <v>3</v>
      </c>
      <c r="H54" s="40">
        <v>1</v>
      </c>
      <c r="I54" s="40">
        <v>6</v>
      </c>
      <c r="J54" s="41">
        <f t="shared" si="6"/>
        <v>10</v>
      </c>
      <c r="K54" s="42">
        <f t="shared" si="10"/>
        <v>10</v>
      </c>
    </row>
    <row r="55" spans="2:11" x14ac:dyDescent="0.25">
      <c r="B55" s="33" t="s">
        <v>17</v>
      </c>
      <c r="C55" s="39"/>
      <c r="D55" s="40"/>
      <c r="E55" s="40"/>
      <c r="F55" s="36">
        <f t="shared" si="3"/>
        <v>0</v>
      </c>
      <c r="G55" s="39">
        <v>4</v>
      </c>
      <c r="H55" s="40">
        <v>4</v>
      </c>
      <c r="I55" s="40">
        <v>3</v>
      </c>
      <c r="J55" s="41">
        <f t="shared" si="6"/>
        <v>11</v>
      </c>
      <c r="K55" s="42">
        <f t="shared" si="10"/>
        <v>11</v>
      </c>
    </row>
    <row r="56" spans="2:11" x14ac:dyDescent="0.25">
      <c r="B56" s="33" t="s">
        <v>18</v>
      </c>
      <c r="C56" s="39"/>
      <c r="D56" s="40"/>
      <c r="E56" s="40"/>
      <c r="F56" s="36">
        <f t="shared" si="3"/>
        <v>0</v>
      </c>
      <c r="G56" s="39">
        <v>8</v>
      </c>
      <c r="H56" s="40">
        <v>1</v>
      </c>
      <c r="I56" s="40">
        <v>5</v>
      </c>
      <c r="J56" s="41">
        <f t="shared" si="6"/>
        <v>14</v>
      </c>
      <c r="K56" s="42">
        <f t="shared" si="10"/>
        <v>14</v>
      </c>
    </row>
    <row r="57" spans="2:11" x14ac:dyDescent="0.25">
      <c r="B57" s="33" t="s">
        <v>19</v>
      </c>
      <c r="C57" s="39"/>
      <c r="D57" s="40"/>
      <c r="E57" s="40"/>
      <c r="F57" s="36">
        <f t="shared" si="3"/>
        <v>0</v>
      </c>
      <c r="G57" s="39">
        <v>5</v>
      </c>
      <c r="H57" s="40"/>
      <c r="I57" s="40">
        <v>3</v>
      </c>
      <c r="J57" s="41">
        <v>8</v>
      </c>
      <c r="K57" s="42">
        <v>8</v>
      </c>
    </row>
    <row r="58" spans="2:11" x14ac:dyDescent="0.25">
      <c r="B58" s="33" t="s">
        <v>20</v>
      </c>
      <c r="C58" s="39">
        <v>1</v>
      </c>
      <c r="D58" s="40"/>
      <c r="E58" s="40"/>
      <c r="F58" s="36">
        <f t="shared" si="3"/>
        <v>1</v>
      </c>
      <c r="G58" s="39">
        <v>7</v>
      </c>
      <c r="H58" s="40">
        <v>1</v>
      </c>
      <c r="I58" s="40">
        <v>2</v>
      </c>
      <c r="J58" s="41">
        <f t="shared" si="6"/>
        <v>10</v>
      </c>
      <c r="K58" s="42">
        <f t="shared" si="10"/>
        <v>11</v>
      </c>
    </row>
    <row r="59" spans="2:11" x14ac:dyDescent="0.25">
      <c r="B59" s="33" t="s">
        <v>21</v>
      </c>
      <c r="C59" s="39">
        <v>2</v>
      </c>
      <c r="D59" s="40"/>
      <c r="E59" s="40"/>
      <c r="F59" s="36">
        <f t="shared" si="3"/>
        <v>2</v>
      </c>
      <c r="G59" s="39">
        <v>1</v>
      </c>
      <c r="H59" s="40">
        <v>1</v>
      </c>
      <c r="I59" s="40">
        <v>4</v>
      </c>
      <c r="J59" s="41">
        <f t="shared" si="6"/>
        <v>6</v>
      </c>
      <c r="K59" s="42">
        <f t="shared" si="10"/>
        <v>8</v>
      </c>
    </row>
    <row r="60" spans="2:11" x14ac:dyDescent="0.25">
      <c r="B60" s="33" t="s">
        <v>22</v>
      </c>
      <c r="C60" s="39"/>
      <c r="D60" s="40"/>
      <c r="E60" s="40"/>
      <c r="F60" s="36">
        <f t="shared" si="3"/>
        <v>0</v>
      </c>
      <c r="G60" s="39"/>
      <c r="H60" s="40"/>
      <c r="I60" s="40"/>
      <c r="J60" s="41">
        <f t="shared" si="6"/>
        <v>0</v>
      </c>
      <c r="K60" s="42">
        <f t="shared" si="10"/>
        <v>0</v>
      </c>
    </row>
    <row r="61" spans="2:11" x14ac:dyDescent="0.25">
      <c r="B61" s="33" t="s">
        <v>10</v>
      </c>
      <c r="C61" s="34"/>
      <c r="D61" s="35"/>
      <c r="E61" s="35"/>
      <c r="F61" s="36">
        <f t="shared" si="3"/>
        <v>0</v>
      </c>
      <c r="G61" s="34"/>
      <c r="H61" s="35"/>
      <c r="I61" s="35"/>
      <c r="J61" s="37">
        <f t="shared" si="6"/>
        <v>0</v>
      </c>
      <c r="K61" s="38">
        <f t="shared" si="10"/>
        <v>0</v>
      </c>
    </row>
    <row r="62" spans="2:11" ht="15.75" thickBot="1" x14ac:dyDescent="0.3">
      <c r="B62" s="23" t="s">
        <v>11</v>
      </c>
      <c r="C62" s="34"/>
      <c r="D62" s="35"/>
      <c r="E62" s="35"/>
      <c r="F62" s="26">
        <f t="shared" si="3"/>
        <v>0</v>
      </c>
      <c r="G62" s="34"/>
      <c r="H62" s="35"/>
      <c r="I62" s="35"/>
      <c r="J62" s="37">
        <f t="shared" si="6"/>
        <v>0</v>
      </c>
      <c r="K62" s="38">
        <f t="shared" si="10"/>
        <v>0</v>
      </c>
    </row>
    <row r="63" spans="2:11" ht="15.75" thickBot="1" x14ac:dyDescent="0.3">
      <c r="B63" s="29" t="s">
        <v>26</v>
      </c>
      <c r="C63" s="30">
        <f>+SUM(C51:C62)</f>
        <v>3</v>
      </c>
      <c r="D63" s="31">
        <f t="shared" ref="D63:E63" si="11">+SUM(D51:D62)</f>
        <v>0</v>
      </c>
      <c r="E63" s="31">
        <f t="shared" si="11"/>
        <v>0</v>
      </c>
      <c r="F63" s="31">
        <f>+SUM(C63:E63)</f>
        <v>3</v>
      </c>
      <c r="G63" s="30">
        <f>+SUM(G51:G62)</f>
        <v>40</v>
      </c>
      <c r="H63" s="31">
        <f t="shared" ref="H63:I63" si="12">+SUM(H51:H62)</f>
        <v>13</v>
      </c>
      <c r="I63" s="31">
        <f t="shared" si="12"/>
        <v>28</v>
      </c>
      <c r="J63" s="32">
        <f>+SUM(G63:I63)</f>
        <v>81</v>
      </c>
      <c r="K63" s="16">
        <f>+SUM(K51:K62)</f>
        <v>84</v>
      </c>
    </row>
    <row r="64" spans="2:11" ht="15.75" thickBot="1" x14ac:dyDescent="0.3">
      <c r="B64" s="43" t="s">
        <v>27</v>
      </c>
      <c r="C64" s="44">
        <f>+C11+C24+C37+C50+C63</f>
        <v>22</v>
      </c>
      <c r="D64" s="45">
        <f t="shared" ref="D64:E64" si="13">+D11+D24+D37+D50+D63</f>
        <v>1</v>
      </c>
      <c r="E64" s="45">
        <f t="shared" si="13"/>
        <v>1</v>
      </c>
      <c r="F64" s="45">
        <f>+SUM(C64:E64)</f>
        <v>24</v>
      </c>
      <c r="G64" s="44">
        <f t="shared" ref="G64:I64" si="14">+G11+G24+G37+G50+G63</f>
        <v>298</v>
      </c>
      <c r="H64" s="45">
        <f t="shared" si="14"/>
        <v>72</v>
      </c>
      <c r="I64" s="45">
        <f t="shared" si="14"/>
        <v>163</v>
      </c>
      <c r="J64" s="46">
        <f>+SUM(G64:I64)</f>
        <v>533</v>
      </c>
      <c r="K64" s="47">
        <f>+K11+K24+K37+K50+K63</f>
        <v>557</v>
      </c>
    </row>
    <row r="66" spans="2:18" ht="15.75" thickBot="1" x14ac:dyDescent="0.3">
      <c r="B66" s="8" t="s">
        <v>28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18" ht="16.5" thickTop="1" thickBot="1" x14ac:dyDescent="0.3"/>
    <row r="68" spans="2:18" ht="15.75" thickBot="1" x14ac:dyDescent="0.3">
      <c r="D68" s="9" t="s">
        <v>4</v>
      </c>
      <c r="E68" s="10"/>
      <c r="F68" s="10"/>
      <c r="G68" s="11"/>
      <c r="H68" s="9" t="s">
        <v>5</v>
      </c>
      <c r="I68" s="10"/>
      <c r="J68" s="10"/>
      <c r="K68" s="11"/>
    </row>
    <row r="69" spans="2:18" ht="15.75" thickBot="1" x14ac:dyDescent="0.3">
      <c r="B69" s="48" t="s">
        <v>29</v>
      </c>
      <c r="C69" s="49"/>
      <c r="D69" s="13" t="s">
        <v>6</v>
      </c>
      <c r="E69" s="14" t="s">
        <v>7</v>
      </c>
      <c r="F69" s="14" t="s">
        <v>8</v>
      </c>
      <c r="G69" s="15" t="s">
        <v>9</v>
      </c>
      <c r="H69" s="14" t="s">
        <v>6</v>
      </c>
      <c r="I69" s="14" t="s">
        <v>7</v>
      </c>
      <c r="J69" s="14" t="s">
        <v>8</v>
      </c>
      <c r="K69" s="15" t="s">
        <v>9</v>
      </c>
      <c r="L69" s="16" t="s">
        <v>9</v>
      </c>
    </row>
    <row r="70" spans="2:18" x14ac:dyDescent="0.25">
      <c r="B70" s="50" t="s">
        <v>30</v>
      </c>
      <c r="C70" s="51"/>
      <c r="D70" s="18"/>
      <c r="E70" s="19"/>
      <c r="F70" s="19"/>
      <c r="G70" s="21">
        <f>+SUM(D70:F70)</f>
        <v>0</v>
      </c>
      <c r="H70" s="52">
        <v>274</v>
      </c>
      <c r="I70" s="19">
        <v>71</v>
      </c>
      <c r="J70" s="19">
        <v>146</v>
      </c>
      <c r="K70" s="21">
        <f>+SUM(H70:J70)</f>
        <v>491</v>
      </c>
      <c r="L70" s="53">
        <f>+G70+K70</f>
        <v>491</v>
      </c>
    </row>
    <row r="71" spans="2:18" x14ac:dyDescent="0.25">
      <c r="B71" s="54" t="s">
        <v>31</v>
      </c>
      <c r="C71" s="55"/>
      <c r="D71" s="34"/>
      <c r="E71" s="35"/>
      <c r="F71" s="35"/>
      <c r="G71" s="37">
        <f>+SUM(D71:F71)</f>
        <v>0</v>
      </c>
      <c r="H71" s="56">
        <v>8</v>
      </c>
      <c r="I71" s="35">
        <v>1</v>
      </c>
      <c r="J71" s="35"/>
      <c r="K71" s="37">
        <f>+SUM(H71:J71)</f>
        <v>9</v>
      </c>
      <c r="L71" s="57">
        <f>+G71+K71</f>
        <v>9</v>
      </c>
    </row>
    <row r="72" spans="2:18" x14ac:dyDescent="0.25">
      <c r="B72" s="33" t="s">
        <v>32</v>
      </c>
      <c r="C72" s="58"/>
      <c r="D72" s="34">
        <v>22</v>
      </c>
      <c r="E72" s="35">
        <v>1</v>
      </c>
      <c r="F72" s="35">
        <v>1</v>
      </c>
      <c r="G72" s="37">
        <f>+SUM(D72:F72)</f>
        <v>24</v>
      </c>
      <c r="H72" s="35">
        <v>16</v>
      </c>
      <c r="I72" s="35"/>
      <c r="J72" s="35">
        <v>8</v>
      </c>
      <c r="K72" s="37">
        <f>+SUM(H72:J72)</f>
        <v>24</v>
      </c>
      <c r="L72" s="57">
        <f>+G72+K72</f>
        <v>48</v>
      </c>
    </row>
    <row r="73" spans="2:18" ht="15.75" thickBot="1" x14ac:dyDescent="0.3">
      <c r="B73" s="59" t="s">
        <v>33</v>
      </c>
      <c r="C73" s="60"/>
      <c r="D73" s="61"/>
      <c r="E73" s="62"/>
      <c r="F73" s="62"/>
      <c r="G73" s="15">
        <f>+SUM(D73:F73)</f>
        <v>0</v>
      </c>
      <c r="H73" s="62"/>
      <c r="I73" s="62"/>
      <c r="J73" s="62">
        <v>9</v>
      </c>
      <c r="K73" s="15">
        <f>+SUM(H73:J73)</f>
        <v>9</v>
      </c>
      <c r="L73" s="63">
        <f>+G73+K73</f>
        <v>9</v>
      </c>
    </row>
    <row r="74" spans="2:18" ht="15.75" thickBot="1" x14ac:dyDescent="0.3">
      <c r="B74" s="64" t="s">
        <v>9</v>
      </c>
      <c r="C74" s="65"/>
      <c r="D74" s="66">
        <f t="shared" ref="D74:K74" si="15">+SUM(D70:D73)</f>
        <v>22</v>
      </c>
      <c r="E74" s="67">
        <f t="shared" si="15"/>
        <v>1</v>
      </c>
      <c r="F74" s="67">
        <f t="shared" si="15"/>
        <v>1</v>
      </c>
      <c r="G74" s="68">
        <f t="shared" si="15"/>
        <v>24</v>
      </c>
      <c r="H74" s="67">
        <f t="shared" si="15"/>
        <v>298</v>
      </c>
      <c r="I74" s="67">
        <f t="shared" si="15"/>
        <v>72</v>
      </c>
      <c r="J74" s="67">
        <f t="shared" si="15"/>
        <v>163</v>
      </c>
      <c r="K74" s="68">
        <f t="shared" si="15"/>
        <v>533</v>
      </c>
      <c r="L74" s="47">
        <f>+G74+K74</f>
        <v>557</v>
      </c>
    </row>
    <row r="75" spans="2:18" ht="15.75" thickBot="1" x14ac:dyDescent="0.3"/>
    <row r="76" spans="2:18" ht="15.75" thickBot="1" x14ac:dyDescent="0.3">
      <c r="D76" s="9" t="s">
        <v>4</v>
      </c>
      <c r="E76" s="10"/>
      <c r="F76" s="10"/>
      <c r="G76" s="11"/>
      <c r="H76" s="9" t="s">
        <v>5</v>
      </c>
      <c r="I76" s="10"/>
      <c r="J76" s="10"/>
      <c r="K76" s="11"/>
    </row>
    <row r="77" spans="2:18" ht="15.75" thickBot="1" x14ac:dyDescent="0.3">
      <c r="B77" s="48" t="s">
        <v>34</v>
      </c>
      <c r="C77" s="49"/>
      <c r="D77" s="13" t="s">
        <v>6</v>
      </c>
      <c r="E77" s="14" t="s">
        <v>7</v>
      </c>
      <c r="F77" s="14" t="s">
        <v>8</v>
      </c>
      <c r="G77" s="15" t="s">
        <v>9</v>
      </c>
      <c r="H77" s="14" t="s">
        <v>6</v>
      </c>
      <c r="I77" s="14" t="s">
        <v>7</v>
      </c>
      <c r="J77" s="14" t="s">
        <v>8</v>
      </c>
      <c r="K77" s="15" t="s">
        <v>9</v>
      </c>
      <c r="L77" s="16" t="s">
        <v>9</v>
      </c>
    </row>
    <row r="78" spans="2:18" x14ac:dyDescent="0.25">
      <c r="B78" s="50" t="s">
        <v>30</v>
      </c>
      <c r="C78" s="51"/>
      <c r="D78" s="18"/>
      <c r="E78" s="19"/>
      <c r="F78" s="19"/>
      <c r="G78" s="21">
        <f>+SUM(D78:F78)</f>
        <v>0</v>
      </c>
      <c r="H78" s="19">
        <v>1</v>
      </c>
      <c r="I78" s="19">
        <v>1</v>
      </c>
      <c r="J78" s="19">
        <v>4</v>
      </c>
      <c r="K78" s="21">
        <f>+SUM(H78:J78)</f>
        <v>6</v>
      </c>
      <c r="L78" s="53">
        <f>+G78+K78</f>
        <v>6</v>
      </c>
    </row>
    <row r="79" spans="2:18" x14ac:dyDescent="0.25">
      <c r="B79" s="54" t="s">
        <v>31</v>
      </c>
      <c r="C79" s="55"/>
      <c r="D79" s="34"/>
      <c r="E79" s="35"/>
      <c r="F79" s="35"/>
      <c r="G79" s="37">
        <f>+SUM(D79:F79)</f>
        <v>0</v>
      </c>
      <c r="H79" s="35"/>
      <c r="I79" s="35"/>
      <c r="J79" s="35"/>
      <c r="K79" s="37">
        <f>+SUM(H79:J79)</f>
        <v>0</v>
      </c>
      <c r="L79" s="57">
        <f>+G79+K79</f>
        <v>0</v>
      </c>
    </row>
    <row r="80" spans="2:18" x14ac:dyDescent="0.25">
      <c r="B80" s="33" t="s">
        <v>32</v>
      </c>
      <c r="C80" s="58"/>
      <c r="D80" s="34">
        <v>2</v>
      </c>
      <c r="E80" s="35"/>
      <c r="F80" s="35"/>
      <c r="G80" s="37">
        <f>+SUM(D80:F80)</f>
        <v>2</v>
      </c>
      <c r="H80" s="35"/>
      <c r="I80" s="35"/>
      <c r="J80" s="35"/>
      <c r="K80" s="37">
        <f>+SUM(H80:J80)</f>
        <v>0</v>
      </c>
      <c r="L80" s="57">
        <f>+G80+K80</f>
        <v>2</v>
      </c>
    </row>
    <row r="81" spans="2:18" ht="15.75" thickBot="1" x14ac:dyDescent="0.3">
      <c r="B81" s="59" t="s">
        <v>33</v>
      </c>
      <c r="C81" s="60"/>
      <c r="D81" s="61"/>
      <c r="E81" s="62"/>
      <c r="F81" s="62"/>
      <c r="G81" s="15">
        <f>+SUM(D81:F81)</f>
        <v>0</v>
      </c>
      <c r="H81" s="62"/>
      <c r="I81" s="62"/>
      <c r="J81" s="62"/>
      <c r="K81" s="15">
        <f>+SUM(H81:J81)</f>
        <v>0</v>
      </c>
      <c r="L81" s="63">
        <f>+G81+K81</f>
        <v>0</v>
      </c>
    </row>
    <row r="82" spans="2:18" ht="15.75" thickBot="1" x14ac:dyDescent="0.3">
      <c r="B82" s="64" t="s">
        <v>9</v>
      </c>
      <c r="C82" s="65"/>
      <c r="D82" s="66">
        <f t="shared" ref="D82:K82" si="16">+SUM(D78:D81)</f>
        <v>2</v>
      </c>
      <c r="E82" s="67">
        <f t="shared" si="16"/>
        <v>0</v>
      </c>
      <c r="F82" s="67">
        <f t="shared" si="16"/>
        <v>0</v>
      </c>
      <c r="G82" s="68">
        <f t="shared" si="16"/>
        <v>2</v>
      </c>
      <c r="H82" s="67">
        <f t="shared" si="16"/>
        <v>1</v>
      </c>
      <c r="I82" s="67">
        <f t="shared" si="16"/>
        <v>1</v>
      </c>
      <c r="J82" s="67">
        <f t="shared" si="16"/>
        <v>4</v>
      </c>
      <c r="K82" s="68">
        <f t="shared" si="16"/>
        <v>6</v>
      </c>
      <c r="L82" s="47">
        <f>+G82+K82</f>
        <v>8</v>
      </c>
    </row>
    <row r="84" spans="2:18" ht="15" customHeight="1" x14ac:dyDescent="0.25">
      <c r="B84" s="69" t="s">
        <v>35</v>
      </c>
      <c r="C84" s="70"/>
      <c r="D84" s="70"/>
      <c r="E84" s="71"/>
      <c r="F84" s="72" t="s">
        <v>36</v>
      </c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</row>
    <row r="85" spans="2:18" x14ac:dyDescent="0.25">
      <c r="B85" s="73"/>
      <c r="C85" s="74"/>
      <c r="D85" s="74"/>
      <c r="E85" s="74"/>
      <c r="F85" s="74"/>
      <c r="G85" s="75"/>
      <c r="H85" s="75"/>
      <c r="I85" s="73"/>
      <c r="J85" s="74"/>
      <c r="K85" s="74"/>
      <c r="L85" s="74"/>
    </row>
    <row r="86" spans="2:18" ht="15" customHeight="1" x14ac:dyDescent="0.25">
      <c r="B86" s="69" t="s">
        <v>37</v>
      </c>
      <c r="C86" s="70"/>
      <c r="D86" s="70"/>
      <c r="E86" s="70"/>
      <c r="F86" s="76" t="s">
        <v>38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</row>
    <row r="87" spans="2:18" x14ac:dyDescent="0.25">
      <c r="B87" s="73"/>
      <c r="C87" s="74"/>
      <c r="D87" s="74"/>
      <c r="E87" s="74"/>
      <c r="F87" s="7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1"/>
    </row>
    <row r="88" spans="2:18" ht="15" customHeight="1" x14ac:dyDescent="0.25">
      <c r="B88" s="73"/>
      <c r="C88" s="74"/>
      <c r="D88" s="74"/>
      <c r="E88" s="74"/>
      <c r="F88" s="82" t="s">
        <v>39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4"/>
    </row>
    <row r="89" spans="2:18" x14ac:dyDescent="0.25">
      <c r="B89" s="73"/>
      <c r="C89" s="74"/>
      <c r="D89" s="74"/>
      <c r="E89" s="74"/>
      <c r="F89" s="82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4"/>
    </row>
    <row r="90" spans="2:18" x14ac:dyDescent="0.25">
      <c r="B90" s="73"/>
      <c r="C90" s="74"/>
      <c r="D90" s="74"/>
      <c r="E90" s="74"/>
      <c r="F90" s="85" t="s">
        <v>40</v>
      </c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7"/>
    </row>
  </sheetData>
  <mergeCells count="12">
    <mergeCell ref="D76:G76"/>
    <mergeCell ref="H76:K76"/>
    <mergeCell ref="F84:R84"/>
    <mergeCell ref="F86:R87"/>
    <mergeCell ref="F88:R89"/>
    <mergeCell ref="B2:R2"/>
    <mergeCell ref="B5:R5"/>
    <mergeCell ref="C7:F7"/>
    <mergeCell ref="G7:J7"/>
    <mergeCell ref="B66:R66"/>
    <mergeCell ref="D68:G68"/>
    <mergeCell ref="H68:K68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A3" sqref="A3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s="1" customFormat="1" ht="12.75" customHeight="1" x14ac:dyDescent="0.25">
      <c r="B3" s="5" t="s">
        <v>1</v>
      </c>
      <c r="O3" s="6" t="s">
        <v>41</v>
      </c>
    </row>
    <row r="4" spans="2:15" s="1" customFormat="1" ht="15" x14ac:dyDescent="0.25">
      <c r="B4" s="7"/>
      <c r="O4" s="6"/>
    </row>
    <row r="5" spans="2:15" s="1" customFormat="1" ht="15.75" thickBot="1" x14ac:dyDescent="0.3">
      <c r="B5" s="8" t="s">
        <v>42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s="1" customFormat="1" ht="16.5" thickTop="1" thickBot="1" x14ac:dyDescent="0.3"/>
    <row r="7" spans="2:15" s="1" customFormat="1" ht="15.75" customHeight="1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88" t="s">
        <v>9</v>
      </c>
      <c r="L7" s="89"/>
    </row>
    <row r="8" spans="2:15" s="1" customFormat="1" ht="15.75" thickBot="1" x14ac:dyDescent="0.3">
      <c r="B8" s="90" t="s">
        <v>43</v>
      </c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91" t="s">
        <v>44</v>
      </c>
      <c r="L8" s="92" t="s">
        <v>45</v>
      </c>
      <c r="N8" s="93" t="s">
        <v>46</v>
      </c>
      <c r="O8" s="94"/>
    </row>
    <row r="9" spans="2:15" s="1" customFormat="1" ht="15" x14ac:dyDescent="0.25">
      <c r="B9" s="95" t="s">
        <v>47</v>
      </c>
      <c r="C9" s="39">
        <v>1</v>
      </c>
      <c r="D9" s="40"/>
      <c r="E9" s="40"/>
      <c r="F9" s="36">
        <f>+SUM(C9:E9)</f>
        <v>1</v>
      </c>
      <c r="G9" s="39">
        <v>55</v>
      </c>
      <c r="H9" s="40">
        <v>12</v>
      </c>
      <c r="I9" s="40">
        <v>2</v>
      </c>
      <c r="J9" s="37">
        <f>+SUM(G9:I9)</f>
        <v>69</v>
      </c>
      <c r="K9" s="96">
        <f>+J9+F9</f>
        <v>70</v>
      </c>
      <c r="L9" s="97">
        <f>+K9/$K$44</f>
        <v>0.12567324955116696</v>
      </c>
      <c r="O9" s="98" t="s">
        <v>48</v>
      </c>
    </row>
    <row r="10" spans="2:15" s="1" customFormat="1" ht="15" x14ac:dyDescent="0.25">
      <c r="B10" s="95" t="s">
        <v>49</v>
      </c>
      <c r="C10" s="39">
        <v>2</v>
      </c>
      <c r="D10" s="40"/>
      <c r="E10" s="40"/>
      <c r="F10" s="36">
        <f>+SUM(C10:E10)</f>
        <v>2</v>
      </c>
      <c r="G10" s="39">
        <v>47</v>
      </c>
      <c r="H10" s="40">
        <v>14</v>
      </c>
      <c r="I10" s="40">
        <v>2</v>
      </c>
      <c r="J10" s="37">
        <f>+SUM(G10:I10)</f>
        <v>63</v>
      </c>
      <c r="K10" s="96">
        <f>+J10+F10</f>
        <v>65</v>
      </c>
      <c r="L10" s="97">
        <f>+K10/$K$44</f>
        <v>0.11669658886894076</v>
      </c>
      <c r="O10" s="98" t="s">
        <v>50</v>
      </c>
    </row>
    <row r="11" spans="2:15" s="1" customFormat="1" ht="15" x14ac:dyDescent="0.25">
      <c r="B11" s="99" t="s">
        <v>53</v>
      </c>
      <c r="C11" s="34"/>
      <c r="D11" s="35"/>
      <c r="E11" s="35"/>
      <c r="F11" s="36">
        <f>+SUM(C11:E11)</f>
        <v>0</v>
      </c>
      <c r="G11" s="34"/>
      <c r="H11" s="35"/>
      <c r="I11" s="35">
        <v>34</v>
      </c>
      <c r="J11" s="37">
        <f>+SUM(G11:I11)</f>
        <v>34</v>
      </c>
      <c r="K11" s="96">
        <f>+J11+F11</f>
        <v>34</v>
      </c>
      <c r="L11" s="97">
        <f>+K11/$K$44</f>
        <v>6.1041292639138239E-2</v>
      </c>
      <c r="O11" s="98" t="s">
        <v>52</v>
      </c>
    </row>
    <row r="12" spans="2:15" s="1" customFormat="1" ht="15" x14ac:dyDescent="0.25">
      <c r="B12" s="95" t="s">
        <v>51</v>
      </c>
      <c r="C12" s="39"/>
      <c r="D12" s="40"/>
      <c r="E12" s="40"/>
      <c r="F12" s="36">
        <f>+SUM(C12:E12)</f>
        <v>0</v>
      </c>
      <c r="G12" s="39">
        <v>25</v>
      </c>
      <c r="H12" s="40">
        <v>6</v>
      </c>
      <c r="I12" s="40">
        <v>2</v>
      </c>
      <c r="J12" s="37">
        <f>+SUM(G12:I12)</f>
        <v>33</v>
      </c>
      <c r="K12" s="96">
        <f>+J12+F12</f>
        <v>33</v>
      </c>
      <c r="L12" s="97">
        <f>+K12/$K$44</f>
        <v>5.9245960502692999E-2</v>
      </c>
      <c r="O12" s="98" t="s">
        <v>54</v>
      </c>
    </row>
    <row r="13" spans="2:15" s="1" customFormat="1" ht="15" x14ac:dyDescent="0.25">
      <c r="B13" s="99" t="s">
        <v>55</v>
      </c>
      <c r="C13" s="34"/>
      <c r="D13" s="35"/>
      <c r="E13" s="35"/>
      <c r="F13" s="36">
        <f>+SUM(C13:E13)</f>
        <v>0</v>
      </c>
      <c r="G13" s="34">
        <v>18</v>
      </c>
      <c r="H13" s="35">
        <v>4</v>
      </c>
      <c r="I13" s="35">
        <v>5</v>
      </c>
      <c r="J13" s="37">
        <f>+SUM(G13:I13)</f>
        <v>27</v>
      </c>
      <c r="K13" s="96">
        <f>+J13+F13</f>
        <v>27</v>
      </c>
      <c r="L13" s="97">
        <f>+K13/$K$44</f>
        <v>4.8473967684021541E-2</v>
      </c>
      <c r="O13" s="100" t="s">
        <v>56</v>
      </c>
    </row>
    <row r="14" spans="2:15" s="1" customFormat="1" ht="15" x14ac:dyDescent="0.25">
      <c r="B14" s="99" t="s">
        <v>59</v>
      </c>
      <c r="C14" s="34"/>
      <c r="D14" s="35"/>
      <c r="E14" s="35"/>
      <c r="F14" s="36">
        <f>+SUM(C14:E14)</f>
        <v>0</v>
      </c>
      <c r="G14" s="34">
        <v>24</v>
      </c>
      <c r="H14" s="35">
        <v>3</v>
      </c>
      <c r="I14" s="35"/>
      <c r="J14" s="37">
        <f>+SUM(G14:I14)</f>
        <v>27</v>
      </c>
      <c r="K14" s="96">
        <f>+J14+F14</f>
        <v>27</v>
      </c>
      <c r="L14" s="97">
        <f>+K14/$K$44</f>
        <v>4.8473967684021541E-2</v>
      </c>
      <c r="O14" s="100" t="s">
        <v>58</v>
      </c>
    </row>
    <row r="15" spans="2:15" s="1" customFormat="1" ht="15" x14ac:dyDescent="0.25">
      <c r="B15" s="99" t="s">
        <v>57</v>
      </c>
      <c r="C15" s="34">
        <v>1</v>
      </c>
      <c r="D15" s="35"/>
      <c r="E15" s="35"/>
      <c r="F15" s="36">
        <f>+SUM(C15:E15)</f>
        <v>1</v>
      </c>
      <c r="G15" s="34">
        <v>1</v>
      </c>
      <c r="H15" s="35">
        <v>5</v>
      </c>
      <c r="I15" s="35">
        <v>19</v>
      </c>
      <c r="J15" s="37">
        <f>+SUM(G15:I15)</f>
        <v>25</v>
      </c>
      <c r="K15" s="96">
        <f>+J15+F15</f>
        <v>26</v>
      </c>
      <c r="L15" s="97">
        <f>+K15/$K$44</f>
        <v>4.66786355475763E-2</v>
      </c>
      <c r="O15" s="98" t="s">
        <v>60</v>
      </c>
    </row>
    <row r="16" spans="2:15" s="1" customFormat="1" ht="15" x14ac:dyDescent="0.25">
      <c r="B16" s="99" t="s">
        <v>61</v>
      </c>
      <c r="C16" s="34">
        <v>1</v>
      </c>
      <c r="D16" s="35"/>
      <c r="E16" s="35"/>
      <c r="F16" s="36">
        <f>+SUM(C16:E16)</f>
        <v>1</v>
      </c>
      <c r="G16" s="34">
        <v>10</v>
      </c>
      <c r="H16" s="35">
        <v>3</v>
      </c>
      <c r="I16" s="35">
        <v>9</v>
      </c>
      <c r="J16" s="37">
        <f>+SUM(G16:I16)</f>
        <v>22</v>
      </c>
      <c r="K16" s="96">
        <f>+J16+F16</f>
        <v>23</v>
      </c>
      <c r="L16" s="97">
        <f>+K16/$K$44</f>
        <v>4.1292639138240578E-2</v>
      </c>
      <c r="O16" s="98" t="s">
        <v>62</v>
      </c>
    </row>
    <row r="17" spans="2:15" s="1" customFormat="1" ht="15" x14ac:dyDescent="0.25">
      <c r="B17" s="99" t="s">
        <v>63</v>
      </c>
      <c r="C17" s="34"/>
      <c r="D17" s="35"/>
      <c r="E17" s="35"/>
      <c r="F17" s="36">
        <f>+SUM(C17:E17)</f>
        <v>0</v>
      </c>
      <c r="G17" s="34">
        <v>19</v>
      </c>
      <c r="H17" s="35">
        <v>1</v>
      </c>
      <c r="I17" s="35">
        <v>2</v>
      </c>
      <c r="J17" s="37">
        <f>+SUM(G17:I17)</f>
        <v>22</v>
      </c>
      <c r="K17" s="96">
        <f>+J17+F17</f>
        <v>22</v>
      </c>
      <c r="L17" s="97">
        <f>+K17/$K$44</f>
        <v>3.949730700179533E-2</v>
      </c>
      <c r="N17" s="94"/>
      <c r="O17" s="94"/>
    </row>
    <row r="18" spans="2:15" s="1" customFormat="1" ht="15" x14ac:dyDescent="0.25">
      <c r="B18" s="99" t="s">
        <v>64</v>
      </c>
      <c r="C18" s="34">
        <v>2</v>
      </c>
      <c r="D18" s="35"/>
      <c r="E18" s="35"/>
      <c r="F18" s="36">
        <f>+SUM(C18:E18)</f>
        <v>2</v>
      </c>
      <c r="G18" s="34">
        <v>14</v>
      </c>
      <c r="H18" s="35"/>
      <c r="I18" s="35">
        <v>5</v>
      </c>
      <c r="J18" s="37">
        <f>+SUM(G18:I18)</f>
        <v>19</v>
      </c>
      <c r="K18" s="96">
        <f>+J18+F18</f>
        <v>21</v>
      </c>
      <c r="L18" s="97">
        <f>+K18/$K$44</f>
        <v>3.7701974865350089E-2</v>
      </c>
      <c r="N18"/>
    </row>
    <row r="19" spans="2:15" s="1" customFormat="1" ht="15" x14ac:dyDescent="0.25">
      <c r="B19" s="99" t="s">
        <v>65</v>
      </c>
      <c r="C19" s="34"/>
      <c r="D19" s="35"/>
      <c r="E19" s="35"/>
      <c r="F19" s="36">
        <f>+SUM(C19:E19)</f>
        <v>0</v>
      </c>
      <c r="G19" s="34">
        <v>4</v>
      </c>
      <c r="H19" s="35">
        <v>3</v>
      </c>
      <c r="I19" s="35">
        <v>12</v>
      </c>
      <c r="J19" s="37">
        <f>+SUM(G19:I19)</f>
        <v>19</v>
      </c>
      <c r="K19" s="96">
        <f>+J19+F19</f>
        <v>19</v>
      </c>
      <c r="L19" s="97">
        <f>+K19/$K$44</f>
        <v>3.4111310592459608E-2</v>
      </c>
      <c r="N19"/>
      <c r="O19" s="98" t="s">
        <v>66</v>
      </c>
    </row>
    <row r="20" spans="2:15" s="1" customFormat="1" ht="15" x14ac:dyDescent="0.25">
      <c r="B20" s="99" t="s">
        <v>67</v>
      </c>
      <c r="C20" s="34"/>
      <c r="D20" s="35"/>
      <c r="E20" s="35"/>
      <c r="F20" s="36">
        <f>+SUM(C20:E20)</f>
        <v>0</v>
      </c>
      <c r="G20" s="34">
        <v>1</v>
      </c>
      <c r="H20" s="35">
        <v>1</v>
      </c>
      <c r="I20" s="35">
        <v>15</v>
      </c>
      <c r="J20" s="37">
        <f>+SUM(G20:I20)</f>
        <v>17</v>
      </c>
      <c r="K20" s="96">
        <f>+J20+F20</f>
        <v>17</v>
      </c>
      <c r="L20" s="97">
        <f>+K20/$K$44</f>
        <v>3.052064631956912E-2</v>
      </c>
    </row>
    <row r="21" spans="2:15" s="1" customFormat="1" ht="15" x14ac:dyDescent="0.25">
      <c r="B21" s="99" t="s">
        <v>71</v>
      </c>
      <c r="C21" s="34">
        <v>3</v>
      </c>
      <c r="D21" s="35"/>
      <c r="E21" s="35"/>
      <c r="F21" s="36">
        <f>+SUM(C21:E21)</f>
        <v>3</v>
      </c>
      <c r="G21" s="34">
        <v>2</v>
      </c>
      <c r="H21" s="35">
        <v>3</v>
      </c>
      <c r="I21" s="35">
        <v>9</v>
      </c>
      <c r="J21" s="37">
        <f>+SUM(G21:I21)</f>
        <v>14</v>
      </c>
      <c r="K21" s="96">
        <f>+J21+F21</f>
        <v>17</v>
      </c>
      <c r="L21" s="97">
        <f>+K21/$K$44</f>
        <v>3.052064631956912E-2</v>
      </c>
    </row>
    <row r="22" spans="2:15" s="1" customFormat="1" ht="15" x14ac:dyDescent="0.25">
      <c r="B22" s="99" t="s">
        <v>68</v>
      </c>
      <c r="C22" s="34"/>
      <c r="D22" s="35"/>
      <c r="E22" s="35"/>
      <c r="F22" s="36">
        <f>+SUM(C22:E22)</f>
        <v>0</v>
      </c>
      <c r="G22" s="34">
        <v>12</v>
      </c>
      <c r="H22" s="35">
        <v>1</v>
      </c>
      <c r="I22" s="35">
        <v>3</v>
      </c>
      <c r="J22" s="37">
        <f>+SUM(G22:I22)</f>
        <v>16</v>
      </c>
      <c r="K22" s="96">
        <f>+J22+F22</f>
        <v>16</v>
      </c>
      <c r="L22" s="97">
        <f>+K22/$K$44</f>
        <v>2.8725314183123879E-2</v>
      </c>
    </row>
    <row r="23" spans="2:15" s="1" customFormat="1" ht="15" x14ac:dyDescent="0.25">
      <c r="B23" s="99" t="s">
        <v>70</v>
      </c>
      <c r="C23" s="34"/>
      <c r="D23" s="35"/>
      <c r="E23" s="35"/>
      <c r="F23" s="36">
        <f>+SUM(C23:E23)</f>
        <v>0</v>
      </c>
      <c r="G23" s="34"/>
      <c r="H23" s="35"/>
      <c r="I23" s="35">
        <v>16</v>
      </c>
      <c r="J23" s="37">
        <f>+SUM(G23:I23)</f>
        <v>16</v>
      </c>
      <c r="K23" s="96">
        <f>+J23+F23</f>
        <v>16</v>
      </c>
      <c r="L23" s="97">
        <f>+K23/$K$44</f>
        <v>2.8725314183123879E-2</v>
      </c>
      <c r="N23"/>
      <c r="O23"/>
    </row>
    <row r="24" spans="2:15" s="1" customFormat="1" ht="15" x14ac:dyDescent="0.25">
      <c r="B24" s="99" t="s">
        <v>69</v>
      </c>
      <c r="C24" s="34"/>
      <c r="D24" s="35"/>
      <c r="E24" s="35"/>
      <c r="F24" s="36">
        <f>+SUM(C24:E24)</f>
        <v>0</v>
      </c>
      <c r="G24" s="34">
        <v>13</v>
      </c>
      <c r="H24" s="35">
        <v>2</v>
      </c>
      <c r="I24" s="35"/>
      <c r="J24" s="37">
        <f>+SUM(G24:I24)</f>
        <v>15</v>
      </c>
      <c r="K24" s="96">
        <f>+J24+F24</f>
        <v>15</v>
      </c>
      <c r="L24" s="97">
        <f>+K24/$K$44</f>
        <v>2.6929982046678635E-2</v>
      </c>
      <c r="N24"/>
    </row>
    <row r="25" spans="2:15" s="1" customFormat="1" ht="15" x14ac:dyDescent="0.25">
      <c r="B25" s="99" t="s">
        <v>73</v>
      </c>
      <c r="C25" s="34">
        <v>1</v>
      </c>
      <c r="D25" s="35"/>
      <c r="E25" s="35"/>
      <c r="F25" s="36">
        <f>+SUM(C25:E25)</f>
        <v>1</v>
      </c>
      <c r="G25" s="34">
        <v>4</v>
      </c>
      <c r="H25" s="35">
        <v>1</v>
      </c>
      <c r="I25" s="35">
        <v>7</v>
      </c>
      <c r="J25" s="37">
        <f>+SUM(G25:I25)</f>
        <v>12</v>
      </c>
      <c r="K25" s="96">
        <f>+J25+F25</f>
        <v>13</v>
      </c>
      <c r="L25" s="97">
        <f>+K25/$K$44</f>
        <v>2.333931777378815E-2</v>
      </c>
      <c r="M25"/>
      <c r="N25"/>
      <c r="O25"/>
    </row>
    <row r="26" spans="2:15" s="1" customFormat="1" ht="15" x14ac:dyDescent="0.25">
      <c r="B26" s="99" t="s">
        <v>74</v>
      </c>
      <c r="C26" s="34">
        <v>1</v>
      </c>
      <c r="D26" s="35"/>
      <c r="E26" s="35"/>
      <c r="F26" s="36">
        <f>+SUM(C26:E26)</f>
        <v>1</v>
      </c>
      <c r="G26" s="34">
        <v>8</v>
      </c>
      <c r="H26" s="35">
        <v>3</v>
      </c>
      <c r="I26" s="35">
        <v>1</v>
      </c>
      <c r="J26" s="37">
        <f>+SUM(G26:I26)</f>
        <v>12</v>
      </c>
      <c r="K26" s="96">
        <f>+J26+F26</f>
        <v>13</v>
      </c>
      <c r="L26" s="97">
        <f>+K26/$K$44</f>
        <v>2.333931777378815E-2</v>
      </c>
      <c r="M26"/>
      <c r="N26"/>
      <c r="O26"/>
    </row>
    <row r="27" spans="2:15" ht="15" x14ac:dyDescent="0.25">
      <c r="B27" s="99" t="s">
        <v>72</v>
      </c>
      <c r="C27" s="34">
        <v>1</v>
      </c>
      <c r="D27" s="35"/>
      <c r="E27" s="35"/>
      <c r="F27" s="36">
        <f>+SUM(C27:E27)</f>
        <v>1</v>
      </c>
      <c r="G27" s="34">
        <v>9</v>
      </c>
      <c r="H27" s="35">
        <v>1</v>
      </c>
      <c r="I27" s="35">
        <v>1</v>
      </c>
      <c r="J27" s="37">
        <f>+SUM(G27:I27)</f>
        <v>11</v>
      </c>
      <c r="K27" s="96">
        <f>+J27+F27</f>
        <v>12</v>
      </c>
      <c r="L27" s="97">
        <f>+K27/$K$44</f>
        <v>2.1543985637342909E-2</v>
      </c>
    </row>
    <row r="28" spans="2:15" ht="15" x14ac:dyDescent="0.25">
      <c r="B28" s="99" t="s">
        <v>75</v>
      </c>
      <c r="C28" s="34">
        <v>3</v>
      </c>
      <c r="D28" s="35"/>
      <c r="E28" s="35"/>
      <c r="F28" s="36">
        <f>+SUM(C28:E28)</f>
        <v>3</v>
      </c>
      <c r="G28" s="34">
        <v>5</v>
      </c>
      <c r="H28" s="35">
        <v>2</v>
      </c>
      <c r="I28" s="35">
        <v>2</v>
      </c>
      <c r="J28" s="37">
        <f>+SUM(G28:I28)</f>
        <v>9</v>
      </c>
      <c r="K28" s="96">
        <f>+J28+F28</f>
        <v>12</v>
      </c>
      <c r="L28" s="97">
        <f>+K28/$K$44</f>
        <v>2.1543985637342909E-2</v>
      </c>
    </row>
    <row r="29" spans="2:15" ht="15" x14ac:dyDescent="0.25">
      <c r="B29" s="99" t="s">
        <v>76</v>
      </c>
      <c r="C29" s="34"/>
      <c r="D29" s="35"/>
      <c r="E29" s="35"/>
      <c r="F29" s="36">
        <f>+SUM(C29:E29)</f>
        <v>0</v>
      </c>
      <c r="G29" s="34">
        <v>10</v>
      </c>
      <c r="H29" s="35"/>
      <c r="I29" s="35">
        <v>1</v>
      </c>
      <c r="J29" s="37">
        <f>+SUM(G29:I29)</f>
        <v>11</v>
      </c>
      <c r="K29" s="96">
        <f>+J29+F29</f>
        <v>11</v>
      </c>
      <c r="L29" s="97">
        <f>+K29/$K$44</f>
        <v>1.9748653500897665E-2</v>
      </c>
    </row>
    <row r="30" spans="2:15" ht="15" x14ac:dyDescent="0.25">
      <c r="B30" s="99" t="s">
        <v>77</v>
      </c>
      <c r="C30" s="34">
        <v>2</v>
      </c>
      <c r="D30" s="35"/>
      <c r="E30" s="35"/>
      <c r="F30" s="36">
        <f>+SUM(C30:E30)</f>
        <v>2</v>
      </c>
      <c r="G30" s="34">
        <v>6</v>
      </c>
      <c r="H30" s="35">
        <v>1</v>
      </c>
      <c r="I30" s="35">
        <v>1</v>
      </c>
      <c r="J30" s="37">
        <f>+SUM(G30:I30)</f>
        <v>8</v>
      </c>
      <c r="K30" s="96">
        <f>+J30+F30</f>
        <v>10</v>
      </c>
      <c r="L30" s="97">
        <f>+K30/$K$44</f>
        <v>1.7953321364452424E-2</v>
      </c>
    </row>
    <row r="31" spans="2:15" ht="15" x14ac:dyDescent="0.25">
      <c r="B31" s="99" t="s">
        <v>78</v>
      </c>
      <c r="C31" s="34">
        <v>1</v>
      </c>
      <c r="D31" s="35"/>
      <c r="E31" s="35"/>
      <c r="F31" s="36">
        <f>+SUM(C31:E31)</f>
        <v>1</v>
      </c>
      <c r="G31" s="34">
        <v>5</v>
      </c>
      <c r="H31" s="35">
        <v>1</v>
      </c>
      <c r="I31" s="35">
        <v>2</v>
      </c>
      <c r="J31" s="37">
        <f>+SUM(G31:I31)</f>
        <v>8</v>
      </c>
      <c r="K31" s="96">
        <f>+J31+F31</f>
        <v>9</v>
      </c>
      <c r="L31" s="97">
        <f>+K31/$K$44</f>
        <v>1.615798922800718E-2</v>
      </c>
    </row>
    <row r="32" spans="2:15" ht="15" x14ac:dyDescent="0.25">
      <c r="B32" s="99" t="s">
        <v>79</v>
      </c>
      <c r="C32" s="34"/>
      <c r="D32" s="35"/>
      <c r="E32" s="35"/>
      <c r="F32" s="36">
        <f>+SUM(C32:E32)</f>
        <v>0</v>
      </c>
      <c r="G32" s="34">
        <v>3</v>
      </c>
      <c r="H32" s="35">
        <v>1</v>
      </c>
      <c r="I32" s="35">
        <v>2</v>
      </c>
      <c r="J32" s="37">
        <f>+SUM(G32:I32)</f>
        <v>6</v>
      </c>
      <c r="K32" s="96">
        <f>+J32+F32</f>
        <v>6</v>
      </c>
      <c r="L32" s="97">
        <f>+K32/$K$44</f>
        <v>1.0771992818671455E-2</v>
      </c>
    </row>
    <row r="33" spans="2:15" ht="15" x14ac:dyDescent="0.25">
      <c r="B33" s="99" t="s">
        <v>80</v>
      </c>
      <c r="C33" s="34">
        <v>2</v>
      </c>
      <c r="D33" s="35"/>
      <c r="E33" s="35">
        <v>1</v>
      </c>
      <c r="F33" s="36">
        <f>+SUM(C33:E33)</f>
        <v>3</v>
      </c>
      <c r="G33" s="34">
        <v>1</v>
      </c>
      <c r="H33" s="35"/>
      <c r="I33" s="35"/>
      <c r="J33" s="37">
        <f>+SUM(G33:I33)</f>
        <v>1</v>
      </c>
      <c r="K33" s="96">
        <f>+J33+F33</f>
        <v>4</v>
      </c>
      <c r="L33" s="97">
        <f>+K33/$K$44</f>
        <v>7.1813285457809697E-3</v>
      </c>
    </row>
    <row r="34" spans="2:15" ht="15" x14ac:dyDescent="0.25">
      <c r="B34" s="99" t="s">
        <v>81</v>
      </c>
      <c r="C34" s="34"/>
      <c r="D34" s="35"/>
      <c r="E34" s="35"/>
      <c r="F34" s="36">
        <f>+SUM(C34:E34)</f>
        <v>0</v>
      </c>
      <c r="G34" s="34">
        <v>1</v>
      </c>
      <c r="H34" s="35">
        <v>2</v>
      </c>
      <c r="I34" s="35"/>
      <c r="J34" s="37">
        <f>+SUM(G34:I34)</f>
        <v>3</v>
      </c>
      <c r="K34" s="96">
        <f>+J34+F34</f>
        <v>3</v>
      </c>
      <c r="L34" s="97">
        <f>+K34/$K$44</f>
        <v>5.3859964093357273E-3</v>
      </c>
    </row>
    <row r="35" spans="2:15" ht="15" x14ac:dyDescent="0.25">
      <c r="B35" s="99" t="s">
        <v>82</v>
      </c>
      <c r="C35" s="34"/>
      <c r="D35" s="35"/>
      <c r="E35" s="35"/>
      <c r="F35" s="36">
        <f>+SUM(C35:E35)</f>
        <v>0</v>
      </c>
      <c r="G35" s="34"/>
      <c r="H35" s="35"/>
      <c r="I35" s="35">
        <v>3</v>
      </c>
      <c r="J35" s="37">
        <f>+SUM(G35:I35)</f>
        <v>3</v>
      </c>
      <c r="K35" s="96">
        <f>+J35+F35</f>
        <v>3</v>
      </c>
      <c r="L35" s="97">
        <f>+K35/$K$44</f>
        <v>5.3859964093357273E-3</v>
      </c>
    </row>
    <row r="36" spans="2:15" ht="15" x14ac:dyDescent="0.25">
      <c r="B36" s="99" t="s">
        <v>84</v>
      </c>
      <c r="C36" s="34"/>
      <c r="D36" s="35"/>
      <c r="E36" s="35"/>
      <c r="F36" s="36">
        <f>+SUM(C36:E36)</f>
        <v>0</v>
      </c>
      <c r="G36" s="34"/>
      <c r="H36" s="35"/>
      <c r="I36" s="35">
        <v>3</v>
      </c>
      <c r="J36" s="37">
        <f>+SUM(G36:I36)</f>
        <v>3</v>
      </c>
      <c r="K36" s="96">
        <f>+J36+F36</f>
        <v>3</v>
      </c>
      <c r="L36" s="97">
        <f>+K36/$K$44</f>
        <v>5.3859964093357273E-3</v>
      </c>
    </row>
    <row r="37" spans="2:15" ht="15" x14ac:dyDescent="0.25">
      <c r="B37" s="99" t="s">
        <v>83</v>
      </c>
      <c r="C37" s="34"/>
      <c r="D37" s="35"/>
      <c r="E37" s="35"/>
      <c r="F37" s="36">
        <f>+SUM(C37:E37)</f>
        <v>0</v>
      </c>
      <c r="G37" s="34"/>
      <c r="H37" s="35"/>
      <c r="I37" s="35">
        <v>2</v>
      </c>
      <c r="J37" s="37">
        <f>+SUM(G37:I37)</f>
        <v>2</v>
      </c>
      <c r="K37" s="96">
        <f>+J37+F37</f>
        <v>2</v>
      </c>
      <c r="L37" s="97">
        <f>+K37/$K$44</f>
        <v>3.5906642728904849E-3</v>
      </c>
    </row>
    <row r="38" spans="2:15" ht="15" x14ac:dyDescent="0.25">
      <c r="B38" s="99" t="s">
        <v>87</v>
      </c>
      <c r="C38" s="34"/>
      <c r="D38" s="35"/>
      <c r="E38" s="35"/>
      <c r="F38" s="36">
        <f>+SUM(C38:E38)</f>
        <v>0</v>
      </c>
      <c r="G38" s="34"/>
      <c r="H38" s="35"/>
      <c r="I38" s="35">
        <v>2</v>
      </c>
      <c r="J38" s="37">
        <f>+SUM(G38:I38)</f>
        <v>2</v>
      </c>
      <c r="K38" s="96">
        <f>+J38+F38</f>
        <v>2</v>
      </c>
      <c r="L38" s="97">
        <f>+K38/$K$44</f>
        <v>3.5906642728904849E-3</v>
      </c>
    </row>
    <row r="39" spans="2:15" ht="15" x14ac:dyDescent="0.25">
      <c r="B39" s="99" t="s">
        <v>85</v>
      </c>
      <c r="C39" s="34">
        <v>1</v>
      </c>
      <c r="D39" s="35"/>
      <c r="E39" s="35"/>
      <c r="F39" s="36">
        <f>+SUM(C39:E39)</f>
        <v>1</v>
      </c>
      <c r="G39" s="34">
        <v>1</v>
      </c>
      <c r="H39" s="35"/>
      <c r="I39" s="35"/>
      <c r="J39" s="37">
        <f>+SUM(G39:I39)</f>
        <v>1</v>
      </c>
      <c r="K39" s="96">
        <f>+J39+F39</f>
        <v>2</v>
      </c>
      <c r="L39" s="97">
        <f>+K39/$K$44</f>
        <v>3.5906642728904849E-3</v>
      </c>
    </row>
    <row r="40" spans="2:15" ht="15" x14ac:dyDescent="0.25">
      <c r="B40" s="99" t="s">
        <v>86</v>
      </c>
      <c r="C40" s="34"/>
      <c r="D40" s="35"/>
      <c r="E40" s="35"/>
      <c r="F40" s="36">
        <f>+SUM(C40:E40)</f>
        <v>0</v>
      </c>
      <c r="G40" s="34">
        <v>1</v>
      </c>
      <c r="H40" s="35"/>
      <c r="I40" s="35"/>
      <c r="J40" s="37">
        <f>+SUM(G40:I40)</f>
        <v>1</v>
      </c>
      <c r="K40" s="96">
        <f>+J40+F40</f>
        <v>1</v>
      </c>
      <c r="L40" s="97">
        <f>+K40/$K$44</f>
        <v>1.7953321364452424E-3</v>
      </c>
    </row>
    <row r="41" spans="2:15" ht="15" x14ac:dyDescent="0.25">
      <c r="B41" s="99" t="s">
        <v>88</v>
      </c>
      <c r="C41" s="34"/>
      <c r="D41" s="35"/>
      <c r="E41" s="35"/>
      <c r="F41" s="36">
        <f>+SUM(C41:E41)</f>
        <v>0</v>
      </c>
      <c r="G41" s="34">
        <v>1</v>
      </c>
      <c r="H41" s="35"/>
      <c r="I41" s="35"/>
      <c r="J41" s="37">
        <f>+SUM(G41:I41)</f>
        <v>1</v>
      </c>
      <c r="K41" s="96">
        <f>+J41+F41</f>
        <v>1</v>
      </c>
      <c r="L41" s="97">
        <f>+K41/$K$44</f>
        <v>1.7953321364452424E-3</v>
      </c>
    </row>
    <row r="42" spans="2:15" ht="15" x14ac:dyDescent="0.25">
      <c r="B42" s="99" t="s">
        <v>89</v>
      </c>
      <c r="C42" s="34">
        <v>1</v>
      </c>
      <c r="D42" s="35"/>
      <c r="E42" s="35"/>
      <c r="F42" s="36">
        <f>+SUM(C42:E42)</f>
        <v>1</v>
      </c>
      <c r="G42" s="34"/>
      <c r="H42" s="35"/>
      <c r="I42" s="35"/>
      <c r="J42" s="37">
        <f>+SUM(G42:I42)</f>
        <v>0</v>
      </c>
      <c r="K42" s="96">
        <f>+J42+F42</f>
        <v>1</v>
      </c>
      <c r="L42" s="97">
        <f>+K42/$K$44</f>
        <v>1.7953321364452424E-3</v>
      </c>
    </row>
    <row r="43" spans="2:15" ht="15" x14ac:dyDescent="0.25">
      <c r="B43" s="99" t="s">
        <v>90</v>
      </c>
      <c r="C43" s="34"/>
      <c r="D43" s="35"/>
      <c r="E43" s="35"/>
      <c r="F43" s="36">
        <f>+SUM(C43:E43)</f>
        <v>0</v>
      </c>
      <c r="G43" s="34"/>
      <c r="H43" s="35"/>
      <c r="I43" s="35">
        <v>1</v>
      </c>
      <c r="J43" s="37">
        <f>+SUM(G43:I43)</f>
        <v>1</v>
      </c>
      <c r="K43" s="96">
        <f>+J43+F43</f>
        <v>1</v>
      </c>
      <c r="L43" s="97">
        <f>+K43/$K$44</f>
        <v>1.7953321364452424E-3</v>
      </c>
    </row>
    <row r="44" spans="2:15" ht="15.75" thickBot="1" x14ac:dyDescent="0.3">
      <c r="B44" s="101" t="s">
        <v>91</v>
      </c>
      <c r="C44" s="102">
        <f t="shared" ref="C44:L44" si="0">SUM(C9:C43)</f>
        <v>23</v>
      </c>
      <c r="D44" s="103">
        <f t="shared" si="0"/>
        <v>0</v>
      </c>
      <c r="E44" s="103">
        <f t="shared" si="0"/>
        <v>1</v>
      </c>
      <c r="F44" s="67">
        <f t="shared" si="0"/>
        <v>24</v>
      </c>
      <c r="G44" s="102">
        <f t="shared" si="0"/>
        <v>300</v>
      </c>
      <c r="H44" s="103">
        <f t="shared" si="0"/>
        <v>70</v>
      </c>
      <c r="I44" s="103">
        <f t="shared" si="0"/>
        <v>163</v>
      </c>
      <c r="J44" s="68">
        <f t="shared" si="0"/>
        <v>533</v>
      </c>
      <c r="K44" s="66">
        <f t="shared" si="0"/>
        <v>557</v>
      </c>
      <c r="L44" s="104">
        <f t="shared" si="0"/>
        <v>0.99999999999999978</v>
      </c>
    </row>
    <row r="46" spans="2:15" ht="26.25" customHeight="1" x14ac:dyDescent="0.2">
      <c r="B46" s="69" t="s">
        <v>35</v>
      </c>
      <c r="C46" s="70"/>
      <c r="D46" s="70"/>
      <c r="E46" s="105" t="s">
        <v>36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2:15" x14ac:dyDescent="0.2">
      <c r="B47" s="73"/>
      <c r="C47" s="74"/>
      <c r="D47" s="74"/>
      <c r="E47" s="108"/>
      <c r="F47" s="108"/>
      <c r="G47" s="108"/>
      <c r="H47" s="108"/>
      <c r="I47" s="108"/>
      <c r="J47" s="108"/>
      <c r="K47" s="108"/>
      <c r="L47" s="108"/>
    </row>
    <row r="48" spans="2:15" x14ac:dyDescent="0.2">
      <c r="B48" s="69" t="s">
        <v>37</v>
      </c>
      <c r="C48" s="70"/>
      <c r="D48" s="70"/>
      <c r="E48" s="76" t="s">
        <v>38</v>
      </c>
      <c r="F48" s="77"/>
      <c r="G48" s="77"/>
      <c r="H48" s="77"/>
      <c r="I48" s="77"/>
      <c r="J48" s="77"/>
      <c r="K48" s="77"/>
      <c r="L48" s="77"/>
      <c r="M48" s="77"/>
      <c r="N48" s="77"/>
      <c r="O48" s="78"/>
    </row>
    <row r="49" spans="2:15" x14ac:dyDescent="0.2">
      <c r="B49" s="73"/>
      <c r="C49" s="74"/>
      <c r="D49" s="74"/>
      <c r="E49" s="79"/>
      <c r="F49" s="80"/>
      <c r="G49" s="80"/>
      <c r="H49" s="80"/>
      <c r="I49" s="80"/>
      <c r="J49" s="80"/>
      <c r="K49" s="80"/>
      <c r="L49" s="80"/>
      <c r="M49" s="80"/>
      <c r="N49" s="80"/>
      <c r="O49" s="81"/>
    </row>
    <row r="50" spans="2:15" x14ac:dyDescent="0.2">
      <c r="B50" s="73"/>
      <c r="C50" s="74"/>
      <c r="D50" s="74"/>
      <c r="E50" s="82" t="s">
        <v>39</v>
      </c>
      <c r="F50" s="83"/>
      <c r="G50" s="83"/>
      <c r="H50" s="83"/>
      <c r="I50" s="83"/>
      <c r="J50" s="83"/>
      <c r="K50" s="83"/>
      <c r="L50" s="83"/>
      <c r="M50" s="83"/>
      <c r="N50" s="83"/>
      <c r="O50" s="84"/>
    </row>
    <row r="51" spans="2:15" x14ac:dyDescent="0.2">
      <c r="B51" s="73"/>
      <c r="C51" s="74"/>
      <c r="D51" s="74"/>
      <c r="E51" s="82"/>
      <c r="F51" s="83"/>
      <c r="G51" s="83"/>
      <c r="H51" s="83"/>
      <c r="I51" s="83"/>
      <c r="J51" s="83"/>
      <c r="K51" s="83"/>
      <c r="L51" s="83"/>
      <c r="M51" s="83"/>
      <c r="N51" s="83"/>
      <c r="O51" s="84"/>
    </row>
    <row r="52" spans="2:15" x14ac:dyDescent="0.2">
      <c r="B52" s="73"/>
      <c r="C52" s="74"/>
      <c r="D52" s="74"/>
      <c r="E52" s="109" t="s">
        <v>40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1"/>
    </row>
  </sheetData>
  <sortState ref="B9:L43">
    <sortCondition descending="1" ref="L9:L43"/>
    <sortCondition ref="B9:B43"/>
  </sortState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9"/>
  <sheetViews>
    <sheetView showGridLines="0" workbookViewId="0">
      <selection activeCell="I71" sqref="I71"/>
    </sheetView>
  </sheetViews>
  <sheetFormatPr baseColWidth="10" defaultRowHeight="12.75" x14ac:dyDescent="0.2"/>
  <cols>
    <col min="1" max="1" width="4.28515625" style="148" customWidth="1"/>
    <col min="2" max="2" width="11" style="148" customWidth="1"/>
    <col min="3" max="3" width="13.85546875" style="148" customWidth="1"/>
    <col min="4" max="4" width="8.42578125" style="148" bestFit="1" customWidth="1"/>
    <col min="5" max="5" width="18" style="148" customWidth="1"/>
    <col min="6" max="8" width="11.5703125" style="148" customWidth="1"/>
    <col min="9" max="9" width="16.140625" style="148" customWidth="1"/>
    <col min="10" max="10" width="27.7109375" style="148" customWidth="1"/>
    <col min="11" max="11" width="9.7109375" style="148" bestFit="1" customWidth="1"/>
    <col min="12" max="12" width="12.7109375" style="148" customWidth="1"/>
    <col min="13" max="16384" width="11.42578125" style="148"/>
  </cols>
  <sheetData>
    <row r="1" spans="2:12" s="1" customFormat="1" ht="15.75" thickBot="1" x14ac:dyDescent="0.3"/>
    <row r="2" spans="2:12" s="1" customFormat="1" ht="19.5" thickBot="1" x14ac:dyDescent="0.35">
      <c r="B2" s="2" t="s">
        <v>92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s="1" customFormat="1" ht="15" x14ac:dyDescent="0.25">
      <c r="B3" s="5" t="s">
        <v>1</v>
      </c>
      <c r="L3" s="6" t="s">
        <v>93</v>
      </c>
    </row>
    <row r="4" spans="2:12" s="1" customFormat="1" ht="15" x14ac:dyDescent="0.25">
      <c r="L4" s="6"/>
    </row>
    <row r="5" spans="2:12" s="1" customFormat="1" ht="16.5" thickBot="1" x14ac:dyDescent="0.3">
      <c r="B5" s="112" t="s">
        <v>94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2:12" s="1" customFormat="1" ht="16.5" thickTop="1" thickBot="1" x14ac:dyDescent="0.3"/>
    <row r="7" spans="2:12" s="1" customFormat="1" ht="15.75" thickBot="1" x14ac:dyDescent="0.3">
      <c r="B7" s="30" t="s">
        <v>95</v>
      </c>
      <c r="C7" s="31" t="s">
        <v>43</v>
      </c>
      <c r="D7" s="31" t="s">
        <v>96</v>
      </c>
      <c r="E7" s="31" t="s">
        <v>97</v>
      </c>
      <c r="F7" s="31" t="s">
        <v>98</v>
      </c>
      <c r="G7" s="31" t="s">
        <v>99</v>
      </c>
      <c r="H7" s="31" t="s">
        <v>100</v>
      </c>
      <c r="I7" s="31" t="s">
        <v>101</v>
      </c>
      <c r="J7" s="31" t="s">
        <v>102</v>
      </c>
      <c r="K7" s="31" t="s">
        <v>103</v>
      </c>
      <c r="L7" s="32" t="s">
        <v>104</v>
      </c>
    </row>
    <row r="8" spans="2:12" s="1" customFormat="1" ht="15" x14ac:dyDescent="0.25">
      <c r="B8" s="113">
        <v>41886</v>
      </c>
      <c r="C8" s="114" t="s">
        <v>53</v>
      </c>
      <c r="D8" s="114" t="s">
        <v>5</v>
      </c>
      <c r="E8" s="115">
        <v>199440868</v>
      </c>
      <c r="F8" s="116">
        <v>5</v>
      </c>
      <c r="G8" s="116">
        <v>1</v>
      </c>
      <c r="H8" s="117">
        <v>0.61388888888888882</v>
      </c>
      <c r="I8" s="114" t="s">
        <v>105</v>
      </c>
      <c r="J8" s="114" t="s">
        <v>106</v>
      </c>
      <c r="K8" s="118" t="s">
        <v>107</v>
      </c>
      <c r="L8" s="119">
        <v>41.37</v>
      </c>
    </row>
    <row r="9" spans="2:12" s="1" customFormat="1" ht="15" x14ac:dyDescent="0.25">
      <c r="B9" s="113">
        <v>41887</v>
      </c>
      <c r="C9" s="114" t="s">
        <v>53</v>
      </c>
      <c r="D9" s="114" t="s">
        <v>5</v>
      </c>
      <c r="E9" s="115">
        <v>281659457</v>
      </c>
      <c r="F9" s="116">
        <v>1</v>
      </c>
      <c r="G9" s="116">
        <v>1</v>
      </c>
      <c r="H9" s="117">
        <v>0.55069444444444449</v>
      </c>
      <c r="I9" s="114" t="s">
        <v>108</v>
      </c>
      <c r="J9" s="114" t="s">
        <v>106</v>
      </c>
      <c r="K9" s="118" t="s">
        <v>109</v>
      </c>
      <c r="L9" s="119"/>
    </row>
    <row r="10" spans="2:12" s="1" customFormat="1" ht="15" x14ac:dyDescent="0.25">
      <c r="B10" s="113">
        <v>41892</v>
      </c>
      <c r="C10" s="114" t="s">
        <v>71</v>
      </c>
      <c r="D10" s="114" t="s">
        <v>5</v>
      </c>
      <c r="E10" s="115">
        <v>197400000</v>
      </c>
      <c r="F10" s="116">
        <v>1</v>
      </c>
      <c r="G10" s="116">
        <v>1</v>
      </c>
      <c r="H10" s="117">
        <v>0.56527777777777777</v>
      </c>
      <c r="I10" s="114" t="s">
        <v>108</v>
      </c>
      <c r="J10" s="114" t="s">
        <v>106</v>
      </c>
      <c r="K10" s="114" t="s">
        <v>109</v>
      </c>
      <c r="L10" s="119"/>
    </row>
    <row r="11" spans="2:12" s="1" customFormat="1" ht="15.75" thickBot="1" x14ac:dyDescent="0.3">
      <c r="B11" s="120">
        <v>41897</v>
      </c>
      <c r="C11" s="121" t="s">
        <v>70</v>
      </c>
      <c r="D11" s="121" t="s">
        <v>5</v>
      </c>
      <c r="E11" s="122">
        <v>239607820</v>
      </c>
      <c r="F11" s="123">
        <v>1</v>
      </c>
      <c r="G11" s="123">
        <v>1</v>
      </c>
      <c r="H11" s="124">
        <v>0.5854166666666667</v>
      </c>
      <c r="I11" s="124" t="s">
        <v>110</v>
      </c>
      <c r="J11" s="121" t="s">
        <v>106</v>
      </c>
      <c r="K11" s="125" t="s">
        <v>107</v>
      </c>
      <c r="L11" s="126">
        <v>49.65</v>
      </c>
    </row>
    <row r="12" spans="2:12" s="1" customFormat="1" ht="15" x14ac:dyDescent="0.25">
      <c r="B12" s="127"/>
      <c r="C12" s="128"/>
      <c r="D12" s="128"/>
      <c r="E12" s="129"/>
      <c r="F12" s="130"/>
      <c r="G12" s="130"/>
      <c r="H12" s="131"/>
      <c r="I12" s="128"/>
      <c r="J12" s="128"/>
      <c r="K12" s="128"/>
      <c r="L12" s="128"/>
    </row>
    <row r="13" spans="2:12" s="1" customFormat="1" ht="16.5" thickBot="1" x14ac:dyDescent="0.3">
      <c r="B13" s="112" t="s">
        <v>111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</row>
    <row r="14" spans="2:12" s="1" customFormat="1" ht="16.5" thickTop="1" thickBot="1" x14ac:dyDescent="0.3">
      <c r="B14" s="7"/>
    </row>
    <row r="15" spans="2:12" s="1" customFormat="1" ht="15.75" thickBot="1" x14ac:dyDescent="0.3">
      <c r="B15" s="30" t="s">
        <v>95</v>
      </c>
      <c r="C15" s="31" t="s">
        <v>43</v>
      </c>
      <c r="D15" s="31" t="s">
        <v>96</v>
      </c>
      <c r="E15" s="31" t="s">
        <v>97</v>
      </c>
      <c r="F15" s="31" t="s">
        <v>98</v>
      </c>
      <c r="G15" s="31" t="s">
        <v>99</v>
      </c>
      <c r="H15" s="31" t="s">
        <v>100</v>
      </c>
      <c r="I15" s="31" t="s">
        <v>101</v>
      </c>
      <c r="J15" s="31" t="s">
        <v>102</v>
      </c>
      <c r="K15" s="31" t="s">
        <v>103</v>
      </c>
      <c r="L15" s="32" t="s">
        <v>104</v>
      </c>
    </row>
    <row r="16" spans="2:12" s="1" customFormat="1" ht="15" x14ac:dyDescent="0.25">
      <c r="B16" s="132" t="s">
        <v>112</v>
      </c>
      <c r="C16" s="133"/>
      <c r="D16" s="133"/>
      <c r="E16" s="133"/>
      <c r="F16" s="133"/>
      <c r="G16" s="133"/>
      <c r="H16" s="134"/>
      <c r="I16" s="133"/>
      <c r="J16" s="133"/>
      <c r="K16" s="133"/>
      <c r="L16" s="135"/>
    </row>
    <row r="17" spans="2:14" s="1" customFormat="1" ht="15.75" thickBot="1" x14ac:dyDescent="0.3">
      <c r="B17" s="136">
        <v>41893</v>
      </c>
      <c r="C17" s="137" t="s">
        <v>49</v>
      </c>
      <c r="D17" s="137" t="s">
        <v>5</v>
      </c>
      <c r="E17" s="138">
        <v>39022634113</v>
      </c>
      <c r="F17" s="139">
        <v>1</v>
      </c>
      <c r="G17" s="139">
        <v>4</v>
      </c>
      <c r="H17" s="140">
        <v>0.50902777777777775</v>
      </c>
      <c r="I17" s="137" t="s">
        <v>108</v>
      </c>
      <c r="J17" s="137" t="s">
        <v>106</v>
      </c>
      <c r="K17" s="141" t="s">
        <v>109</v>
      </c>
      <c r="L17" s="142"/>
    </row>
    <row r="18" spans="2:14" s="1" customFormat="1" ht="15" x14ac:dyDescent="0.25">
      <c r="B18" s="132" t="s">
        <v>113</v>
      </c>
      <c r="C18" s="133"/>
      <c r="D18" s="133"/>
      <c r="E18" s="133"/>
      <c r="F18" s="133"/>
      <c r="G18" s="133"/>
      <c r="H18" s="134"/>
      <c r="I18" s="133"/>
      <c r="J18" s="133"/>
      <c r="K18" s="133"/>
      <c r="L18" s="135"/>
    </row>
    <row r="19" spans="2:14" s="1" customFormat="1" ht="15" x14ac:dyDescent="0.25">
      <c r="B19" s="143">
        <v>41886</v>
      </c>
      <c r="C19" s="144" t="s">
        <v>114</v>
      </c>
      <c r="D19" s="144" t="s">
        <v>5</v>
      </c>
      <c r="E19" s="145">
        <v>3988562166</v>
      </c>
      <c r="F19" s="146">
        <v>2</v>
      </c>
      <c r="G19" s="146">
        <v>2</v>
      </c>
      <c r="H19" s="147">
        <v>0.63680555555555551</v>
      </c>
      <c r="I19" s="144" t="s">
        <v>110</v>
      </c>
      <c r="J19" s="144" t="s">
        <v>106</v>
      </c>
      <c r="K19" s="56" t="s">
        <v>107</v>
      </c>
      <c r="L19" s="119">
        <v>50</v>
      </c>
    </row>
    <row r="20" spans="2:14" s="1" customFormat="1" ht="15" x14ac:dyDescent="0.25">
      <c r="B20" s="113">
        <v>41892</v>
      </c>
      <c r="C20" s="114" t="s">
        <v>75</v>
      </c>
      <c r="D20" s="114" t="s">
        <v>4</v>
      </c>
      <c r="E20" s="115">
        <v>132075791</v>
      </c>
      <c r="F20" s="116">
        <v>1</v>
      </c>
      <c r="G20" s="116">
        <v>1</v>
      </c>
      <c r="H20" s="117">
        <v>0.63541666666666663</v>
      </c>
      <c r="I20" s="114" t="s">
        <v>108</v>
      </c>
      <c r="J20" s="114" t="s">
        <v>115</v>
      </c>
      <c r="K20" s="118" t="s">
        <v>109</v>
      </c>
      <c r="L20" s="119"/>
    </row>
    <row r="21" spans="2:14" s="1" customFormat="1" ht="15.75" thickBot="1" x14ac:dyDescent="0.3">
      <c r="B21" s="120">
        <v>41911</v>
      </c>
      <c r="C21" s="121" t="s">
        <v>71</v>
      </c>
      <c r="D21" s="121" t="s">
        <v>4</v>
      </c>
      <c r="E21" s="122">
        <v>10574827058</v>
      </c>
      <c r="F21" s="123">
        <v>1</v>
      </c>
      <c r="G21" s="123">
        <v>1</v>
      </c>
      <c r="H21" s="124">
        <v>0.62569444444444444</v>
      </c>
      <c r="I21" s="124" t="s">
        <v>108</v>
      </c>
      <c r="J21" s="121" t="s">
        <v>115</v>
      </c>
      <c r="K21" s="125" t="s">
        <v>107</v>
      </c>
      <c r="L21" s="126">
        <v>5</v>
      </c>
    </row>
    <row r="23" spans="2:14" ht="12.75" customHeight="1" x14ac:dyDescent="0.2">
      <c r="B23" s="69" t="s">
        <v>35</v>
      </c>
      <c r="C23" s="70"/>
      <c r="D23" s="70"/>
      <c r="E23" s="105" t="s">
        <v>36</v>
      </c>
      <c r="F23" s="106"/>
      <c r="G23" s="106"/>
      <c r="H23" s="106"/>
      <c r="I23" s="106"/>
      <c r="J23" s="106"/>
      <c r="K23" s="106"/>
      <c r="L23" s="107"/>
      <c r="M23" s="108"/>
      <c r="N23" s="108"/>
    </row>
    <row r="24" spans="2:14" x14ac:dyDescent="0.2">
      <c r="B24" s="73"/>
      <c r="C24" s="74"/>
      <c r="D24" s="74"/>
      <c r="E24" s="108"/>
      <c r="F24" s="108"/>
      <c r="G24" s="108"/>
      <c r="H24" s="108"/>
      <c r="I24" s="108"/>
      <c r="J24" s="108"/>
      <c r="K24" s="108"/>
      <c r="L24" s="108"/>
      <c r="M24" s="108"/>
      <c r="N24" s="108"/>
    </row>
    <row r="25" spans="2:14" ht="12.75" customHeight="1" x14ac:dyDescent="0.2">
      <c r="B25" s="69" t="s">
        <v>37</v>
      </c>
      <c r="C25" s="70"/>
      <c r="D25" s="70"/>
      <c r="E25" s="76" t="s">
        <v>38</v>
      </c>
      <c r="F25" s="77"/>
      <c r="G25" s="77"/>
      <c r="H25" s="77"/>
      <c r="I25" s="77"/>
      <c r="J25" s="77"/>
      <c r="K25" s="77"/>
      <c r="L25" s="78"/>
      <c r="M25" s="108"/>
      <c r="N25" s="108"/>
    </row>
    <row r="26" spans="2:14" x14ac:dyDescent="0.2">
      <c r="B26" s="73"/>
      <c r="C26" s="74"/>
      <c r="D26" s="74"/>
      <c r="E26" s="79"/>
      <c r="F26" s="80"/>
      <c r="G26" s="80"/>
      <c r="H26" s="80"/>
      <c r="I26" s="80"/>
      <c r="J26" s="80"/>
      <c r="K26" s="80"/>
      <c r="L26" s="81"/>
      <c r="M26" s="108"/>
      <c r="N26" s="108"/>
    </row>
    <row r="27" spans="2:14" ht="12.75" customHeight="1" x14ac:dyDescent="0.2">
      <c r="B27" s="73"/>
      <c r="C27" s="74"/>
      <c r="D27" s="74"/>
      <c r="E27" s="82" t="s">
        <v>39</v>
      </c>
      <c r="F27" s="83"/>
      <c r="G27" s="83"/>
      <c r="H27" s="83"/>
      <c r="I27" s="83"/>
      <c r="J27" s="83"/>
      <c r="K27" s="83"/>
      <c r="L27" s="84"/>
      <c r="M27" s="149"/>
      <c r="N27" s="149"/>
    </row>
    <row r="28" spans="2:14" x14ac:dyDescent="0.2">
      <c r="B28" s="73"/>
      <c r="C28" s="74"/>
      <c r="D28" s="74"/>
      <c r="E28" s="82"/>
      <c r="F28" s="83"/>
      <c r="G28" s="83"/>
      <c r="H28" s="83"/>
      <c r="I28" s="83"/>
      <c r="J28" s="83"/>
      <c r="K28" s="83"/>
      <c r="L28" s="84"/>
      <c r="M28" s="149"/>
      <c r="N28" s="149"/>
    </row>
    <row r="29" spans="2:14" x14ac:dyDescent="0.2">
      <c r="B29" s="73"/>
      <c r="C29" s="74"/>
      <c r="D29" s="74"/>
      <c r="E29" s="109" t="s">
        <v>40</v>
      </c>
      <c r="F29" s="110"/>
      <c r="G29" s="110"/>
      <c r="H29" s="110"/>
      <c r="I29" s="110"/>
      <c r="J29" s="110"/>
      <c r="K29" s="110"/>
      <c r="L29" s="111"/>
      <c r="M29" s="150"/>
      <c r="N29" s="150"/>
    </row>
  </sheetData>
  <mergeCells count="7">
    <mergeCell ref="E29:L29"/>
    <mergeCell ref="B2:L2"/>
    <mergeCell ref="B5:L5"/>
    <mergeCell ref="B13:L13"/>
    <mergeCell ref="E23:L23"/>
    <mergeCell ref="E25:L26"/>
    <mergeCell ref="E27:L28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2014-10-20T14:53:12Z</dcterms:created>
  <dcterms:modified xsi:type="dcterms:W3CDTF">2014-10-20T14:55:01Z</dcterms:modified>
</cp:coreProperties>
</file>