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08" activeTab="0"/>
  </bookViews>
  <sheets>
    <sheet name="Bonos Vig Sec" sheetId="1" r:id="rId1"/>
    <sheet name="Amort e Int " sheetId="2" r:id="rId2"/>
    <sheet name="Colocaciones" sheetId="3" r:id="rId3"/>
    <sheet name="Activos Securitizados" sheetId="4" r:id="rId4"/>
  </sheets>
  <definedNames>
    <definedName name="_xlnm.Print_Titles" localSheetId="3">'Activos Securitizados'!$2:$3</definedName>
  </definedNames>
  <calcPr fullCalcOnLoad="1"/>
</workbook>
</file>

<file path=xl/sharedStrings.xml><?xml version="1.0" encoding="utf-8"?>
<sst xmlns="http://schemas.openxmlformats.org/spreadsheetml/2006/main" count="2162" uniqueCount="739">
  <si>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</si>
  <si>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</si>
  <si>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</si>
  <si>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</si>
  <si>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</si>
  <si>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</si>
  <si>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</si>
  <si>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</si>
  <si>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</si>
  <si>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</si>
  <si>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</si>
  <si>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</si>
  <si>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</si>
  <si>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</si>
  <si>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</si>
  <si>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</si>
  <si>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</si>
  <si>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</si>
  <si>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</si>
  <si>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</si>
  <si>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</si>
  <si>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</si>
  <si>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</si>
  <si>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</si>
  <si>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</si>
  <si>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</si>
  <si>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</si>
  <si>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</si>
  <si>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</si>
  <si>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</si>
  <si>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</si>
  <si>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</si>
  <si>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</si>
  <si>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</si>
  <si>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</si>
  <si>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</si>
  <si>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</si>
  <si>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</si>
  <si>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</si>
  <si>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</si>
  <si>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</si>
  <si>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</si>
  <si>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</si>
  <si>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</si>
  <si>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</si>
  <si>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</si>
  <si>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</si>
  <si>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</si>
  <si>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</si>
  <si>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</si>
  <si>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</si>
  <si>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</si>
  <si>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</si>
  <si>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</si>
  <si>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</si>
  <si>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</si>
  <si>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</si>
  <si>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</si>
  <si>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</si>
  <si>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</si>
  <si>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</si>
  <si>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</si>
  <si>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</si>
  <si>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</si>
  <si>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</si>
  <si>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</si>
  <si>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</si>
  <si>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</si>
  <si>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</si>
  <si>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</si>
  <si>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</si>
  <si>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</si>
  <si>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</si>
  <si>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</si>
  <si>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</si>
  <si>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</si>
  <si>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</si>
  <si>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</si>
  <si>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</si>
  <si>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</si>
  <si>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</si>
  <si>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</si>
  <si>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</si>
  <si>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</si>
  <si>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</si>
  <si>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</si>
  <si>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</si>
  <si>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</si>
  <si>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</si>
  <si>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</si>
  <si>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</si>
  <si>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</si>
  <si>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</si>
  <si>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</si>
  <si>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</si>
  <si>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</si>
  <si>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</si>
  <si>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</si>
  <si>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</si>
  <si>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</si>
  <si>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</si>
  <si>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</si>
  <si>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</si>
  <si>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</si>
  <si>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</si>
  <si>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</si>
  <si>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</si>
  <si>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</si>
  <si>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</si>
  <si>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</si>
  <si>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</si>
  <si>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</si>
  <si>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</si>
  <si>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</si>
  <si>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</si>
  <si>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</si>
  <si>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</si>
  <si>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</si>
  <si>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</si>
  <si>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</si>
  <si>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</si>
  <si>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</si>
  <si>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</si>
  <si>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</si>
  <si>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 xml:space="preserve">Banchile Securitizadora S.A. </t>
  </si>
  <si>
    <t>Securitizadora Bice S.A.</t>
  </si>
  <si>
    <t>14.06.02</t>
  </si>
  <si>
    <t>AH</t>
  </si>
  <si>
    <t>BH</t>
  </si>
  <si>
    <t>CH</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</si>
  <si>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</si>
  <si>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</si>
  <si>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</si>
  <si>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</si>
  <si>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</si>
  <si>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</si>
  <si>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</si>
  <si>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</si>
  <si>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</si>
  <si>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</si>
  <si>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</si>
  <si>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</si>
  <si>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</si>
  <si>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</si>
  <si>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</si>
  <si>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</si>
  <si>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</si>
  <si>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</si>
  <si>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</si>
  <si>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</si>
  <si>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</si>
  <si>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</si>
  <si>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</si>
  <si>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</si>
  <si>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</si>
  <si>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</si>
  <si>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</si>
  <si>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</si>
  <si>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</si>
  <si>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</si>
  <si>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</si>
  <si>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</si>
  <si>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</si>
  <si>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</si>
  <si>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</si>
  <si>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</si>
  <si>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</si>
  <si>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</si>
  <si>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</si>
  <si>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</si>
  <si>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</si>
  <si>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</si>
  <si>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</si>
  <si>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</si>
  <si>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</si>
  <si>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</si>
  <si>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</si>
  <si>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</si>
  <si>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</si>
  <si>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</si>
  <si>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</si>
  <si>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</si>
  <si>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</si>
  <si>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</si>
  <si>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</si>
  <si>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</si>
  <si>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</si>
  <si>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</si>
  <si>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</si>
  <si>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</si>
  <si>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</si>
  <si>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</si>
  <si>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</si>
  <si>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</si>
  <si>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</si>
  <si>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</si>
  <si>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</si>
  <si>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</si>
  <si>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</si>
  <si>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</si>
  <si>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</si>
  <si>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</si>
  <si>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</si>
  <si>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</si>
  <si>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</si>
  <si>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</si>
  <si>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</si>
  <si>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</si>
  <si>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</si>
  <si>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</si>
  <si>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</si>
  <si>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</si>
  <si>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</si>
  <si>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</si>
  <si>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</si>
  <si>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</si>
  <si>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</si>
  <si>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</si>
  <si>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O.R.E.</t>
  </si>
  <si>
    <t>M.H.+C.L.</t>
  </si>
  <si>
    <t>Otros</t>
  </si>
  <si>
    <t>F.F.</t>
  </si>
  <si>
    <t>M.H.     :  Mutuos Hipotecarios</t>
  </si>
  <si>
    <t>F.F.     :  Flujos Futuros</t>
  </si>
  <si>
    <t>O.R.E.:  Obligaciones con respaldo del Estado</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</si>
  <si>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</si>
  <si>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</si>
  <si>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</si>
  <si>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</si>
  <si>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</si>
  <si>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</si>
  <si>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</si>
  <si>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</si>
  <si>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</si>
  <si>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</si>
  <si>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</si>
  <si>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</si>
  <si>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</si>
  <si>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</si>
  <si>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</si>
  <si>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</si>
  <si>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</si>
  <si>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</si>
  <si>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</si>
  <si>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</si>
  <si>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</si>
  <si>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</si>
  <si>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</si>
  <si>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</si>
  <si>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</si>
  <si>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</si>
  <si>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</si>
  <si>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</si>
  <si>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</si>
  <si>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</si>
  <si>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</si>
  <si>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</si>
  <si>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</si>
  <si>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</si>
  <si>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</si>
  <si>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</si>
  <si>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</si>
  <si>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</si>
  <si>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</si>
  <si>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</si>
  <si>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</si>
  <si>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</si>
  <si>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</si>
  <si>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</si>
  <si>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</si>
  <si>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</si>
  <si>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</si>
  <si>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</si>
  <si>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</si>
  <si>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</si>
  <si>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</si>
  <si>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</si>
  <si>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</si>
  <si>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</si>
  <si>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</si>
  <si>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</si>
  <si>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</si>
  <si>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Securitizadora Bice S.A.  (6)</t>
  </si>
  <si>
    <t>13.10.05</t>
  </si>
  <si>
    <t>24.10.05</t>
  </si>
  <si>
    <t>10A</t>
  </si>
  <si>
    <t>10B</t>
  </si>
  <si>
    <t>21.11.05</t>
  </si>
  <si>
    <t>30.12.05</t>
  </si>
  <si>
    <t>Transa Securitizadora S.A.(4)</t>
  </si>
  <si>
    <t>AM</t>
  </si>
  <si>
    <t>BM</t>
  </si>
  <si>
    <t>CM</t>
  </si>
  <si>
    <t>11A</t>
  </si>
  <si>
    <t>11B</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</si>
  <si>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</si>
  <si>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</si>
  <si>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</si>
  <si>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</si>
  <si>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</si>
  <si>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</si>
  <si>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</si>
  <si>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</si>
  <si>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</si>
  <si>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</si>
  <si>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</si>
  <si>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</si>
  <si>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</si>
  <si>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</si>
  <si>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</si>
  <si>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</si>
  <si>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</si>
  <si>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</si>
  <si>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</si>
  <si>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</si>
  <si>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</si>
  <si>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</si>
  <si>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</si>
  <si>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</si>
  <si>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</si>
  <si>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</si>
  <si>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</si>
  <si>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</si>
  <si>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</si>
  <si>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</si>
  <si>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</si>
  <si>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</si>
  <si>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</si>
  <si>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</si>
  <si>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</si>
  <si>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</si>
  <si>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</si>
  <si>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</si>
  <si>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</si>
  <si>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</si>
  <si>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</si>
  <si>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</si>
  <si>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</si>
  <si>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</si>
  <si>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</si>
  <si>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</si>
  <si>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</si>
  <si>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</si>
  <si>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</si>
  <si>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</si>
  <si>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</si>
  <si>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</si>
  <si>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</si>
  <si>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</si>
  <si>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</si>
  <si>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</si>
  <si>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</si>
  <si>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</si>
  <si>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</si>
  <si>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</si>
  <si>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</si>
  <si>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</si>
  <si>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</si>
  <si>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</si>
  <si>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</si>
  <si>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</si>
  <si>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</si>
  <si>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</si>
  <si>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</si>
  <si>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</si>
  <si>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</si>
  <si>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</si>
  <si>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</si>
  <si>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</si>
  <si>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</si>
  <si>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</si>
  <si>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</si>
  <si>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</si>
  <si>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</si>
  <si>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</si>
  <si>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</si>
  <si>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</si>
  <si>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</si>
  <si>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</si>
  <si>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</si>
  <si>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</si>
  <si>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</si>
  <si>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</si>
  <si>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</si>
  <si>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</si>
  <si>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</si>
  <si>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</si>
  <si>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</si>
  <si>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</si>
  <si>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</si>
  <si>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</si>
  <si>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</si>
  <si>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</si>
  <si>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</si>
  <si>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</si>
  <si>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</si>
  <si>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</si>
  <si>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</si>
  <si>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</si>
  <si>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</si>
  <si>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</si>
  <si>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</si>
  <si>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</si>
  <si>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</si>
  <si>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</si>
  <si>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</si>
  <si>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</si>
  <si>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</si>
  <si>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</si>
  <si>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</si>
  <si>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</si>
  <si>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</si>
  <si>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</si>
  <si>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</si>
  <si>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</si>
  <si>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</si>
  <si>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</si>
  <si>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</si>
  <si>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</si>
  <si>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</si>
  <si>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</si>
  <si>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</si>
  <si>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</si>
  <si>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</si>
  <si>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</si>
  <si>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</si>
  <si>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</si>
  <si>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</si>
  <si>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</si>
  <si>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</si>
  <si>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</si>
  <si>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</si>
  <si>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</si>
  <si>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</si>
  <si>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</si>
  <si>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</si>
  <si>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</si>
  <si>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</si>
  <si>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</si>
  <si>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</si>
  <si>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</si>
  <si>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</si>
  <si>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</si>
  <si>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</si>
  <si>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</si>
  <si>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</si>
  <si>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</si>
  <si>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</si>
  <si>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</si>
  <si>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</si>
  <si>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</si>
  <si>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</si>
  <si>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</si>
  <si>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</si>
  <si>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</si>
  <si>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</si>
  <si>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</si>
  <si>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</si>
  <si>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</si>
  <si>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</si>
  <si>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</si>
  <si>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</si>
  <si>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</si>
  <si>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</si>
  <si>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</si>
  <si>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</si>
  <si>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</si>
  <si>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</si>
  <si>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</si>
  <si>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</si>
  <si>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</si>
  <si>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</si>
  <si>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</si>
  <si>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</si>
  <si>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</si>
  <si>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</si>
  <si>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</si>
  <si>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</si>
  <si>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</si>
  <si>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</si>
  <si>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</si>
  <si>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</si>
  <si>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</si>
  <si>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</si>
  <si>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</si>
  <si>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</si>
  <si>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</si>
  <si>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</si>
  <si>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</si>
  <si>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</si>
  <si>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</si>
  <si>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</si>
  <si>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</si>
  <si>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</si>
  <si>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</si>
  <si>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</si>
  <si>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</si>
  <si>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</si>
  <si>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</si>
  <si>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</si>
  <si>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</si>
  <si>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</si>
  <si>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</si>
  <si>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</si>
  <si>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</si>
  <si>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</si>
  <si>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</si>
  <si>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</si>
  <si>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</si>
  <si>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</si>
  <si>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</si>
  <si>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</si>
  <si>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</si>
  <si>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</si>
  <si>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</si>
  <si>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</si>
  <si>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</si>
  <si>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</si>
  <si>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</si>
  <si>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</si>
  <si>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</si>
  <si>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</si>
  <si>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</si>
  <si>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</si>
  <si>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</si>
  <si>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</si>
  <si>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</si>
  <si>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</si>
  <si>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</si>
  <si>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 xml:space="preserve">(#): </t>
  </si>
  <si>
    <t>Emisiones fusionadas (N°450 y N°497)</t>
  </si>
  <si>
    <t>450(#)</t>
  </si>
  <si>
    <t>497(#)</t>
  </si>
  <si>
    <t>16.08.07</t>
  </si>
  <si>
    <t>10C</t>
  </si>
  <si>
    <t>10D</t>
  </si>
  <si>
    <t>10E</t>
  </si>
  <si>
    <t>10F</t>
  </si>
  <si>
    <t>28.08.07</t>
  </si>
  <si>
    <t>11C</t>
  </si>
  <si>
    <t>BCI Securitizadora S.A.(18)</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</si>
  <si>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</si>
  <si>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</si>
  <si>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</si>
  <si>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</si>
  <si>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</si>
  <si>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</si>
  <si>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</si>
  <si>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</si>
  <si>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</si>
  <si>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</si>
  <si>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</si>
  <si>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</si>
  <si>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</si>
  <si>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</si>
  <si>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</si>
  <si>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</si>
  <si>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</si>
  <si>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</si>
  <si>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</si>
  <si>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</si>
  <si>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</si>
  <si>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</si>
  <si>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</si>
  <si>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</si>
  <si>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</si>
  <si>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</si>
  <si>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</si>
  <si>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</si>
  <si>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</si>
  <si>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</si>
  <si>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</si>
  <si>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</si>
  <si>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</si>
  <si>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</si>
  <si>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</si>
  <si>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</si>
  <si>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</si>
  <si>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</si>
  <si>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</si>
  <si>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</si>
  <si>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</si>
  <si>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</si>
  <si>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</si>
  <si>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</si>
  <si>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</si>
  <si>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</si>
  <si>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</si>
  <si>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</si>
  <si>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</si>
  <si>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</si>
  <si>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</si>
  <si>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</si>
  <si>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</si>
  <si>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</si>
  <si>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</si>
  <si>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</si>
  <si>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</si>
  <si>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</si>
  <si>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</si>
  <si>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</si>
  <si>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</si>
  <si>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</si>
  <si>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</si>
  <si>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</si>
  <si>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</si>
  <si>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</si>
  <si>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</si>
  <si>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</si>
  <si>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</si>
  <si>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</si>
  <si>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</si>
  <si>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</si>
  <si>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</si>
  <si>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</si>
  <si>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A3</t>
  </si>
  <si>
    <t>B3</t>
  </si>
  <si>
    <t>C3</t>
  </si>
  <si>
    <t>D3</t>
  </si>
  <si>
    <t>E3</t>
  </si>
  <si>
    <t>F3</t>
  </si>
  <si>
    <t>VALOR NOMINAL</t>
  </si>
  <si>
    <t>INICIAL</t>
  </si>
  <si>
    <t>(U.REAJ)</t>
  </si>
  <si>
    <t xml:space="preserve">Securitizadora Bice S.A.   </t>
  </si>
  <si>
    <t>G</t>
  </si>
  <si>
    <t>B2</t>
  </si>
  <si>
    <t>C2</t>
  </si>
  <si>
    <t>D2</t>
  </si>
  <si>
    <t>E2</t>
  </si>
  <si>
    <t>F2</t>
  </si>
  <si>
    <t>Securitizadora Security S.A. (20)</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</si>
  <si>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</si>
  <si>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</si>
  <si>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</si>
  <si>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</si>
  <si>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</si>
  <si>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</si>
  <si>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</si>
  <si>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</si>
  <si>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</si>
  <si>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</si>
  <si>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22A</t>
  </si>
  <si>
    <t>22C</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</si>
  <si>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</si>
  <si>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</si>
  <si>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</si>
  <si>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</si>
  <si>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</si>
  <si>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</si>
  <si>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</si>
  <si>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</si>
  <si>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</si>
  <si>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</si>
  <si>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</si>
  <si>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</si>
  <si>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</si>
  <si>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</si>
  <si>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</si>
  <si>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</si>
  <si>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</si>
  <si>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</si>
  <si>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</si>
  <si>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</si>
  <si>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</si>
  <si>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</si>
  <si>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</si>
  <si>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</si>
  <si>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</si>
  <si>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</si>
  <si>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</si>
  <si>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</si>
  <si>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</si>
  <si>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</si>
  <si>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</si>
  <si>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</si>
  <si>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15A1</t>
  </si>
  <si>
    <t>15B1</t>
  </si>
  <si>
    <t>15A2</t>
  </si>
  <si>
    <t>15A3</t>
  </si>
  <si>
    <t>15A4</t>
  </si>
  <si>
    <t>15D1</t>
  </si>
  <si>
    <t>15D2</t>
  </si>
  <si>
    <t>15D3</t>
  </si>
  <si>
    <t>15B2</t>
  </si>
  <si>
    <t>15B3</t>
  </si>
  <si>
    <t>15B4</t>
  </si>
  <si>
    <t>15C1</t>
  </si>
  <si>
    <t>15C2</t>
  </si>
  <si>
    <t>15C3</t>
  </si>
  <si>
    <t>Depósitos a Plazo + Contratos Forward</t>
  </si>
  <si>
    <t xml:space="preserve">Banco de Chile  </t>
  </si>
  <si>
    <t>Banchile Securitizadora S.A.(3)</t>
  </si>
  <si>
    <t>BCI (cancelada y nunca colocada)</t>
  </si>
  <si>
    <t>Fintesa Securitizadora S.A.</t>
  </si>
  <si>
    <t>Fintesa Securitizadora S.A.(4)</t>
  </si>
  <si>
    <t>BCI Securitizadora S.A. (4)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</si>
  <si>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</si>
  <si>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</si>
  <si>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</si>
  <si>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</si>
  <si>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</si>
  <si>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</si>
  <si>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</si>
  <si>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</si>
  <si>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</si>
  <si>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</si>
  <si>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</si>
  <si>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</si>
  <si>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</si>
  <si>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(8)       : Ex emisión N°380</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</si>
  <si>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</si>
  <si>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</si>
  <si>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</si>
  <si>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</si>
  <si>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B.         :  Bonos</t>
  </si>
  <si>
    <t>al 31 de Diciembre de 2011</t>
  </si>
  <si>
    <t>Diciembre de 2011</t>
  </si>
  <si>
    <t>*VALOR U.F.(31/12/2011)=</t>
  </si>
  <si>
    <t>*US$ Promedio(31/12/11)=</t>
  </si>
  <si>
    <t>(1)        : U.F. al 31 de Diciembre de 2011 es de $22.294,03.-</t>
  </si>
  <si>
    <t>(2)        : Dólar promedio al 31 de Diciembre de 2011 es de $519,2.-</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</si>
  <si>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</si>
  <si>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</si>
  <si>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</si>
  <si>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</si>
  <si>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</si>
  <si>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</si>
  <si>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</si>
  <si>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</si>
  <si>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</si>
  <si>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</si>
  <si>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</si>
  <si>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</si>
  <si>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</si>
  <si>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</si>
  <si>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</si>
  <si>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</si>
  <si>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DURANTE EL MES DE DICIEMBRE DE 2011, NO SE REGISTRARON COLOCACIONES DE BONOS SECURITIZADOS.</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</si>
</sst>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_)"/>
    <numFmt numFmtId="195" formatCode="General_)"/>
    <numFmt numFmtId="196" formatCode=";;;"/>
    <numFmt numFmtId="197" formatCode="0.00_)"/>
    <numFmt numFmtId="198" formatCode="#,##0.0_);\(#,##0.0\)"/>
    <numFmt numFmtId="199" formatCode="dd/mm/yy"/>
    <numFmt numFmtId="200" formatCode="0.000_)"/>
    <numFmt numFmtId="201" formatCode="#,##0.00&quot; Pts&quot;_);\(#,##0.00&quot; Pts&quot;\)"/>
    <numFmt numFmtId="202" formatCode="0.0%"/>
    <numFmt numFmtId="203" formatCode="0.000"/>
    <numFmt numFmtId="204" formatCode="&quot;$&quot;\ #,##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
    <numFmt numFmtId="211" formatCode="mmm/yyyy"/>
    <numFmt numFmtId="212" formatCode="_(* #,##0.0_);_(* \(#,##0.0\);_(* &quot;-&quot;??_);_(@_)"/>
    <numFmt numFmtId="213" formatCode="_(* #,##0_);_(* \(#,##0\);_(* &quot;-&quot;??_);_(@_)"/>
    <numFmt numFmtId="214" formatCode="#,##0.000"/>
    <numFmt numFmtId="215" formatCode="#,##0.0;\-#,##0.0"/>
    <numFmt numFmtId="216" formatCode="[$-340A]dddd\,\ dd&quot; de &quot;mmmm&quot; de &quot;yyyy"/>
    <numFmt numFmtId="217" formatCode="dd/mm/yy;@"/>
    <numFmt numFmtId="218" formatCode="0_)"/>
    <numFmt numFmtId="219" formatCode="#,##0.0"/>
    <numFmt numFmtId="220" formatCode="0.0000"/>
  </numFmts>
  <fonts count="14">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b/>
      <sz val="10"/>
      <name val="Arial"/>
      <family val="2"/>
    </font>
  </fonts>
  <fills count="4">
    <fill>
      <patternFill/>
    </fill>
    <fill>
      <patternFill patternType="gray125"/>
    </fill>
    <fill>
      <patternFill patternType="lightGray">
        <fgColor indexed="12"/>
      </patternFill>
    </fill>
    <fill>
      <patternFill patternType="solid">
        <fgColor indexed="9"/>
        <bgColor indexed="64"/>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194" fontId="1" fillId="0" borderId="0" xfId="0" applyNumberFormat="1" applyFont="1" applyAlignment="1" applyProtection="1" quotePrefix="1">
      <alignment horizontal="left"/>
      <protection/>
    </xf>
    <xf numFmtId="0" fontId="2" fillId="0" borderId="0" xfId="0" applyFont="1" applyAlignment="1">
      <alignment/>
    </xf>
    <xf numFmtId="195" fontId="2" fillId="0" borderId="0" xfId="0" applyNumberFormat="1" applyFont="1" applyAlignment="1" applyProtection="1">
      <alignment/>
      <protection/>
    </xf>
    <xf numFmtId="194"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94" fontId="2" fillId="0" borderId="0" xfId="0" applyNumberFormat="1" applyFont="1" applyAlignment="1">
      <alignment/>
    </xf>
    <xf numFmtId="0" fontId="2" fillId="0" borderId="0" xfId="0" applyFont="1" applyAlignment="1" applyProtection="1">
      <alignment horizontal="fill"/>
      <protection/>
    </xf>
    <xf numFmtId="194"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94"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94"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4" fontId="2" fillId="0" borderId="0" xfId="0" applyNumberFormat="1" applyFont="1" applyFill="1" applyBorder="1" applyAlignment="1">
      <alignment/>
    </xf>
    <xf numFmtId="196" fontId="2" fillId="0" borderId="0" xfId="0" applyNumberFormat="1" applyFont="1" applyFill="1" applyBorder="1" applyAlignment="1">
      <alignment/>
    </xf>
    <xf numFmtId="196" fontId="1" fillId="2" borderId="6" xfId="0" applyNumberFormat="1" applyFont="1" applyFill="1" applyBorder="1" applyAlignment="1" applyProtection="1">
      <alignment horizontal="center"/>
      <protection/>
    </xf>
    <xf numFmtId="196" fontId="1" fillId="2" borderId="8" xfId="0" applyNumberFormat="1" applyFont="1" applyFill="1" applyBorder="1" applyAlignment="1" applyProtection="1" quotePrefix="1">
      <alignment horizontal="right"/>
      <protection locked="0"/>
    </xf>
    <xf numFmtId="196"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94"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9"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8"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9"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214"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94"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8"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7" fontId="6" fillId="0" borderId="9" xfId="0" applyNumberFormat="1" applyFont="1" applyFill="1" applyBorder="1" applyAlignment="1">
      <alignment vertical="center" wrapText="1"/>
    </xf>
    <xf numFmtId="217"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4" fontId="2" fillId="0" borderId="0" xfId="0" applyNumberFormat="1" applyFont="1" applyAlignment="1" applyProtection="1">
      <alignment horizontal="center"/>
      <protection/>
    </xf>
    <xf numFmtId="194" fontId="2" fillId="0" borderId="0" xfId="0" applyNumberFormat="1" applyFont="1" applyAlignment="1" quotePrefix="1">
      <alignment/>
    </xf>
    <xf numFmtId="37" fontId="2" fillId="0" borderId="0" xfId="0" applyNumberFormat="1" applyFont="1" applyAlignment="1">
      <alignment/>
    </xf>
    <xf numFmtId="0" fontId="2" fillId="3" borderId="0" xfId="0" applyFont="1" applyFill="1" applyAlignment="1" applyProtection="1">
      <alignment horizontal="left"/>
      <protection/>
    </xf>
    <xf numFmtId="0" fontId="2" fillId="3" borderId="0" xfId="0" applyFont="1" applyFill="1" applyAlignment="1">
      <alignment horizontal="center"/>
    </xf>
    <xf numFmtId="0" fontId="2" fillId="3" borderId="0" xfId="0" applyFont="1" applyFill="1" applyAlignment="1" applyProtection="1">
      <alignment horizontal="center"/>
      <protection/>
    </xf>
    <xf numFmtId="4" fontId="2" fillId="3" borderId="0" xfId="0" applyNumberFormat="1" applyFont="1" applyFill="1" applyAlignment="1" applyProtection="1">
      <alignment/>
      <protection/>
    </xf>
    <xf numFmtId="39" fontId="2" fillId="3" borderId="0" xfId="0" applyNumberFormat="1" applyFont="1" applyFill="1" applyAlignment="1" applyProtection="1">
      <alignment horizontal="center"/>
      <protection/>
    </xf>
    <xf numFmtId="37" fontId="2" fillId="3" borderId="0" xfId="0" applyNumberFormat="1" applyFont="1" applyFill="1" applyAlignment="1" applyProtection="1">
      <alignment/>
      <protection/>
    </xf>
    <xf numFmtId="0" fontId="2" fillId="3" borderId="0" xfId="0" applyFont="1" applyFill="1" applyAlignment="1">
      <alignment/>
    </xf>
    <xf numFmtId="0" fontId="3" fillId="3" borderId="0" xfId="0" applyFont="1" applyFill="1" applyAlignment="1">
      <alignment/>
    </xf>
    <xf numFmtId="0" fontId="0" fillId="0" borderId="0" xfId="0" applyFont="1" applyAlignment="1">
      <alignment/>
    </xf>
    <xf numFmtId="0" fontId="2" fillId="0" borderId="0" xfId="0" applyFont="1" applyFill="1" applyBorder="1" applyAlignment="1" applyProtection="1">
      <alignment horizontal="center"/>
      <protection/>
    </xf>
    <xf numFmtId="3" fontId="2" fillId="0" borderId="0" xfId="0" applyNumberFormat="1" applyFont="1" applyFill="1" applyAlignment="1">
      <alignment/>
    </xf>
    <xf numFmtId="37" fontId="2" fillId="0" borderId="0" xfId="0" applyNumberFormat="1" applyFont="1" applyFill="1" applyAlignment="1" applyProtection="1">
      <alignment horizontal="right"/>
      <protection/>
    </xf>
    <xf numFmtId="14" fontId="2" fillId="0" borderId="0" xfId="0" applyNumberFormat="1" applyFont="1" applyFill="1" applyAlignment="1">
      <alignment horizontal="center"/>
    </xf>
    <xf numFmtId="0" fontId="1" fillId="0" borderId="0" xfId="0" applyFont="1" applyFill="1" applyAlignment="1" applyProtection="1">
      <alignment horizontal="left"/>
      <protection/>
    </xf>
    <xf numFmtId="3" fontId="2" fillId="0" borderId="0" xfId="0" applyNumberFormat="1" applyFont="1" applyAlignment="1">
      <alignment/>
    </xf>
    <xf numFmtId="0" fontId="1" fillId="2" borderId="1" xfId="0" applyFont="1" applyFill="1" applyBorder="1" applyAlignment="1" applyProtection="1">
      <alignment horizontal="center"/>
      <protection/>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27"/>
  <sheetViews>
    <sheetView tabSelected="1" zoomScale="75" zoomScaleNormal="75" workbookViewId="0" topLeftCell="A1">
      <pane ySplit="8" topLeftCell="BM9" activePane="bottomLeft" state="frozen"/>
      <selection pane="topLeft" activeCell="A1" sqref="A1"/>
      <selection pane="bottomLeft" activeCell="A3" sqref="A3"/>
    </sheetView>
  </sheetViews>
  <sheetFormatPr defaultColWidth="11.7109375" defaultRowHeight="12.75"/>
  <cols>
    <col min="1" max="1" width="37.28125" style="2" customWidth="1"/>
    <col min="2" max="2" width="6.7109375" style="47" customWidth="1"/>
    <col min="3" max="3" width="9.8515625" style="47" bestFit="1" customWidth="1"/>
    <col min="4" max="4" width="5.7109375" style="2" customWidth="1"/>
    <col min="5" max="5" width="13.8515625" style="11" bestFit="1" customWidth="1"/>
    <col min="6" max="6" width="7.7109375" style="2" bestFit="1" customWidth="1"/>
    <col min="7" max="7" width="9.57421875" style="2" bestFit="1" customWidth="1"/>
    <col min="8" max="8" width="9.8515625" style="2" bestFit="1" customWidth="1"/>
    <col min="9" max="9" width="13.7109375" style="2" bestFit="1" customWidth="1"/>
    <col min="10" max="10" width="15.00390625" style="2" bestFit="1" customWidth="1"/>
    <col min="11" max="11" width="13.00390625" style="2" bestFit="1" customWidth="1"/>
    <col min="12" max="12" width="16.7109375" style="2" bestFit="1" customWidth="1"/>
    <col min="13" max="14" width="16.140625" style="2" bestFit="1" customWidth="1"/>
    <col min="15" max="15" width="3.421875" style="2" customWidth="1"/>
    <col min="16" max="16384" width="11.7109375" style="10" customWidth="1"/>
  </cols>
  <sheetData>
    <row r="1" spans="1:5" ht="12.75">
      <c r="A1" s="1" t="s">
        <v>3</v>
      </c>
      <c r="B1" s="43"/>
      <c r="D1" s="3"/>
      <c r="E1" s="4"/>
    </row>
    <row r="2" spans="1:5" ht="12.75">
      <c r="A2" s="1" t="s">
        <v>180</v>
      </c>
      <c r="B2" s="43"/>
      <c r="D2" s="3"/>
      <c r="E2" s="4"/>
    </row>
    <row r="3" spans="1:12" ht="12.75">
      <c r="A3" s="9" t="s">
        <v>716</v>
      </c>
      <c r="F3" s="2" t="s">
        <v>5</v>
      </c>
      <c r="L3" s="167"/>
    </row>
    <row r="4" spans="1:15" ht="12">
      <c r="A4" s="12"/>
      <c r="B4" s="43"/>
      <c r="C4" s="43"/>
      <c r="D4" s="12"/>
      <c r="E4" s="13"/>
      <c r="F4" s="12" t="s">
        <v>5</v>
      </c>
      <c r="G4" s="12"/>
      <c r="H4" s="12"/>
      <c r="I4" s="12"/>
      <c r="J4" s="12"/>
      <c r="K4" s="12"/>
      <c r="L4" s="12"/>
      <c r="M4" s="12"/>
      <c r="N4" s="12"/>
      <c r="O4" s="12"/>
    </row>
    <row r="5" spans="1:15" ht="12.75" customHeight="1">
      <c r="A5" s="159" t="s">
        <v>6</v>
      </c>
      <c r="B5" s="160" t="s">
        <v>7</v>
      </c>
      <c r="C5" s="160"/>
      <c r="D5" s="16" t="s">
        <v>8</v>
      </c>
      <c r="E5" s="17"/>
      <c r="F5" s="18" t="s">
        <v>9</v>
      </c>
      <c r="G5" s="18" t="s">
        <v>10</v>
      </c>
      <c r="H5" s="18" t="s">
        <v>213</v>
      </c>
      <c r="I5" s="18" t="s">
        <v>11</v>
      </c>
      <c r="J5" s="183" t="s">
        <v>621</v>
      </c>
      <c r="K5" s="183"/>
      <c r="L5" s="18" t="s">
        <v>12</v>
      </c>
      <c r="M5" s="18" t="s">
        <v>13</v>
      </c>
      <c r="N5" s="19" t="s">
        <v>14</v>
      </c>
      <c r="O5" s="176"/>
    </row>
    <row r="6" spans="1:15" ht="12.75" customHeight="1">
      <c r="A6" s="161"/>
      <c r="B6" s="26"/>
      <c r="C6" s="26"/>
      <c r="D6" s="24"/>
      <c r="E6" s="25"/>
      <c r="F6" s="24"/>
      <c r="G6" s="26" t="s">
        <v>23</v>
      </c>
      <c r="H6" s="26" t="s">
        <v>214</v>
      </c>
      <c r="I6" s="27" t="s">
        <v>24</v>
      </c>
      <c r="J6" s="27" t="s">
        <v>622</v>
      </c>
      <c r="K6" s="27" t="s">
        <v>25</v>
      </c>
      <c r="L6" s="26" t="s">
        <v>26</v>
      </c>
      <c r="M6" s="26" t="s">
        <v>27</v>
      </c>
      <c r="N6" s="28" t="s">
        <v>28</v>
      </c>
      <c r="O6" s="176"/>
    </row>
    <row r="7" spans="1:15" ht="12.75" customHeight="1">
      <c r="A7" s="161"/>
      <c r="B7" s="26" t="s">
        <v>39</v>
      </c>
      <c r="C7" s="26" t="s">
        <v>163</v>
      </c>
      <c r="D7" s="32"/>
      <c r="E7" s="33" t="s">
        <v>40</v>
      </c>
      <c r="F7" s="24"/>
      <c r="G7" s="26" t="s">
        <v>41</v>
      </c>
      <c r="H7" s="26" t="s">
        <v>215</v>
      </c>
      <c r="I7" s="26" t="s">
        <v>42</v>
      </c>
      <c r="J7" s="27" t="s">
        <v>623</v>
      </c>
      <c r="K7" s="27" t="s">
        <v>43</v>
      </c>
      <c r="L7" s="26" t="s">
        <v>44</v>
      </c>
      <c r="M7" s="26" t="s">
        <v>159</v>
      </c>
      <c r="N7" s="34"/>
      <c r="O7" s="176"/>
    </row>
    <row r="8" spans="1:15" ht="12.75" customHeight="1">
      <c r="A8" s="73" t="s">
        <v>718</v>
      </c>
      <c r="B8" s="72"/>
      <c r="C8" s="72">
        <v>22294.03</v>
      </c>
      <c r="D8" s="74"/>
      <c r="E8" s="72"/>
      <c r="F8" s="72" t="s">
        <v>719</v>
      </c>
      <c r="G8" s="72">
        <v>519.2</v>
      </c>
      <c r="H8" s="36"/>
      <c r="I8" s="36"/>
      <c r="J8" s="36"/>
      <c r="K8" s="36"/>
      <c r="L8" s="37" t="s">
        <v>55</v>
      </c>
      <c r="M8" s="36" t="s">
        <v>28</v>
      </c>
      <c r="N8" s="38"/>
      <c r="O8" s="176"/>
    </row>
    <row r="9" spans="1:15" ht="12">
      <c r="A9" s="12"/>
      <c r="B9" s="43"/>
      <c r="C9" s="165"/>
      <c r="D9" s="12"/>
      <c r="E9" s="13"/>
      <c r="F9" s="12"/>
      <c r="G9" s="43"/>
      <c r="H9" s="43"/>
      <c r="I9" s="43"/>
      <c r="J9" s="43"/>
      <c r="K9" s="12"/>
      <c r="L9" s="12"/>
      <c r="M9" s="12"/>
      <c r="N9" s="12"/>
      <c r="O9" s="12"/>
    </row>
    <row r="10" spans="1:15" s="97" customFormat="1" ht="12">
      <c r="A10" s="86" t="s">
        <v>69</v>
      </c>
      <c r="B10" s="88">
        <v>193</v>
      </c>
      <c r="C10" s="88" t="s">
        <v>68</v>
      </c>
      <c r="D10" s="88" t="s">
        <v>58</v>
      </c>
      <c r="E10" s="89">
        <v>163</v>
      </c>
      <c r="F10" s="102" t="s">
        <v>65</v>
      </c>
      <c r="G10" s="90">
        <v>6.5</v>
      </c>
      <c r="H10" s="88" t="s">
        <v>216</v>
      </c>
      <c r="I10" s="99">
        <v>11.5</v>
      </c>
      <c r="J10" s="91">
        <v>163000</v>
      </c>
      <c r="K10" s="91">
        <v>0</v>
      </c>
      <c r="L10" s="91">
        <f aca="true" t="shared" si="0" ref="L10:L22">ROUND((K10*$C$8/1000),0)</f>
        <v>0</v>
      </c>
      <c r="M10" s="91"/>
      <c r="N10" s="91"/>
      <c r="O10" s="92"/>
    </row>
    <row r="11" spans="1:15" s="97" customFormat="1" ht="12">
      <c r="A11" s="86" t="s">
        <v>69</v>
      </c>
      <c r="B11" s="88">
        <v>193</v>
      </c>
      <c r="C11" s="88" t="s">
        <v>68</v>
      </c>
      <c r="D11" s="88" t="s">
        <v>58</v>
      </c>
      <c r="E11" s="89">
        <v>139</v>
      </c>
      <c r="F11" s="102" t="s">
        <v>64</v>
      </c>
      <c r="G11" s="90">
        <v>6.3</v>
      </c>
      <c r="H11" s="88" t="s">
        <v>216</v>
      </c>
      <c r="I11" s="99">
        <v>24.5</v>
      </c>
      <c r="J11" s="91">
        <v>139000</v>
      </c>
      <c r="K11" s="91">
        <v>97536.4</v>
      </c>
      <c r="L11" s="91">
        <f t="shared" si="0"/>
        <v>2174479</v>
      </c>
      <c r="M11" s="91">
        <v>67084</v>
      </c>
      <c r="N11" s="91">
        <v>2241563</v>
      </c>
      <c r="O11" s="92"/>
    </row>
    <row r="12" spans="1:15" s="97" customFormat="1" ht="12">
      <c r="A12" s="86" t="s">
        <v>69</v>
      </c>
      <c r="B12" s="88">
        <v>199</v>
      </c>
      <c r="C12" s="88" t="s">
        <v>75</v>
      </c>
      <c r="D12" s="88" t="s">
        <v>58</v>
      </c>
      <c r="E12" s="89">
        <v>168</v>
      </c>
      <c r="F12" s="102" t="s">
        <v>76</v>
      </c>
      <c r="G12" s="90">
        <v>6.5</v>
      </c>
      <c r="H12" s="88" t="s">
        <v>216</v>
      </c>
      <c r="I12" s="99">
        <v>11.5</v>
      </c>
      <c r="J12" s="91">
        <v>168000</v>
      </c>
      <c r="K12" s="91">
        <v>0</v>
      </c>
      <c r="L12" s="91">
        <f t="shared" si="0"/>
        <v>0</v>
      </c>
      <c r="M12" s="91"/>
      <c r="N12" s="91"/>
      <c r="O12" s="92"/>
    </row>
    <row r="13" spans="1:15" s="97" customFormat="1" ht="12">
      <c r="A13" s="86" t="s">
        <v>69</v>
      </c>
      <c r="B13" s="88">
        <v>199</v>
      </c>
      <c r="C13" s="88" t="s">
        <v>75</v>
      </c>
      <c r="D13" s="88" t="s">
        <v>58</v>
      </c>
      <c r="E13" s="89">
        <v>143</v>
      </c>
      <c r="F13" s="102" t="s">
        <v>77</v>
      </c>
      <c r="G13" s="90">
        <v>6.3</v>
      </c>
      <c r="H13" s="88" t="s">
        <v>216</v>
      </c>
      <c r="I13" s="99">
        <v>24.5</v>
      </c>
      <c r="J13" s="91">
        <v>143000</v>
      </c>
      <c r="K13" s="91">
        <v>104668.65</v>
      </c>
      <c r="L13" s="91">
        <f t="shared" si="0"/>
        <v>2333486</v>
      </c>
      <c r="M13" s="91">
        <v>71989</v>
      </c>
      <c r="N13" s="91">
        <v>2405475</v>
      </c>
      <c r="O13" s="92"/>
    </row>
    <row r="14" spans="1:15" s="97" customFormat="1" ht="12">
      <c r="A14" s="86" t="s">
        <v>69</v>
      </c>
      <c r="B14" s="88">
        <v>202</v>
      </c>
      <c r="C14" s="88" t="s">
        <v>78</v>
      </c>
      <c r="D14" s="88" t="s">
        <v>58</v>
      </c>
      <c r="E14" s="89">
        <v>230</v>
      </c>
      <c r="F14" s="102" t="s">
        <v>79</v>
      </c>
      <c r="G14" s="90">
        <v>7.4</v>
      </c>
      <c r="H14" s="88" t="s">
        <v>216</v>
      </c>
      <c r="I14" s="99">
        <v>5</v>
      </c>
      <c r="J14" s="91">
        <v>230000</v>
      </c>
      <c r="K14" s="91">
        <v>0</v>
      </c>
      <c r="L14" s="91">
        <f t="shared" si="0"/>
        <v>0</v>
      </c>
      <c r="M14" s="91"/>
      <c r="N14" s="91"/>
      <c r="O14" s="92"/>
    </row>
    <row r="15" spans="1:15" s="97" customFormat="1" ht="12">
      <c r="A15" s="86" t="s">
        <v>170</v>
      </c>
      <c r="B15" s="88">
        <v>202</v>
      </c>
      <c r="C15" s="88" t="s">
        <v>78</v>
      </c>
      <c r="D15" s="88" t="s">
        <v>58</v>
      </c>
      <c r="E15" s="89">
        <v>317</v>
      </c>
      <c r="F15" s="102" t="s">
        <v>80</v>
      </c>
      <c r="G15" s="90">
        <v>7.4</v>
      </c>
      <c r="H15" s="88" t="s">
        <v>216</v>
      </c>
      <c r="I15" s="99">
        <v>20</v>
      </c>
      <c r="J15" s="91">
        <v>317000</v>
      </c>
      <c r="K15" s="91">
        <v>163859.54</v>
      </c>
      <c r="L15" s="91">
        <f t="shared" si="0"/>
        <v>3653090</v>
      </c>
      <c r="M15" s="91">
        <v>132030</v>
      </c>
      <c r="N15" s="91">
        <v>3785120</v>
      </c>
      <c r="O15" s="92"/>
    </row>
    <row r="16" spans="1:15" s="97" customFormat="1" ht="12">
      <c r="A16" s="86" t="s">
        <v>86</v>
      </c>
      <c r="B16" s="88">
        <v>211</v>
      </c>
      <c r="C16" s="88" t="s">
        <v>122</v>
      </c>
      <c r="D16" s="88" t="s">
        <v>58</v>
      </c>
      <c r="E16" s="89">
        <v>290</v>
      </c>
      <c r="F16" s="88" t="s">
        <v>61</v>
      </c>
      <c r="G16" s="90">
        <v>6.9</v>
      </c>
      <c r="H16" s="88" t="s">
        <v>216</v>
      </c>
      <c r="I16" s="99">
        <v>20</v>
      </c>
      <c r="J16" s="91">
        <v>290000</v>
      </c>
      <c r="K16" s="91">
        <v>96998.65</v>
      </c>
      <c r="L16" s="91">
        <f t="shared" si="0"/>
        <v>2162491</v>
      </c>
      <c r="M16" s="91">
        <v>477274</v>
      </c>
      <c r="N16" s="91">
        <v>2639765</v>
      </c>
      <c r="O16" s="92"/>
    </row>
    <row r="17" spans="1:15" s="97" customFormat="1" ht="12" customHeight="1">
      <c r="A17" s="86" t="s">
        <v>86</v>
      </c>
      <c r="B17" s="88">
        <v>211</v>
      </c>
      <c r="C17" s="88" t="s">
        <v>122</v>
      </c>
      <c r="D17" s="88" t="s">
        <v>58</v>
      </c>
      <c r="E17" s="89">
        <v>128</v>
      </c>
      <c r="F17" s="88" t="s">
        <v>62</v>
      </c>
      <c r="G17" s="90">
        <v>6.9</v>
      </c>
      <c r="H17" s="88" t="s">
        <v>216</v>
      </c>
      <c r="I17" s="99">
        <v>20</v>
      </c>
      <c r="J17" s="91">
        <v>128000</v>
      </c>
      <c r="K17" s="91">
        <v>41569.5</v>
      </c>
      <c r="L17" s="91">
        <f t="shared" si="0"/>
        <v>926752</v>
      </c>
      <c r="M17" s="91">
        <v>204536</v>
      </c>
      <c r="N17" s="91">
        <v>1131288</v>
      </c>
      <c r="O17" s="92"/>
    </row>
    <row r="18" spans="1:15" s="97" customFormat="1" ht="12">
      <c r="A18" s="86" t="s">
        <v>171</v>
      </c>
      <c r="B18" s="88">
        <v>211</v>
      </c>
      <c r="C18" s="88" t="s">
        <v>122</v>
      </c>
      <c r="D18" s="88" t="s">
        <v>58</v>
      </c>
      <c r="E18" s="89">
        <v>22</v>
      </c>
      <c r="F18" s="88" t="s">
        <v>63</v>
      </c>
      <c r="G18" s="90">
        <v>6.9</v>
      </c>
      <c r="H18" s="88" t="s">
        <v>216</v>
      </c>
      <c r="I18" s="99">
        <v>20</v>
      </c>
      <c r="J18" s="91">
        <v>22000</v>
      </c>
      <c r="K18" s="91">
        <v>50423.34</v>
      </c>
      <c r="L18" s="91">
        <f t="shared" si="0"/>
        <v>1124139</v>
      </c>
      <c r="M18" s="91">
        <v>248104</v>
      </c>
      <c r="N18" s="91">
        <v>1372243</v>
      </c>
      <c r="O18" s="92"/>
    </row>
    <row r="19" spans="1:15" s="97" customFormat="1" ht="12">
      <c r="A19" s="86"/>
      <c r="B19" s="88"/>
      <c r="C19" s="88"/>
      <c r="D19" s="88"/>
      <c r="E19" s="89"/>
      <c r="F19" s="88"/>
      <c r="G19" s="90"/>
      <c r="H19" s="88"/>
      <c r="I19" s="99"/>
      <c r="J19" s="91"/>
      <c r="K19" s="91"/>
      <c r="L19" s="91"/>
      <c r="M19" s="91"/>
      <c r="N19" s="91"/>
      <c r="O19" s="92"/>
    </row>
    <row r="20" spans="1:15" s="97" customFormat="1" ht="12">
      <c r="A20" s="86" t="s">
        <v>86</v>
      </c>
      <c r="B20" s="88">
        <v>221</v>
      </c>
      <c r="C20" s="88" t="s">
        <v>83</v>
      </c>
      <c r="D20" s="88" t="s">
        <v>58</v>
      </c>
      <c r="E20" s="89">
        <v>330</v>
      </c>
      <c r="F20" s="88" t="s">
        <v>84</v>
      </c>
      <c r="G20" s="90">
        <v>7.4</v>
      </c>
      <c r="H20" s="88" t="s">
        <v>219</v>
      </c>
      <c r="I20" s="99">
        <v>20</v>
      </c>
      <c r="J20" s="91">
        <v>330000</v>
      </c>
      <c r="K20" s="91">
        <v>210000</v>
      </c>
      <c r="L20" s="91">
        <f t="shared" si="0"/>
        <v>4681746</v>
      </c>
      <c r="M20" s="91">
        <v>1113583</v>
      </c>
      <c r="N20" s="91">
        <v>5795329</v>
      </c>
      <c r="O20" s="92"/>
    </row>
    <row r="21" spans="1:15" s="97" customFormat="1" ht="12">
      <c r="A21" s="86" t="s">
        <v>86</v>
      </c>
      <c r="B21" s="88">
        <v>221</v>
      </c>
      <c r="C21" s="88" t="s">
        <v>83</v>
      </c>
      <c r="D21" s="88" t="s">
        <v>58</v>
      </c>
      <c r="E21" s="89">
        <v>43</v>
      </c>
      <c r="F21" s="88" t="s">
        <v>70</v>
      </c>
      <c r="G21" s="90">
        <v>7.4</v>
      </c>
      <c r="H21" s="88" t="s">
        <v>219</v>
      </c>
      <c r="I21" s="99">
        <v>20</v>
      </c>
      <c r="J21" s="91">
        <v>43000</v>
      </c>
      <c r="K21" s="91">
        <v>27000</v>
      </c>
      <c r="L21" s="91">
        <f t="shared" si="0"/>
        <v>601939</v>
      </c>
      <c r="M21" s="91">
        <v>143169</v>
      </c>
      <c r="N21" s="91">
        <v>745108</v>
      </c>
      <c r="O21" s="92"/>
    </row>
    <row r="22" spans="1:15" s="97" customFormat="1" ht="12">
      <c r="A22" s="86" t="s">
        <v>86</v>
      </c>
      <c r="B22" s="88">
        <v>221</v>
      </c>
      <c r="C22" s="88" t="s">
        <v>83</v>
      </c>
      <c r="D22" s="88" t="s">
        <v>58</v>
      </c>
      <c r="E22" s="89">
        <v>240</v>
      </c>
      <c r="F22" s="88" t="s">
        <v>72</v>
      </c>
      <c r="G22" s="90">
        <v>7.4</v>
      </c>
      <c r="H22" s="88" t="s">
        <v>219</v>
      </c>
      <c r="I22" s="99">
        <v>12</v>
      </c>
      <c r="J22" s="91">
        <v>240000</v>
      </c>
      <c r="K22" s="91">
        <v>0</v>
      </c>
      <c r="L22" s="91">
        <f t="shared" si="0"/>
        <v>0</v>
      </c>
      <c r="M22" s="91"/>
      <c r="N22" s="91"/>
      <c r="O22" s="92"/>
    </row>
    <row r="23" spans="1:15" s="97" customFormat="1" ht="12">
      <c r="A23" s="86" t="s">
        <v>86</v>
      </c>
      <c r="B23" s="88">
        <v>221</v>
      </c>
      <c r="C23" s="88" t="s">
        <v>83</v>
      </c>
      <c r="D23" s="88" t="s">
        <v>58</v>
      </c>
      <c r="E23" s="89">
        <v>55</v>
      </c>
      <c r="F23" s="88" t="s">
        <v>74</v>
      </c>
      <c r="G23" s="90">
        <v>7.4</v>
      </c>
      <c r="H23" s="88" t="s">
        <v>219</v>
      </c>
      <c r="I23" s="99">
        <v>12</v>
      </c>
      <c r="J23" s="91">
        <v>55000</v>
      </c>
      <c r="K23" s="91">
        <v>0</v>
      </c>
      <c r="L23" s="91">
        <f>ROUND((K23*$C$8/1000),0)</f>
        <v>0</v>
      </c>
      <c r="M23" s="91"/>
      <c r="N23" s="91"/>
      <c r="O23" s="92"/>
    </row>
    <row r="24" spans="1:15" s="97" customFormat="1" ht="12">
      <c r="A24" s="86" t="s">
        <v>171</v>
      </c>
      <c r="B24" s="88">
        <v>221</v>
      </c>
      <c r="C24" s="88" t="s">
        <v>83</v>
      </c>
      <c r="D24" s="88" t="s">
        <v>58</v>
      </c>
      <c r="E24" s="89">
        <v>50</v>
      </c>
      <c r="F24" s="88" t="s">
        <v>85</v>
      </c>
      <c r="G24" s="90">
        <v>7.4</v>
      </c>
      <c r="H24" s="88" t="s">
        <v>219</v>
      </c>
      <c r="I24" s="99">
        <v>20</v>
      </c>
      <c r="J24" s="91">
        <v>50000</v>
      </c>
      <c r="K24" s="91">
        <v>118516</v>
      </c>
      <c r="L24" s="91">
        <f>ROUND((K24*$C$8/1000),0)</f>
        <v>2642199</v>
      </c>
      <c r="M24" s="91">
        <v>625487</v>
      </c>
      <c r="N24" s="91">
        <v>3267686</v>
      </c>
      <c r="O24" s="92"/>
    </row>
    <row r="25" spans="1:15" s="97" customFormat="1" ht="12">
      <c r="A25" s="86" t="s">
        <v>595</v>
      </c>
      <c r="B25" s="88">
        <v>225</v>
      </c>
      <c r="C25" s="88" t="s">
        <v>87</v>
      </c>
      <c r="D25" s="88" t="s">
        <v>58</v>
      </c>
      <c r="E25" s="89">
        <v>427</v>
      </c>
      <c r="F25" s="88" t="s">
        <v>88</v>
      </c>
      <c r="G25" s="90">
        <v>7.5</v>
      </c>
      <c r="H25" s="88" t="s">
        <v>217</v>
      </c>
      <c r="I25" s="99">
        <v>24</v>
      </c>
      <c r="J25" s="91">
        <v>427000</v>
      </c>
      <c r="K25" s="91">
        <v>0</v>
      </c>
      <c r="L25" s="91">
        <f>ROUND((K25*$C$8/1000),0)</f>
        <v>0</v>
      </c>
      <c r="M25" s="91"/>
      <c r="N25" s="91"/>
      <c r="O25" s="92"/>
    </row>
    <row r="26" spans="1:15" s="97" customFormat="1" ht="12">
      <c r="A26" s="86" t="s">
        <v>596</v>
      </c>
      <c r="B26" s="88">
        <v>225</v>
      </c>
      <c r="C26" s="88" t="s">
        <v>87</v>
      </c>
      <c r="D26" s="88" t="s">
        <v>58</v>
      </c>
      <c r="E26" s="89">
        <v>36</v>
      </c>
      <c r="F26" s="88" t="s">
        <v>89</v>
      </c>
      <c r="G26" s="90">
        <v>7.5</v>
      </c>
      <c r="H26" s="88" t="s">
        <v>217</v>
      </c>
      <c r="I26" s="99">
        <v>24</v>
      </c>
      <c r="J26" s="91">
        <v>36000</v>
      </c>
      <c r="K26" s="91">
        <v>0</v>
      </c>
      <c r="L26" s="91">
        <f>ROUND((K26*$C$8/1000),0)</f>
        <v>0</v>
      </c>
      <c r="M26" s="91"/>
      <c r="N26" s="91"/>
      <c r="O26" s="92"/>
    </row>
    <row r="27" spans="1:15" s="97" customFormat="1" ht="12">
      <c r="A27" s="86"/>
      <c r="B27" s="88"/>
      <c r="C27" s="88"/>
      <c r="D27" s="88"/>
      <c r="E27" s="89"/>
      <c r="F27" s="88"/>
      <c r="G27" s="90"/>
      <c r="H27" s="88"/>
      <c r="I27" s="99"/>
      <c r="J27" s="91"/>
      <c r="K27" s="91"/>
      <c r="L27" s="91"/>
      <c r="M27" s="91"/>
      <c r="N27" s="91"/>
      <c r="O27" s="92"/>
    </row>
    <row r="28" spans="1:15" s="97" customFormat="1" ht="12">
      <c r="A28" s="86" t="s">
        <v>595</v>
      </c>
      <c r="B28" s="88">
        <v>228</v>
      </c>
      <c r="C28" s="88" t="s">
        <v>92</v>
      </c>
      <c r="D28" s="88" t="s">
        <v>58</v>
      </c>
      <c r="E28" s="89">
        <v>433</v>
      </c>
      <c r="F28" s="88" t="s">
        <v>76</v>
      </c>
      <c r="G28" s="90">
        <v>7.5</v>
      </c>
      <c r="H28" s="88" t="s">
        <v>217</v>
      </c>
      <c r="I28" s="99">
        <v>21</v>
      </c>
      <c r="J28" s="91">
        <v>433000</v>
      </c>
      <c r="K28" s="91">
        <v>195453</v>
      </c>
      <c r="L28" s="91">
        <f>ROUND((K28*$C$8/1000),0)</f>
        <v>4357435</v>
      </c>
      <c r="M28" s="91">
        <v>160450</v>
      </c>
      <c r="N28" s="91">
        <v>4517885</v>
      </c>
      <c r="O28" s="92"/>
    </row>
    <row r="29" spans="1:15" s="97" customFormat="1" ht="12">
      <c r="A29" s="86" t="s">
        <v>596</v>
      </c>
      <c r="B29" s="88">
        <v>228</v>
      </c>
      <c r="C29" s="88" t="s">
        <v>92</v>
      </c>
      <c r="D29" s="88" t="s">
        <v>58</v>
      </c>
      <c r="E29" s="89">
        <v>60</v>
      </c>
      <c r="F29" s="88" t="s">
        <v>77</v>
      </c>
      <c r="G29" s="90">
        <v>7.5</v>
      </c>
      <c r="H29" s="88" t="s">
        <v>217</v>
      </c>
      <c r="I29" s="99">
        <v>21</v>
      </c>
      <c r="J29" s="91">
        <v>60000</v>
      </c>
      <c r="K29" s="91">
        <v>135362</v>
      </c>
      <c r="L29" s="91">
        <f>ROUND((K29*$C$8/1000),0)</f>
        <v>3017764</v>
      </c>
      <c r="M29" s="91">
        <v>111121</v>
      </c>
      <c r="N29" s="91">
        <v>3128885</v>
      </c>
      <c r="O29" s="92"/>
    </row>
    <row r="30" spans="1:15" s="97" customFormat="1" ht="12">
      <c r="A30" s="86" t="s">
        <v>240</v>
      </c>
      <c r="B30" s="88">
        <v>236</v>
      </c>
      <c r="C30" s="88" t="s">
        <v>96</v>
      </c>
      <c r="D30" s="88" t="s">
        <v>58</v>
      </c>
      <c r="E30" s="89">
        <v>403</v>
      </c>
      <c r="F30" s="102" t="s">
        <v>97</v>
      </c>
      <c r="G30" s="90">
        <v>7</v>
      </c>
      <c r="H30" s="88" t="s">
        <v>217</v>
      </c>
      <c r="I30" s="99">
        <v>19</v>
      </c>
      <c r="J30" s="91">
        <v>403000</v>
      </c>
      <c r="K30" s="91">
        <v>176934.97</v>
      </c>
      <c r="L30" s="91">
        <f>ROUND((K30*$C$8/1000),0)</f>
        <v>3944594</v>
      </c>
      <c r="M30" s="91">
        <v>22250</v>
      </c>
      <c r="N30" s="91">
        <v>3966844</v>
      </c>
      <c r="O30" s="92"/>
    </row>
    <row r="31" spans="1:15" s="97" customFormat="1" ht="12">
      <c r="A31" s="86" t="s">
        <v>241</v>
      </c>
      <c r="B31" s="88">
        <v>236</v>
      </c>
      <c r="C31" s="88" t="s">
        <v>96</v>
      </c>
      <c r="D31" s="88" t="s">
        <v>58</v>
      </c>
      <c r="E31" s="89">
        <v>35.5</v>
      </c>
      <c r="F31" s="102" t="s">
        <v>98</v>
      </c>
      <c r="G31" s="90">
        <v>6.5</v>
      </c>
      <c r="H31" s="88" t="s">
        <v>217</v>
      </c>
      <c r="I31" s="99">
        <v>20</v>
      </c>
      <c r="J31" s="91">
        <v>35500</v>
      </c>
      <c r="K31" s="91">
        <v>73624.13</v>
      </c>
      <c r="L31" s="91">
        <f>ROUND((K31*$C$8/1000),0)</f>
        <v>1641379</v>
      </c>
      <c r="M31" s="91">
        <v>0</v>
      </c>
      <c r="N31" s="91">
        <v>1641379</v>
      </c>
      <c r="O31" s="92"/>
    </row>
    <row r="32" spans="1:15" s="97" customFormat="1" ht="12">
      <c r="A32" s="86"/>
      <c r="B32" s="88"/>
      <c r="C32" s="88"/>
      <c r="D32" s="88"/>
      <c r="E32" s="89"/>
      <c r="F32" s="88"/>
      <c r="G32" s="90"/>
      <c r="H32" s="88"/>
      <c r="I32" s="99"/>
      <c r="J32" s="91"/>
      <c r="K32" s="91"/>
      <c r="L32" s="91"/>
      <c r="M32" s="91"/>
      <c r="N32" s="91"/>
      <c r="O32" s="92"/>
    </row>
    <row r="33" spans="1:15" s="97" customFormat="1" ht="12">
      <c r="A33" s="86" t="s">
        <v>86</v>
      </c>
      <c r="B33" s="88">
        <v>245</v>
      </c>
      <c r="C33" s="88" t="s">
        <v>105</v>
      </c>
      <c r="D33" s="88" t="s">
        <v>58</v>
      </c>
      <c r="E33" s="89">
        <v>800</v>
      </c>
      <c r="F33" s="88" t="s">
        <v>106</v>
      </c>
      <c r="G33" s="90">
        <v>7</v>
      </c>
      <c r="H33" s="88" t="s">
        <v>219</v>
      </c>
      <c r="I33" s="90">
        <v>19.75</v>
      </c>
      <c r="J33" s="91">
        <v>800000</v>
      </c>
      <c r="K33" s="91">
        <v>233878.72</v>
      </c>
      <c r="L33" s="91">
        <f>ROUND((K33*$C$8/1000),0)</f>
        <v>5214099</v>
      </c>
      <c r="M33" s="91">
        <v>1168492</v>
      </c>
      <c r="N33" s="91">
        <v>6382591</v>
      </c>
      <c r="O33" s="92"/>
    </row>
    <row r="34" spans="1:15" s="97" customFormat="1" ht="12">
      <c r="A34" s="86" t="s">
        <v>86</v>
      </c>
      <c r="B34" s="88">
        <v>245</v>
      </c>
      <c r="C34" s="88" t="s">
        <v>105</v>
      </c>
      <c r="D34" s="88" t="s">
        <v>58</v>
      </c>
      <c r="E34" s="89">
        <v>95</v>
      </c>
      <c r="F34" s="88" t="s">
        <v>107</v>
      </c>
      <c r="G34" s="90">
        <v>7</v>
      </c>
      <c r="H34" s="88" t="s">
        <v>219</v>
      </c>
      <c r="I34" s="90">
        <v>19.75</v>
      </c>
      <c r="J34" s="91">
        <v>95000</v>
      </c>
      <c r="K34" s="91">
        <v>27975.2</v>
      </c>
      <c r="L34" s="91">
        <f>ROUND((K34*$C$8/1000),0)</f>
        <v>623680</v>
      </c>
      <c r="M34" s="91">
        <v>139753</v>
      </c>
      <c r="N34" s="91">
        <v>763433</v>
      </c>
      <c r="O34" s="92"/>
    </row>
    <row r="35" spans="1:15" s="97" customFormat="1" ht="12">
      <c r="A35" s="86" t="s">
        <v>174</v>
      </c>
      <c r="B35" s="88">
        <v>245</v>
      </c>
      <c r="C35" s="88" t="s">
        <v>105</v>
      </c>
      <c r="D35" s="88" t="s">
        <v>58</v>
      </c>
      <c r="E35" s="89">
        <v>90</v>
      </c>
      <c r="F35" s="88" t="s">
        <v>73</v>
      </c>
      <c r="G35" s="90">
        <v>7</v>
      </c>
      <c r="H35" s="88" t="s">
        <v>219</v>
      </c>
      <c r="I35" s="90">
        <v>19.75</v>
      </c>
      <c r="J35" s="91">
        <v>90000</v>
      </c>
      <c r="K35" s="91">
        <v>154737.7</v>
      </c>
      <c r="L35" s="91">
        <f>ROUND((K35*$C$8/1000),0)</f>
        <v>3449727</v>
      </c>
      <c r="M35" s="91">
        <v>773162</v>
      </c>
      <c r="N35" s="91">
        <v>4222889</v>
      </c>
      <c r="O35" s="92"/>
    </row>
    <row r="36" spans="1:15" s="97" customFormat="1" ht="12">
      <c r="A36" s="86" t="s">
        <v>86</v>
      </c>
      <c r="B36" s="88">
        <v>247</v>
      </c>
      <c r="C36" s="88" t="s">
        <v>108</v>
      </c>
      <c r="D36" s="88" t="s">
        <v>58</v>
      </c>
      <c r="E36" s="89">
        <v>470</v>
      </c>
      <c r="F36" s="88" t="s">
        <v>109</v>
      </c>
      <c r="G36" s="90">
        <v>6.3</v>
      </c>
      <c r="H36" s="88" t="s">
        <v>219</v>
      </c>
      <c r="I36" s="90">
        <v>25</v>
      </c>
      <c r="J36" s="91">
        <v>470000</v>
      </c>
      <c r="K36" s="91">
        <v>149281.12</v>
      </c>
      <c r="L36" s="91">
        <f aca="true" t="shared" si="1" ref="L36:L43">ROUND((K36*$C$8/1000),0)</f>
        <v>3328078</v>
      </c>
      <c r="M36" s="91">
        <v>626919</v>
      </c>
      <c r="N36" s="91">
        <v>3954997</v>
      </c>
      <c r="O36" s="92"/>
    </row>
    <row r="37" spans="1:15" s="97" customFormat="1" ht="12">
      <c r="A37" s="86" t="s">
        <v>86</v>
      </c>
      <c r="B37" s="88">
        <v>247</v>
      </c>
      <c r="C37" s="88" t="s">
        <v>108</v>
      </c>
      <c r="D37" s="88" t="s">
        <v>58</v>
      </c>
      <c r="E37" s="89">
        <v>25</v>
      </c>
      <c r="F37" s="88" t="s">
        <v>110</v>
      </c>
      <c r="G37" s="90">
        <v>6.3</v>
      </c>
      <c r="H37" s="88" t="s">
        <v>219</v>
      </c>
      <c r="I37" s="90">
        <v>25</v>
      </c>
      <c r="J37" s="91">
        <v>25000</v>
      </c>
      <c r="K37" s="91">
        <v>7707.84</v>
      </c>
      <c r="L37" s="91">
        <f t="shared" si="1"/>
        <v>171839</v>
      </c>
      <c r="M37" s="91">
        <v>32360</v>
      </c>
      <c r="N37" s="91">
        <v>204199</v>
      </c>
      <c r="O37" s="92"/>
    </row>
    <row r="38" spans="1:15" s="97" customFormat="1" ht="12">
      <c r="A38" s="86" t="s">
        <v>171</v>
      </c>
      <c r="B38" s="88">
        <v>247</v>
      </c>
      <c r="C38" s="88" t="s">
        <v>108</v>
      </c>
      <c r="D38" s="88" t="s">
        <v>58</v>
      </c>
      <c r="E38" s="89">
        <v>27</v>
      </c>
      <c r="F38" s="88" t="s">
        <v>111</v>
      </c>
      <c r="G38" s="90">
        <v>7.3</v>
      </c>
      <c r="H38" s="88" t="s">
        <v>219</v>
      </c>
      <c r="I38" s="90">
        <v>25</v>
      </c>
      <c r="J38" s="91">
        <v>27000</v>
      </c>
      <c r="K38" s="91">
        <v>58551.12</v>
      </c>
      <c r="L38" s="91">
        <f t="shared" si="1"/>
        <v>1305340</v>
      </c>
      <c r="M38" s="91">
        <v>246508</v>
      </c>
      <c r="N38" s="91">
        <v>1551848</v>
      </c>
      <c r="O38" s="92"/>
    </row>
    <row r="39" spans="1:15" s="97" customFormat="1" ht="12">
      <c r="A39" s="86" t="s">
        <v>140</v>
      </c>
      <c r="B39" s="88">
        <v>262</v>
      </c>
      <c r="C39" s="88" t="s">
        <v>113</v>
      </c>
      <c r="D39" s="88" t="s">
        <v>58</v>
      </c>
      <c r="E39" s="89">
        <v>405</v>
      </c>
      <c r="F39" s="88" t="s">
        <v>114</v>
      </c>
      <c r="G39" s="90">
        <v>5.75</v>
      </c>
      <c r="H39" s="88" t="s">
        <v>216</v>
      </c>
      <c r="I39" s="90">
        <v>6</v>
      </c>
      <c r="J39" s="91">
        <v>405000</v>
      </c>
      <c r="K39" s="91">
        <v>0</v>
      </c>
      <c r="L39" s="91">
        <f>ROUND((K39*$C$8/1000),0)</f>
        <v>0</v>
      </c>
      <c r="M39" s="91"/>
      <c r="N39" s="91"/>
      <c r="O39" s="92"/>
    </row>
    <row r="40" spans="1:15" s="97" customFormat="1" ht="12">
      <c r="A40" s="86" t="s">
        <v>140</v>
      </c>
      <c r="B40" s="88">
        <v>262</v>
      </c>
      <c r="C40" s="88" t="s">
        <v>113</v>
      </c>
      <c r="D40" s="88" t="s">
        <v>58</v>
      </c>
      <c r="E40" s="89">
        <v>104</v>
      </c>
      <c r="F40" s="88" t="s">
        <v>115</v>
      </c>
      <c r="G40" s="90">
        <v>5.75</v>
      </c>
      <c r="H40" s="88" t="s">
        <v>216</v>
      </c>
      <c r="I40" s="90">
        <v>6</v>
      </c>
      <c r="J40" s="91">
        <v>104000</v>
      </c>
      <c r="K40" s="91">
        <v>0</v>
      </c>
      <c r="L40" s="91">
        <f t="shared" si="1"/>
        <v>0</v>
      </c>
      <c r="M40" s="91"/>
      <c r="N40" s="91"/>
      <c r="O40" s="92"/>
    </row>
    <row r="41" spans="1:15" s="97" customFormat="1" ht="12">
      <c r="A41" s="86" t="s">
        <v>140</v>
      </c>
      <c r="B41" s="88">
        <v>262</v>
      </c>
      <c r="C41" s="88" t="s">
        <v>113</v>
      </c>
      <c r="D41" s="88" t="s">
        <v>58</v>
      </c>
      <c r="E41" s="89">
        <v>465</v>
      </c>
      <c r="F41" s="88" t="s">
        <v>116</v>
      </c>
      <c r="G41" s="90">
        <v>6.5</v>
      </c>
      <c r="H41" s="88" t="s">
        <v>216</v>
      </c>
      <c r="I41" s="90">
        <v>20</v>
      </c>
      <c r="J41" s="91">
        <v>465000</v>
      </c>
      <c r="K41" s="91">
        <v>24426.7</v>
      </c>
      <c r="L41" s="91">
        <f t="shared" si="1"/>
        <v>544570</v>
      </c>
      <c r="M41" s="91">
        <v>8546</v>
      </c>
      <c r="N41" s="91">
        <v>553116</v>
      </c>
      <c r="O41" s="92"/>
    </row>
    <row r="42" spans="1:15" s="97" customFormat="1" ht="12">
      <c r="A42" s="86" t="s">
        <v>140</v>
      </c>
      <c r="B42" s="88">
        <v>262</v>
      </c>
      <c r="C42" s="88" t="s">
        <v>113</v>
      </c>
      <c r="D42" s="88" t="s">
        <v>58</v>
      </c>
      <c r="E42" s="89">
        <v>121</v>
      </c>
      <c r="F42" s="88" t="s">
        <v>117</v>
      </c>
      <c r="G42" s="90">
        <v>6.5</v>
      </c>
      <c r="H42" s="88" t="s">
        <v>216</v>
      </c>
      <c r="I42" s="90">
        <v>20</v>
      </c>
      <c r="J42" s="91">
        <v>121000</v>
      </c>
      <c r="K42" s="91">
        <v>4885.3</v>
      </c>
      <c r="L42" s="91">
        <f t="shared" si="1"/>
        <v>108913</v>
      </c>
      <c r="M42" s="91">
        <v>1261</v>
      </c>
      <c r="N42" s="91">
        <v>110174</v>
      </c>
      <c r="O42" s="92"/>
    </row>
    <row r="43" spans="1:15" s="97" customFormat="1" ht="12">
      <c r="A43" s="86" t="s">
        <v>177</v>
      </c>
      <c r="B43" s="88">
        <v>262</v>
      </c>
      <c r="C43" s="88" t="s">
        <v>113</v>
      </c>
      <c r="D43" s="88" t="s">
        <v>58</v>
      </c>
      <c r="E43" s="89">
        <v>35</v>
      </c>
      <c r="F43" s="88" t="s">
        <v>118</v>
      </c>
      <c r="G43" s="90">
        <v>6.5</v>
      </c>
      <c r="H43" s="88" t="s">
        <v>216</v>
      </c>
      <c r="I43" s="90">
        <v>20</v>
      </c>
      <c r="J43" s="91">
        <v>35000</v>
      </c>
      <c r="K43" s="91">
        <v>66742.3</v>
      </c>
      <c r="L43" s="91">
        <f t="shared" si="1"/>
        <v>1487955</v>
      </c>
      <c r="M43" s="91">
        <v>23355</v>
      </c>
      <c r="N43" s="91">
        <v>1511310</v>
      </c>
      <c r="O43" s="92"/>
    </row>
    <row r="44" spans="1:15" s="97" customFormat="1" ht="12">
      <c r="A44" s="86"/>
      <c r="B44" s="88"/>
      <c r="C44" s="88"/>
      <c r="D44" s="88"/>
      <c r="E44" s="89"/>
      <c r="F44" s="88"/>
      <c r="G44" s="90"/>
      <c r="H44" s="88"/>
      <c r="I44" s="90"/>
      <c r="J44" s="91"/>
      <c r="K44" s="91"/>
      <c r="L44" s="91"/>
      <c r="M44" s="91"/>
      <c r="N44" s="91"/>
      <c r="O44" s="92"/>
    </row>
    <row r="45" spans="1:15" s="97" customFormat="1" ht="12">
      <c r="A45" s="86" t="s">
        <v>595</v>
      </c>
      <c r="B45" s="88">
        <v>270</v>
      </c>
      <c r="C45" s="88" t="s">
        <v>120</v>
      </c>
      <c r="D45" s="88" t="s">
        <v>58</v>
      </c>
      <c r="E45" s="89">
        <v>450</v>
      </c>
      <c r="F45" s="88" t="s">
        <v>79</v>
      </c>
      <c r="G45" s="90">
        <v>7</v>
      </c>
      <c r="H45" s="88" t="s">
        <v>217</v>
      </c>
      <c r="I45" s="90">
        <v>21</v>
      </c>
      <c r="J45" s="91">
        <v>450000</v>
      </c>
      <c r="K45" s="91">
        <v>217268</v>
      </c>
      <c r="L45" s="91">
        <f aca="true" t="shared" si="2" ref="L45:L51">ROUND((K45*$C$8/1000),0)</f>
        <v>4843779</v>
      </c>
      <c r="M45" s="91">
        <v>166665</v>
      </c>
      <c r="N45" s="91">
        <v>5010444</v>
      </c>
      <c r="O45" s="92"/>
    </row>
    <row r="46" spans="1:15" s="97" customFormat="1" ht="12">
      <c r="A46" s="86" t="s">
        <v>596</v>
      </c>
      <c r="B46" s="88">
        <v>270</v>
      </c>
      <c r="C46" s="88" t="s">
        <v>120</v>
      </c>
      <c r="D46" s="88" t="s">
        <v>58</v>
      </c>
      <c r="E46" s="89">
        <v>80</v>
      </c>
      <c r="F46" s="88" t="s">
        <v>80</v>
      </c>
      <c r="G46" s="90">
        <v>7</v>
      </c>
      <c r="H46" s="88" t="s">
        <v>217</v>
      </c>
      <c r="I46" s="90">
        <v>21</v>
      </c>
      <c r="J46" s="91">
        <v>80000</v>
      </c>
      <c r="K46" s="91">
        <v>157372</v>
      </c>
      <c r="L46" s="91">
        <f t="shared" si="2"/>
        <v>3508456</v>
      </c>
      <c r="M46" s="91">
        <v>120719</v>
      </c>
      <c r="N46" s="91">
        <v>3629175</v>
      </c>
      <c r="O46" s="92"/>
    </row>
    <row r="47" spans="1:15" s="97" customFormat="1" ht="12">
      <c r="A47" s="86" t="s">
        <v>172</v>
      </c>
      <c r="B47" s="88">
        <v>271</v>
      </c>
      <c r="C47" s="88" t="s">
        <v>121</v>
      </c>
      <c r="D47" s="88" t="s">
        <v>58</v>
      </c>
      <c r="E47" s="89">
        <v>185</v>
      </c>
      <c r="F47" s="88" t="s">
        <v>59</v>
      </c>
      <c r="G47" s="90">
        <v>5.5</v>
      </c>
      <c r="H47" s="88" t="s">
        <v>219</v>
      </c>
      <c r="I47" s="90">
        <v>5</v>
      </c>
      <c r="J47" s="91">
        <v>185000</v>
      </c>
      <c r="K47" s="91">
        <v>0</v>
      </c>
      <c r="L47" s="91">
        <f t="shared" si="2"/>
        <v>0</v>
      </c>
      <c r="M47" s="91"/>
      <c r="N47" s="91"/>
      <c r="O47" s="92"/>
    </row>
    <row r="48" spans="1:15" s="97" customFormat="1" ht="12">
      <c r="A48" s="86" t="s">
        <v>172</v>
      </c>
      <c r="B48" s="88">
        <v>271</v>
      </c>
      <c r="C48" s="88" t="s">
        <v>121</v>
      </c>
      <c r="D48" s="88" t="s">
        <v>58</v>
      </c>
      <c r="E48" s="89">
        <v>47</v>
      </c>
      <c r="F48" s="88" t="s">
        <v>84</v>
      </c>
      <c r="G48" s="90">
        <v>5.5</v>
      </c>
      <c r="H48" s="88" t="s">
        <v>219</v>
      </c>
      <c r="I48" s="90">
        <v>5</v>
      </c>
      <c r="J48" s="91">
        <v>47000</v>
      </c>
      <c r="K48" s="91">
        <v>0</v>
      </c>
      <c r="L48" s="91">
        <f t="shared" si="2"/>
        <v>0</v>
      </c>
      <c r="M48" s="91"/>
      <c r="N48" s="91"/>
      <c r="O48" s="92"/>
    </row>
    <row r="49" spans="1:15" s="97" customFormat="1" ht="12">
      <c r="A49" s="86" t="s">
        <v>172</v>
      </c>
      <c r="B49" s="88">
        <v>271</v>
      </c>
      <c r="C49" s="88" t="s">
        <v>121</v>
      </c>
      <c r="D49" s="88" t="s">
        <v>58</v>
      </c>
      <c r="E49" s="89">
        <v>795</v>
      </c>
      <c r="F49" s="88" t="s">
        <v>91</v>
      </c>
      <c r="G49" s="90">
        <v>6.5</v>
      </c>
      <c r="H49" s="88" t="s">
        <v>219</v>
      </c>
      <c r="I49" s="90">
        <v>22.25</v>
      </c>
      <c r="J49" s="91">
        <v>795000</v>
      </c>
      <c r="K49" s="91">
        <v>287225.09</v>
      </c>
      <c r="L49" s="91">
        <f t="shared" si="2"/>
        <v>6403405</v>
      </c>
      <c r="M49" s="91">
        <v>43835</v>
      </c>
      <c r="N49" s="91">
        <v>6447240</v>
      </c>
      <c r="O49" s="92"/>
    </row>
    <row r="50" spans="1:15" s="97" customFormat="1" ht="12">
      <c r="A50" s="86" t="s">
        <v>172</v>
      </c>
      <c r="B50" s="88">
        <v>271</v>
      </c>
      <c r="C50" s="88" t="s">
        <v>121</v>
      </c>
      <c r="D50" s="88" t="s">
        <v>58</v>
      </c>
      <c r="E50" s="89">
        <v>203</v>
      </c>
      <c r="F50" s="88" t="s">
        <v>94</v>
      </c>
      <c r="G50" s="90">
        <v>6.5</v>
      </c>
      <c r="H50" s="88" t="s">
        <v>219</v>
      </c>
      <c r="I50" s="90">
        <v>22.25</v>
      </c>
      <c r="J50" s="91">
        <v>203000</v>
      </c>
      <c r="K50" s="91">
        <v>72631.61</v>
      </c>
      <c r="L50" s="91">
        <f t="shared" si="2"/>
        <v>1619251</v>
      </c>
      <c r="M50" s="91">
        <v>11085</v>
      </c>
      <c r="N50" s="91">
        <v>1630336</v>
      </c>
      <c r="O50" s="92"/>
    </row>
    <row r="51" spans="1:15" s="97" customFormat="1" ht="12">
      <c r="A51" s="86" t="s">
        <v>178</v>
      </c>
      <c r="B51" s="88">
        <v>271</v>
      </c>
      <c r="C51" s="88" t="s">
        <v>121</v>
      </c>
      <c r="D51" s="88" t="s">
        <v>58</v>
      </c>
      <c r="E51" s="89">
        <v>90</v>
      </c>
      <c r="F51" s="88" t="s">
        <v>106</v>
      </c>
      <c r="G51" s="90">
        <v>6.5</v>
      </c>
      <c r="H51" s="88" t="s">
        <v>219</v>
      </c>
      <c r="I51" s="90">
        <v>22.25</v>
      </c>
      <c r="J51" s="91">
        <v>90000</v>
      </c>
      <c r="K51" s="91">
        <v>171623.2</v>
      </c>
      <c r="L51" s="91">
        <f t="shared" si="2"/>
        <v>3826173</v>
      </c>
      <c r="M51" s="91">
        <v>26192</v>
      </c>
      <c r="N51" s="91">
        <v>3852365</v>
      </c>
      <c r="O51" s="92"/>
    </row>
    <row r="52" spans="1:15" s="97" customFormat="1" ht="12">
      <c r="A52" s="86"/>
      <c r="B52" s="88"/>
      <c r="C52" s="88"/>
      <c r="D52" s="98"/>
      <c r="E52" s="89"/>
      <c r="F52" s="88"/>
      <c r="G52" s="90"/>
      <c r="H52" s="88"/>
      <c r="I52" s="90"/>
      <c r="J52" s="91"/>
      <c r="K52" s="91"/>
      <c r="L52" s="91"/>
      <c r="M52" s="91"/>
      <c r="N52" s="91"/>
      <c r="O52" s="92"/>
    </row>
    <row r="53" spans="1:15" s="97" customFormat="1" ht="12">
      <c r="A53" s="86" t="s">
        <v>172</v>
      </c>
      <c r="B53" s="88">
        <v>282</v>
      </c>
      <c r="C53" s="88" t="s">
        <v>0</v>
      </c>
      <c r="D53" s="88" t="s">
        <v>58</v>
      </c>
      <c r="E53" s="89">
        <v>280</v>
      </c>
      <c r="F53" s="88" t="s">
        <v>60</v>
      </c>
      <c r="G53" s="90">
        <v>5</v>
      </c>
      <c r="H53" s="88" t="s">
        <v>219</v>
      </c>
      <c r="I53" s="90">
        <v>5</v>
      </c>
      <c r="J53" s="91">
        <v>280000</v>
      </c>
      <c r="K53" s="91">
        <v>0</v>
      </c>
      <c r="L53" s="91">
        <f aca="true" t="shared" si="3" ref="L53:L59">ROUND((K53*$C$8/1000),0)</f>
        <v>0</v>
      </c>
      <c r="M53" s="91"/>
      <c r="N53" s="91"/>
      <c r="O53" s="92"/>
    </row>
    <row r="54" spans="1:15" s="97" customFormat="1" ht="12">
      <c r="A54" s="86" t="s">
        <v>172</v>
      </c>
      <c r="B54" s="88">
        <v>282</v>
      </c>
      <c r="C54" s="88" t="s">
        <v>0</v>
      </c>
      <c r="D54" s="88" t="s">
        <v>58</v>
      </c>
      <c r="E54" s="89">
        <v>73</v>
      </c>
      <c r="F54" s="88" t="s">
        <v>70</v>
      </c>
      <c r="G54" s="90">
        <v>5</v>
      </c>
      <c r="H54" s="88" t="s">
        <v>219</v>
      </c>
      <c r="I54" s="90">
        <v>5</v>
      </c>
      <c r="J54" s="91">
        <v>73000</v>
      </c>
      <c r="K54" s="91">
        <v>0</v>
      </c>
      <c r="L54" s="91">
        <v>0</v>
      </c>
      <c r="M54" s="91"/>
      <c r="N54" s="91"/>
      <c r="O54" s="92"/>
    </row>
    <row r="55" spans="1:15" s="97" customFormat="1" ht="12">
      <c r="A55" s="86" t="s">
        <v>172</v>
      </c>
      <c r="B55" s="88">
        <v>282</v>
      </c>
      <c r="C55" s="88" t="s">
        <v>0</v>
      </c>
      <c r="D55" s="88" t="s">
        <v>58</v>
      </c>
      <c r="E55" s="89">
        <v>1090</v>
      </c>
      <c r="F55" s="88" t="s">
        <v>71</v>
      </c>
      <c r="G55" s="90">
        <v>6</v>
      </c>
      <c r="H55" s="88" t="s">
        <v>219</v>
      </c>
      <c r="I55" s="90">
        <v>25</v>
      </c>
      <c r="J55" s="91">
        <v>1090000</v>
      </c>
      <c r="K55" s="91">
        <v>402410.46</v>
      </c>
      <c r="L55" s="91">
        <f t="shared" si="3"/>
        <v>8971351</v>
      </c>
      <c r="M55" s="91">
        <v>13078</v>
      </c>
      <c r="N55" s="91">
        <v>8984429</v>
      </c>
      <c r="O55" s="92"/>
    </row>
    <row r="56" spans="1:15" s="97" customFormat="1" ht="12">
      <c r="A56" s="86" t="s">
        <v>172</v>
      </c>
      <c r="B56" s="88">
        <v>282</v>
      </c>
      <c r="C56" s="88" t="s">
        <v>0</v>
      </c>
      <c r="D56" s="88" t="s">
        <v>58</v>
      </c>
      <c r="E56" s="89">
        <v>274</v>
      </c>
      <c r="F56" s="88" t="s">
        <v>95</v>
      </c>
      <c r="G56" s="90">
        <v>6</v>
      </c>
      <c r="H56" s="88" t="s">
        <v>219</v>
      </c>
      <c r="I56" s="90">
        <v>25</v>
      </c>
      <c r="J56" s="91">
        <v>274000</v>
      </c>
      <c r="K56" s="91">
        <v>99797.8</v>
      </c>
      <c r="L56" s="91">
        <f t="shared" si="3"/>
        <v>2224895</v>
      </c>
      <c r="M56" s="91">
        <v>3244</v>
      </c>
      <c r="N56" s="91">
        <v>2228139</v>
      </c>
      <c r="O56" s="92"/>
    </row>
    <row r="57" spans="1:15" s="97" customFormat="1" ht="12">
      <c r="A57" s="86" t="s">
        <v>179</v>
      </c>
      <c r="B57" s="88">
        <v>282</v>
      </c>
      <c r="C57" s="88" t="s">
        <v>0</v>
      </c>
      <c r="D57" s="88" t="s">
        <v>58</v>
      </c>
      <c r="E57" s="89">
        <v>197</v>
      </c>
      <c r="F57" s="88" t="s">
        <v>107</v>
      </c>
      <c r="G57" s="90">
        <v>6</v>
      </c>
      <c r="H57" s="88" t="s">
        <v>219</v>
      </c>
      <c r="I57" s="90">
        <v>25</v>
      </c>
      <c r="J57" s="91">
        <v>197000</v>
      </c>
      <c r="K57" s="91">
        <v>352797</v>
      </c>
      <c r="L57" s="91">
        <f t="shared" si="3"/>
        <v>7865267</v>
      </c>
      <c r="M57" s="91">
        <v>11466</v>
      </c>
      <c r="N57" s="91">
        <v>7876733</v>
      </c>
      <c r="O57" s="92"/>
    </row>
    <row r="58" spans="1:15" s="97" customFormat="1" ht="12">
      <c r="A58" s="86" t="s">
        <v>175</v>
      </c>
      <c r="B58" s="88">
        <v>283</v>
      </c>
      <c r="C58" s="88" t="s">
        <v>2</v>
      </c>
      <c r="D58" s="88" t="s">
        <v>58</v>
      </c>
      <c r="E58" s="89">
        <v>438</v>
      </c>
      <c r="F58" s="102" t="s">
        <v>148</v>
      </c>
      <c r="G58" s="90">
        <v>6</v>
      </c>
      <c r="H58" s="88" t="s">
        <v>217</v>
      </c>
      <c r="I58" s="90">
        <v>22</v>
      </c>
      <c r="J58" s="91">
        <v>438000</v>
      </c>
      <c r="K58" s="91">
        <v>297406.82</v>
      </c>
      <c r="L58" s="91">
        <f t="shared" si="3"/>
        <v>6630397</v>
      </c>
      <c r="M58" s="91">
        <v>32133</v>
      </c>
      <c r="N58" s="91">
        <v>6662530</v>
      </c>
      <c r="O58" s="92"/>
    </row>
    <row r="59" spans="1:15" s="97" customFormat="1" ht="12">
      <c r="A59" s="86" t="s">
        <v>176</v>
      </c>
      <c r="B59" s="88">
        <v>283</v>
      </c>
      <c r="C59" s="88" t="s">
        <v>2</v>
      </c>
      <c r="D59" s="88" t="s">
        <v>58</v>
      </c>
      <c r="E59" s="89">
        <v>122.8</v>
      </c>
      <c r="F59" s="88" t="s">
        <v>149</v>
      </c>
      <c r="G59" s="90">
        <v>6</v>
      </c>
      <c r="H59" s="88" t="s">
        <v>217</v>
      </c>
      <c r="I59" s="90">
        <v>22.5</v>
      </c>
      <c r="J59" s="91">
        <v>122800</v>
      </c>
      <c r="K59" s="91">
        <v>220981.92</v>
      </c>
      <c r="L59" s="91">
        <f t="shared" si="3"/>
        <v>4926578</v>
      </c>
      <c r="M59" s="91">
        <v>0</v>
      </c>
      <c r="N59" s="91">
        <v>4926578</v>
      </c>
      <c r="O59" s="92"/>
    </row>
    <row r="60" spans="1:15" s="97" customFormat="1" ht="12">
      <c r="A60" s="86"/>
      <c r="B60" s="88"/>
      <c r="C60" s="88"/>
      <c r="D60" s="88"/>
      <c r="E60" s="89"/>
      <c r="F60" s="88"/>
      <c r="G60" s="90"/>
      <c r="H60" s="88"/>
      <c r="I60" s="90"/>
      <c r="J60" s="91"/>
      <c r="K60" s="91"/>
      <c r="L60" s="91"/>
      <c r="M60" s="91"/>
      <c r="N60" s="91"/>
      <c r="O60" s="92"/>
    </row>
    <row r="61" spans="1:15" s="97" customFormat="1" ht="12">
      <c r="A61" s="86" t="s">
        <v>86</v>
      </c>
      <c r="B61" s="88">
        <v>294</v>
      </c>
      <c r="C61" s="101" t="s">
        <v>126</v>
      </c>
      <c r="D61" s="88" t="s">
        <v>58</v>
      </c>
      <c r="E61" s="89">
        <v>400</v>
      </c>
      <c r="F61" s="88" t="s">
        <v>127</v>
      </c>
      <c r="G61" s="90">
        <v>6.25</v>
      </c>
      <c r="H61" s="88" t="s">
        <v>219</v>
      </c>
      <c r="I61" s="90">
        <v>20.83</v>
      </c>
      <c r="J61" s="91">
        <v>400000</v>
      </c>
      <c r="K61" s="91">
        <v>141088.8</v>
      </c>
      <c r="L61" s="91">
        <f aca="true" t="shared" si="4" ref="L61:L66">ROUND((K61*$C$8/1000),0)</f>
        <v>3145438</v>
      </c>
      <c r="M61" s="91">
        <v>577538</v>
      </c>
      <c r="N61" s="91">
        <v>3722976</v>
      </c>
      <c r="O61" s="92"/>
    </row>
    <row r="62" spans="1:15" s="97" customFormat="1" ht="12">
      <c r="A62" s="86" t="s">
        <v>86</v>
      </c>
      <c r="B62" s="88">
        <v>294</v>
      </c>
      <c r="C62" s="101" t="s">
        <v>126</v>
      </c>
      <c r="D62" s="88" t="s">
        <v>58</v>
      </c>
      <c r="E62" s="89">
        <v>69</v>
      </c>
      <c r="F62" s="88" t="s">
        <v>128</v>
      </c>
      <c r="G62" s="90">
        <v>6.25</v>
      </c>
      <c r="H62" s="88" t="s">
        <v>219</v>
      </c>
      <c r="I62" s="90">
        <v>20.83</v>
      </c>
      <c r="J62" s="91">
        <v>69000</v>
      </c>
      <c r="K62" s="91">
        <v>24898.02</v>
      </c>
      <c r="L62" s="91">
        <f t="shared" si="4"/>
        <v>555077</v>
      </c>
      <c r="M62" s="91">
        <v>101918</v>
      </c>
      <c r="N62" s="91">
        <v>656995</v>
      </c>
      <c r="O62" s="92"/>
    </row>
    <row r="63" spans="1:15" s="97" customFormat="1" ht="12">
      <c r="A63" s="86" t="s">
        <v>171</v>
      </c>
      <c r="B63" s="88">
        <v>294</v>
      </c>
      <c r="C63" s="101" t="s">
        <v>126</v>
      </c>
      <c r="D63" s="88" t="s">
        <v>58</v>
      </c>
      <c r="E63" s="89">
        <v>31.8</v>
      </c>
      <c r="F63" s="88" t="s">
        <v>129</v>
      </c>
      <c r="G63" s="90">
        <v>6.75</v>
      </c>
      <c r="H63" s="88" t="s">
        <v>219</v>
      </c>
      <c r="I63" s="90">
        <v>20.83</v>
      </c>
      <c r="J63" s="91">
        <v>31800</v>
      </c>
      <c r="K63" s="91">
        <v>60898.78</v>
      </c>
      <c r="L63" s="91">
        <f t="shared" si="4"/>
        <v>1357679</v>
      </c>
      <c r="M63" s="91">
        <v>275134</v>
      </c>
      <c r="N63" s="91">
        <v>1632813</v>
      </c>
      <c r="O63" s="92"/>
    </row>
    <row r="64" spans="1:15" s="97" customFormat="1" ht="12">
      <c r="A64" s="86" t="s">
        <v>694</v>
      </c>
      <c r="B64" s="88">
        <v>300</v>
      </c>
      <c r="C64" s="88" t="s">
        <v>138</v>
      </c>
      <c r="D64" s="88" t="s">
        <v>58</v>
      </c>
      <c r="E64" s="89">
        <v>275</v>
      </c>
      <c r="F64" s="88" t="s">
        <v>135</v>
      </c>
      <c r="G64" s="90">
        <v>6.2</v>
      </c>
      <c r="H64" s="88" t="s">
        <v>217</v>
      </c>
      <c r="I64" s="90">
        <v>22.75</v>
      </c>
      <c r="J64" s="91">
        <v>275000</v>
      </c>
      <c r="K64" s="91">
        <v>161056</v>
      </c>
      <c r="L64" s="91">
        <f t="shared" si="4"/>
        <v>3590587</v>
      </c>
      <c r="M64" s="91">
        <v>5409</v>
      </c>
      <c r="N64" s="91">
        <v>3595996</v>
      </c>
      <c r="O64" s="92"/>
    </row>
    <row r="65" spans="1:15" s="97" customFormat="1" ht="12">
      <c r="A65" s="86" t="s">
        <v>694</v>
      </c>
      <c r="B65" s="88">
        <v>300</v>
      </c>
      <c r="C65" s="101" t="s">
        <v>138</v>
      </c>
      <c r="D65" s="88" t="s">
        <v>58</v>
      </c>
      <c r="E65" s="89">
        <v>74</v>
      </c>
      <c r="F65" s="88" t="s">
        <v>136</v>
      </c>
      <c r="G65" s="90">
        <v>6.2</v>
      </c>
      <c r="H65" s="88" t="s">
        <v>217</v>
      </c>
      <c r="I65" s="90">
        <v>22.75</v>
      </c>
      <c r="J65" s="91">
        <v>74000</v>
      </c>
      <c r="K65" s="91">
        <v>36685</v>
      </c>
      <c r="L65" s="91">
        <f t="shared" si="4"/>
        <v>817856</v>
      </c>
      <c r="M65" s="91">
        <v>1232</v>
      </c>
      <c r="N65" s="91">
        <v>819088</v>
      </c>
      <c r="O65" s="92"/>
    </row>
    <row r="66" spans="1:14" s="97" customFormat="1" ht="12">
      <c r="A66" s="86" t="s">
        <v>695</v>
      </c>
      <c r="B66" s="88">
        <v>300</v>
      </c>
      <c r="C66" s="101" t="s">
        <v>138</v>
      </c>
      <c r="D66" s="88" t="s">
        <v>58</v>
      </c>
      <c r="E66" s="89">
        <v>70</v>
      </c>
      <c r="F66" s="88" t="s">
        <v>137</v>
      </c>
      <c r="G66" s="90">
        <v>6.2</v>
      </c>
      <c r="H66" s="88" t="s">
        <v>217</v>
      </c>
      <c r="I66" s="90">
        <v>22.75</v>
      </c>
      <c r="J66" s="91">
        <v>70000</v>
      </c>
      <c r="K66" s="91">
        <v>70000</v>
      </c>
      <c r="L66" s="91">
        <f t="shared" si="4"/>
        <v>1560582</v>
      </c>
      <c r="M66" s="91">
        <v>1207141</v>
      </c>
      <c r="N66" s="178">
        <v>2767723</v>
      </c>
    </row>
    <row r="67" spans="1:15" s="97" customFormat="1" ht="12">
      <c r="A67" s="86"/>
      <c r="B67" s="87"/>
      <c r="C67" s="87"/>
      <c r="D67" s="88"/>
      <c r="E67" s="89"/>
      <c r="F67" s="88"/>
      <c r="G67" s="90"/>
      <c r="H67" s="88"/>
      <c r="I67" s="90"/>
      <c r="J67" s="91"/>
      <c r="K67" s="91"/>
      <c r="L67" s="91"/>
      <c r="M67" s="91"/>
      <c r="N67" s="91"/>
      <c r="O67" s="92"/>
    </row>
    <row r="68" spans="1:15" s="97" customFormat="1" ht="12">
      <c r="A68" s="86" t="s">
        <v>595</v>
      </c>
      <c r="B68" s="87">
        <v>319</v>
      </c>
      <c r="C68" s="87" t="s">
        <v>146</v>
      </c>
      <c r="D68" s="88" t="s">
        <v>58</v>
      </c>
      <c r="E68" s="89">
        <v>950</v>
      </c>
      <c r="F68" s="88" t="s">
        <v>97</v>
      </c>
      <c r="G68" s="90">
        <v>6</v>
      </c>
      <c r="H68" s="88" t="s">
        <v>217</v>
      </c>
      <c r="I68" s="90">
        <v>22</v>
      </c>
      <c r="J68" s="91">
        <v>950000</v>
      </c>
      <c r="K68" s="91">
        <v>547352</v>
      </c>
      <c r="L68" s="91">
        <f aca="true" t="shared" si="5" ref="L68:L76">ROUND((K68*$C$8/1000),0)</f>
        <v>12202682</v>
      </c>
      <c r="M68" s="91">
        <v>179060</v>
      </c>
      <c r="N68" s="91">
        <v>12381742</v>
      </c>
      <c r="O68" s="92"/>
    </row>
    <row r="69" spans="1:15" s="97" customFormat="1" ht="12">
      <c r="A69" s="86" t="s">
        <v>596</v>
      </c>
      <c r="B69" s="87">
        <v>319</v>
      </c>
      <c r="C69" s="87" t="s">
        <v>146</v>
      </c>
      <c r="D69" s="88" t="s">
        <v>58</v>
      </c>
      <c r="E69" s="89">
        <v>58</v>
      </c>
      <c r="F69" s="88" t="s">
        <v>98</v>
      </c>
      <c r="G69" s="90">
        <v>6</v>
      </c>
      <c r="H69" s="88" t="s">
        <v>217</v>
      </c>
      <c r="I69" s="90">
        <v>22</v>
      </c>
      <c r="J69" s="91">
        <v>58000</v>
      </c>
      <c r="K69" s="91">
        <v>96573</v>
      </c>
      <c r="L69" s="91">
        <f t="shared" si="5"/>
        <v>2153001</v>
      </c>
      <c r="M69" s="91">
        <v>31593</v>
      </c>
      <c r="N69" s="91">
        <v>2184594</v>
      </c>
      <c r="O69" s="92"/>
    </row>
    <row r="70" spans="1:15" s="97" customFormat="1" ht="12">
      <c r="A70" s="86" t="s">
        <v>596</v>
      </c>
      <c r="B70" s="87">
        <v>319</v>
      </c>
      <c r="C70" s="87" t="s">
        <v>146</v>
      </c>
      <c r="D70" s="88" t="s">
        <v>58</v>
      </c>
      <c r="E70" s="89">
        <v>100</v>
      </c>
      <c r="F70" s="88" t="s">
        <v>147</v>
      </c>
      <c r="G70" s="90">
        <v>6</v>
      </c>
      <c r="H70" s="88" t="s">
        <v>217</v>
      </c>
      <c r="I70" s="90">
        <v>22</v>
      </c>
      <c r="J70" s="91">
        <v>100000</v>
      </c>
      <c r="K70" s="91">
        <v>166505</v>
      </c>
      <c r="L70" s="91">
        <f t="shared" si="5"/>
        <v>3712067</v>
      </c>
      <c r="M70" s="91">
        <v>54470</v>
      </c>
      <c r="N70" s="91">
        <v>3766537</v>
      </c>
      <c r="O70" s="92"/>
    </row>
    <row r="71" spans="1:15" s="97" customFormat="1" ht="12">
      <c r="A71" s="86" t="s">
        <v>172</v>
      </c>
      <c r="B71" s="87">
        <v>322</v>
      </c>
      <c r="C71" s="87" t="s">
        <v>156</v>
      </c>
      <c r="D71" s="88" t="s">
        <v>58</v>
      </c>
      <c r="E71" s="89">
        <v>440</v>
      </c>
      <c r="F71" s="88" t="s">
        <v>150</v>
      </c>
      <c r="G71" s="90">
        <v>4</v>
      </c>
      <c r="H71" s="88" t="s">
        <v>219</v>
      </c>
      <c r="I71" s="90">
        <v>5</v>
      </c>
      <c r="J71" s="91">
        <v>440000</v>
      </c>
      <c r="K71" s="91">
        <v>0</v>
      </c>
      <c r="L71" s="91">
        <f t="shared" si="5"/>
        <v>0</v>
      </c>
      <c r="M71" s="91"/>
      <c r="N71" s="91"/>
      <c r="O71" s="92"/>
    </row>
    <row r="72" spans="1:15" s="97" customFormat="1" ht="12">
      <c r="A72" s="86" t="s">
        <v>172</v>
      </c>
      <c r="B72" s="87">
        <v>322</v>
      </c>
      <c r="C72" s="87" t="s">
        <v>156</v>
      </c>
      <c r="D72" s="88" t="s">
        <v>58</v>
      </c>
      <c r="E72" s="89">
        <v>114</v>
      </c>
      <c r="F72" s="88" t="s">
        <v>151</v>
      </c>
      <c r="G72" s="90">
        <v>4</v>
      </c>
      <c r="H72" s="88" t="s">
        <v>219</v>
      </c>
      <c r="I72" s="90">
        <v>5</v>
      </c>
      <c r="J72" s="91">
        <v>114000</v>
      </c>
      <c r="K72" s="91">
        <v>0</v>
      </c>
      <c r="L72" s="91">
        <f t="shared" si="5"/>
        <v>0</v>
      </c>
      <c r="M72" s="91"/>
      <c r="N72" s="91"/>
      <c r="O72" s="92"/>
    </row>
    <row r="73" spans="1:15" s="97" customFormat="1" ht="12">
      <c r="A73" s="86" t="s">
        <v>172</v>
      </c>
      <c r="B73" s="87">
        <v>322</v>
      </c>
      <c r="C73" s="87" t="s">
        <v>156</v>
      </c>
      <c r="D73" s="88" t="s">
        <v>58</v>
      </c>
      <c r="E73" s="89">
        <v>1500</v>
      </c>
      <c r="F73" s="88" t="s">
        <v>152</v>
      </c>
      <c r="G73" s="90">
        <v>5.8</v>
      </c>
      <c r="H73" s="88" t="s">
        <v>219</v>
      </c>
      <c r="I73" s="90">
        <v>19.25</v>
      </c>
      <c r="J73" s="91">
        <v>1500000</v>
      </c>
      <c r="K73" s="91">
        <v>672816.08</v>
      </c>
      <c r="L73" s="91">
        <f t="shared" si="5"/>
        <v>14999782</v>
      </c>
      <c r="M73" s="91">
        <v>162970</v>
      </c>
      <c r="N73" s="91">
        <v>15162752</v>
      </c>
      <c r="O73" s="92"/>
    </row>
    <row r="74" spans="1:15" s="97" customFormat="1" ht="12">
      <c r="A74" s="86" t="s">
        <v>172</v>
      </c>
      <c r="B74" s="87">
        <v>322</v>
      </c>
      <c r="C74" s="87" t="s">
        <v>156</v>
      </c>
      <c r="D74" s="88" t="s">
        <v>58</v>
      </c>
      <c r="E74" s="89">
        <v>374</v>
      </c>
      <c r="F74" s="88" t="s">
        <v>153</v>
      </c>
      <c r="G74" s="90">
        <v>5.8</v>
      </c>
      <c r="H74" s="88" t="s">
        <v>219</v>
      </c>
      <c r="I74" s="90">
        <v>19.25</v>
      </c>
      <c r="J74" s="91">
        <v>374000</v>
      </c>
      <c r="K74" s="91">
        <v>167652.53</v>
      </c>
      <c r="L74" s="91">
        <f t="shared" si="5"/>
        <v>3737651</v>
      </c>
      <c r="M74" s="91">
        <v>40609</v>
      </c>
      <c r="N74" s="91">
        <v>3778260</v>
      </c>
      <c r="O74" s="92"/>
    </row>
    <row r="75" spans="1:15" s="97" customFormat="1" ht="12">
      <c r="A75" s="86" t="s">
        <v>189</v>
      </c>
      <c r="B75" s="87">
        <v>322</v>
      </c>
      <c r="C75" s="87" t="s">
        <v>156</v>
      </c>
      <c r="D75" s="88" t="s">
        <v>58</v>
      </c>
      <c r="E75" s="89">
        <v>314</v>
      </c>
      <c r="F75" s="88" t="s">
        <v>154</v>
      </c>
      <c r="G75" s="90">
        <v>5.8</v>
      </c>
      <c r="H75" s="88" t="s">
        <v>219</v>
      </c>
      <c r="I75" s="90">
        <v>19</v>
      </c>
      <c r="J75" s="91">
        <v>314000</v>
      </c>
      <c r="K75" s="91">
        <v>414349.2</v>
      </c>
      <c r="L75" s="91">
        <f t="shared" si="5"/>
        <v>9237513</v>
      </c>
      <c r="M75" s="91">
        <v>100363</v>
      </c>
      <c r="N75" s="91">
        <v>9337876</v>
      </c>
      <c r="O75" s="92"/>
    </row>
    <row r="76" spans="1:15" s="97" customFormat="1" ht="12">
      <c r="A76" s="86" t="s">
        <v>173</v>
      </c>
      <c r="B76" s="87">
        <v>322</v>
      </c>
      <c r="C76" s="87" t="s">
        <v>156</v>
      </c>
      <c r="D76" s="88" t="s">
        <v>58</v>
      </c>
      <c r="E76" s="89">
        <v>28</v>
      </c>
      <c r="F76" s="88" t="s">
        <v>155</v>
      </c>
      <c r="G76" s="90">
        <v>5.8</v>
      </c>
      <c r="H76" s="88" t="s">
        <v>219</v>
      </c>
      <c r="I76" s="90">
        <v>19</v>
      </c>
      <c r="J76" s="91">
        <v>28000</v>
      </c>
      <c r="K76" s="91">
        <v>45857.2</v>
      </c>
      <c r="L76" s="91">
        <f t="shared" si="5"/>
        <v>1022342</v>
      </c>
      <c r="M76" s="91">
        <v>11108</v>
      </c>
      <c r="N76" s="91">
        <v>1033450</v>
      </c>
      <c r="O76" s="92"/>
    </row>
    <row r="77" spans="1:15" s="97" customFormat="1" ht="12">
      <c r="A77" s="86"/>
      <c r="B77" s="87"/>
      <c r="C77" s="87"/>
      <c r="D77" s="88"/>
      <c r="E77" s="89"/>
      <c r="F77" s="88"/>
      <c r="G77" s="90"/>
      <c r="H77" s="88"/>
      <c r="I77" s="90"/>
      <c r="J77" s="91"/>
      <c r="K77" s="91"/>
      <c r="L77" s="91"/>
      <c r="M77" s="91"/>
      <c r="N77" s="91"/>
      <c r="O77" s="92"/>
    </row>
    <row r="78" spans="1:15" s="97" customFormat="1" ht="12">
      <c r="A78" s="86" t="s">
        <v>513</v>
      </c>
      <c r="B78" s="87">
        <v>337</v>
      </c>
      <c r="C78" s="87" t="s">
        <v>164</v>
      </c>
      <c r="D78" s="88" t="s">
        <v>58</v>
      </c>
      <c r="E78" s="89">
        <v>400</v>
      </c>
      <c r="F78" s="88" t="s">
        <v>65</v>
      </c>
      <c r="G78" s="90">
        <v>6.3</v>
      </c>
      <c r="H78" s="88" t="s">
        <v>217</v>
      </c>
      <c r="I78" s="90">
        <v>19.5</v>
      </c>
      <c r="J78" s="91">
        <v>400000</v>
      </c>
      <c r="K78" s="91">
        <v>203752</v>
      </c>
      <c r="L78" s="91">
        <f aca="true" t="shared" si="6" ref="L78:L84">ROUND((K78*$C$8/1000),0)</f>
        <v>4542453</v>
      </c>
      <c r="M78" s="91">
        <v>27062</v>
      </c>
      <c r="N78" s="91">
        <v>4569515</v>
      </c>
      <c r="O78" s="86"/>
    </row>
    <row r="79" spans="1:15" s="97" customFormat="1" ht="12">
      <c r="A79" s="86" t="s">
        <v>513</v>
      </c>
      <c r="B79" s="87">
        <v>337</v>
      </c>
      <c r="C79" s="87" t="s">
        <v>164</v>
      </c>
      <c r="D79" s="88" t="s">
        <v>58</v>
      </c>
      <c r="E79" s="89">
        <v>74</v>
      </c>
      <c r="F79" s="88" t="s">
        <v>64</v>
      </c>
      <c r="G79" s="90">
        <v>6.3</v>
      </c>
      <c r="H79" s="88" t="s">
        <v>217</v>
      </c>
      <c r="I79" s="90">
        <v>19.5</v>
      </c>
      <c r="J79" s="91">
        <v>74000</v>
      </c>
      <c r="K79" s="91">
        <v>37749</v>
      </c>
      <c r="L79" s="91">
        <f t="shared" si="6"/>
        <v>841577</v>
      </c>
      <c r="M79" s="91">
        <v>5024</v>
      </c>
      <c r="N79" s="91">
        <v>846601</v>
      </c>
      <c r="O79" s="86"/>
    </row>
    <row r="80" spans="1:15" s="97" customFormat="1" ht="12">
      <c r="A80" s="86" t="s">
        <v>514</v>
      </c>
      <c r="B80" s="87">
        <v>337</v>
      </c>
      <c r="C80" s="87" t="s">
        <v>164</v>
      </c>
      <c r="D80" s="88" t="s">
        <v>58</v>
      </c>
      <c r="E80" s="89">
        <v>38</v>
      </c>
      <c r="F80" s="88" t="s">
        <v>66</v>
      </c>
      <c r="G80" s="90">
        <v>7</v>
      </c>
      <c r="H80" s="88" t="s">
        <v>217</v>
      </c>
      <c r="I80" s="90">
        <v>19.75</v>
      </c>
      <c r="J80" s="91">
        <v>38000</v>
      </c>
      <c r="K80" s="91">
        <v>38000</v>
      </c>
      <c r="L80" s="91">
        <f t="shared" si="6"/>
        <v>847173</v>
      </c>
      <c r="M80" s="91">
        <v>668449</v>
      </c>
      <c r="N80" s="91">
        <v>1515622</v>
      </c>
      <c r="O80" s="86"/>
    </row>
    <row r="81" spans="1:15" s="105" customFormat="1" ht="12">
      <c r="A81" s="86" t="s">
        <v>516</v>
      </c>
      <c r="B81" s="87">
        <v>337</v>
      </c>
      <c r="C81" s="87" t="s">
        <v>239</v>
      </c>
      <c r="D81" s="88" t="s">
        <v>58</v>
      </c>
      <c r="E81" s="89">
        <v>539</v>
      </c>
      <c r="F81" s="88" t="s">
        <v>229</v>
      </c>
      <c r="G81" s="90">
        <v>5</v>
      </c>
      <c r="H81" s="87" t="s">
        <v>219</v>
      </c>
      <c r="I81" s="90">
        <v>19.5</v>
      </c>
      <c r="J81" s="91">
        <v>539000</v>
      </c>
      <c r="K81" s="91">
        <v>303691</v>
      </c>
      <c r="L81" s="91">
        <f t="shared" si="6"/>
        <v>6770496</v>
      </c>
      <c r="M81" s="91">
        <v>59912</v>
      </c>
      <c r="N81" s="91">
        <v>6830408</v>
      </c>
      <c r="O81" s="86"/>
    </row>
    <row r="82" spans="1:15" s="105" customFormat="1" ht="12">
      <c r="A82" s="86" t="s">
        <v>516</v>
      </c>
      <c r="B82" s="87">
        <v>337</v>
      </c>
      <c r="C82" s="87" t="s">
        <v>239</v>
      </c>
      <c r="D82" s="88" t="s">
        <v>58</v>
      </c>
      <c r="E82" s="89">
        <v>40</v>
      </c>
      <c r="F82" s="88" t="s">
        <v>230</v>
      </c>
      <c r="G82" s="90">
        <v>7.5</v>
      </c>
      <c r="H82" s="87" t="s">
        <v>219</v>
      </c>
      <c r="I82" s="90">
        <v>19.75</v>
      </c>
      <c r="J82" s="91">
        <v>40000</v>
      </c>
      <c r="K82" s="91">
        <v>40000</v>
      </c>
      <c r="L82" s="91">
        <f t="shared" si="6"/>
        <v>891761</v>
      </c>
      <c r="M82" s="91">
        <v>634507</v>
      </c>
      <c r="N82" s="91">
        <v>1526268</v>
      </c>
      <c r="O82" s="86"/>
    </row>
    <row r="83" spans="1:15" s="97" customFormat="1" ht="12">
      <c r="A83" s="86" t="s">
        <v>517</v>
      </c>
      <c r="B83" s="87">
        <v>337</v>
      </c>
      <c r="C83" s="87" t="s">
        <v>262</v>
      </c>
      <c r="D83" s="88" t="s">
        <v>58</v>
      </c>
      <c r="E83" s="89">
        <v>512</v>
      </c>
      <c r="F83" s="88" t="s">
        <v>497</v>
      </c>
      <c r="G83" s="90">
        <v>4.5</v>
      </c>
      <c r="H83" s="88" t="s">
        <v>217</v>
      </c>
      <c r="I83" s="90">
        <v>19.5</v>
      </c>
      <c r="J83" s="91">
        <v>512000</v>
      </c>
      <c r="K83" s="91">
        <v>307242</v>
      </c>
      <c r="L83" s="91">
        <f t="shared" si="6"/>
        <v>6849662</v>
      </c>
      <c r="M83" s="91">
        <v>29393</v>
      </c>
      <c r="N83" s="91">
        <v>6879055</v>
      </c>
      <c r="O83" s="92"/>
    </row>
    <row r="84" spans="1:15" s="97" customFormat="1" ht="12">
      <c r="A84" s="86" t="s">
        <v>517</v>
      </c>
      <c r="B84" s="87">
        <v>337</v>
      </c>
      <c r="C84" s="87" t="s">
        <v>262</v>
      </c>
      <c r="D84" s="88" t="s">
        <v>58</v>
      </c>
      <c r="E84" s="89">
        <v>45</v>
      </c>
      <c r="F84" s="88" t="s">
        <v>498</v>
      </c>
      <c r="G84" s="90">
        <v>8</v>
      </c>
      <c r="H84" s="88" t="s">
        <v>217</v>
      </c>
      <c r="I84" s="90">
        <v>19.75</v>
      </c>
      <c r="J84" s="91">
        <v>45000</v>
      </c>
      <c r="K84" s="91">
        <v>45000</v>
      </c>
      <c r="L84" s="91">
        <f t="shared" si="6"/>
        <v>1003231</v>
      </c>
      <c r="M84" s="91">
        <v>663652</v>
      </c>
      <c r="N84" s="91">
        <v>1666883</v>
      </c>
      <c r="O84" s="92"/>
    </row>
    <row r="85" spans="1:15" s="97" customFormat="1" ht="12">
      <c r="A85" s="86"/>
      <c r="B85" s="87"/>
      <c r="C85" s="87"/>
      <c r="D85" s="88"/>
      <c r="E85" s="89"/>
      <c r="F85" s="88"/>
      <c r="G85" s="90"/>
      <c r="H85" s="88"/>
      <c r="I85" s="90"/>
      <c r="J85" s="91"/>
      <c r="K85" s="91"/>
      <c r="L85" s="91"/>
      <c r="M85" s="91"/>
      <c r="N85" s="91"/>
      <c r="O85" s="86"/>
    </row>
    <row r="86" spans="1:15" s="97" customFormat="1" ht="12">
      <c r="A86" s="86" t="s">
        <v>595</v>
      </c>
      <c r="B86" s="87">
        <v>341</v>
      </c>
      <c r="C86" s="87" t="s">
        <v>165</v>
      </c>
      <c r="D86" s="88" t="s">
        <v>58</v>
      </c>
      <c r="E86" s="89">
        <v>320</v>
      </c>
      <c r="F86" s="88" t="s">
        <v>167</v>
      </c>
      <c r="G86" s="90">
        <v>5.8</v>
      </c>
      <c r="H86" s="88" t="s">
        <v>216</v>
      </c>
      <c r="I86" s="90">
        <v>23.75</v>
      </c>
      <c r="J86" s="91">
        <v>320000</v>
      </c>
      <c r="K86" s="91">
        <v>130229</v>
      </c>
      <c r="L86" s="91">
        <f>ROUND((K86*$C$8/1000),0)</f>
        <v>2903329</v>
      </c>
      <c r="M86" s="91">
        <v>41212</v>
      </c>
      <c r="N86" s="91">
        <v>2944541</v>
      </c>
      <c r="O86" s="92"/>
    </row>
    <row r="87" spans="1:15" s="97" customFormat="1" ht="12">
      <c r="A87" s="86" t="s">
        <v>596</v>
      </c>
      <c r="B87" s="87">
        <v>341</v>
      </c>
      <c r="C87" s="87" t="s">
        <v>165</v>
      </c>
      <c r="D87" s="88" t="s">
        <v>58</v>
      </c>
      <c r="E87" s="89">
        <v>6</v>
      </c>
      <c r="F87" s="88" t="s">
        <v>168</v>
      </c>
      <c r="G87" s="90">
        <v>7.5</v>
      </c>
      <c r="H87" s="88" t="s">
        <v>216</v>
      </c>
      <c r="I87" s="90">
        <v>23.75</v>
      </c>
      <c r="J87" s="91">
        <v>6000</v>
      </c>
      <c r="K87" s="91">
        <v>10701</v>
      </c>
      <c r="L87" s="91">
        <f>ROUND((K87*$C$8/1000),0)</f>
        <v>238568</v>
      </c>
      <c r="M87" s="91">
        <v>4353</v>
      </c>
      <c r="N87" s="91">
        <v>242921</v>
      </c>
      <c r="O87" s="92"/>
    </row>
    <row r="88" spans="1:15" s="97" customFormat="1" ht="12">
      <c r="A88" s="86" t="s">
        <v>596</v>
      </c>
      <c r="B88" s="87">
        <v>341</v>
      </c>
      <c r="C88" s="87" t="s">
        <v>165</v>
      </c>
      <c r="D88" s="88" t="s">
        <v>58</v>
      </c>
      <c r="E88" s="89">
        <v>15.2</v>
      </c>
      <c r="F88" s="88" t="s">
        <v>169</v>
      </c>
      <c r="G88" s="90">
        <v>7.5</v>
      </c>
      <c r="H88" s="88" t="s">
        <v>216</v>
      </c>
      <c r="I88" s="90">
        <v>23.75</v>
      </c>
      <c r="J88" s="91">
        <v>15200</v>
      </c>
      <c r="K88" s="91">
        <v>27109</v>
      </c>
      <c r="L88" s="91">
        <f>ROUND((K88*$C$8/1000),0)</f>
        <v>604369</v>
      </c>
      <c r="M88" s="91">
        <v>11026</v>
      </c>
      <c r="N88" s="91">
        <v>615395</v>
      </c>
      <c r="O88" s="92"/>
    </row>
    <row r="89" spans="1:15" s="97" customFormat="1" ht="12">
      <c r="A89" s="86"/>
      <c r="B89" s="87"/>
      <c r="C89" s="87"/>
      <c r="D89" s="88"/>
      <c r="E89" s="89"/>
      <c r="F89" s="88"/>
      <c r="G89" s="90"/>
      <c r="H89" s="88"/>
      <c r="I89" s="90"/>
      <c r="J89" s="91"/>
      <c r="K89" s="91"/>
      <c r="L89" s="91"/>
      <c r="M89" s="91"/>
      <c r="N89" s="91"/>
      <c r="O89" s="92"/>
    </row>
    <row r="90" spans="1:15" s="97" customFormat="1" ht="12">
      <c r="A90" s="86" t="s">
        <v>172</v>
      </c>
      <c r="B90" s="87">
        <v>351</v>
      </c>
      <c r="C90" s="87" t="s">
        <v>202</v>
      </c>
      <c r="D90" s="88" t="s">
        <v>58</v>
      </c>
      <c r="E90" s="89">
        <v>400</v>
      </c>
      <c r="F90" s="88" t="s">
        <v>183</v>
      </c>
      <c r="G90" s="90">
        <v>6.5</v>
      </c>
      <c r="H90" s="88" t="s">
        <v>219</v>
      </c>
      <c r="I90" s="90">
        <v>20</v>
      </c>
      <c r="J90" s="91">
        <v>400000</v>
      </c>
      <c r="K90" s="91">
        <v>224891.8</v>
      </c>
      <c r="L90" s="91">
        <f>ROUND((K90*$C$8/1000),0)</f>
        <v>5013745</v>
      </c>
      <c r="M90" s="91">
        <v>60883</v>
      </c>
      <c r="N90" s="91">
        <v>5074628</v>
      </c>
      <c r="O90" s="92"/>
    </row>
    <row r="91" spans="1:15" s="97" customFormat="1" ht="12">
      <c r="A91" s="86" t="s">
        <v>172</v>
      </c>
      <c r="B91" s="87">
        <v>351</v>
      </c>
      <c r="C91" s="87" t="s">
        <v>202</v>
      </c>
      <c r="D91" s="88" t="s">
        <v>58</v>
      </c>
      <c r="E91" s="89">
        <v>155</v>
      </c>
      <c r="F91" s="88" t="s">
        <v>184</v>
      </c>
      <c r="G91" s="90">
        <v>6.5</v>
      </c>
      <c r="H91" s="88" t="s">
        <v>219</v>
      </c>
      <c r="I91" s="90">
        <v>20</v>
      </c>
      <c r="J91" s="91">
        <v>155000</v>
      </c>
      <c r="K91" s="91">
        <v>87145.76</v>
      </c>
      <c r="L91" s="91">
        <f>ROUND((K91*$C$8/1000),0)</f>
        <v>1942830</v>
      </c>
      <c r="M91" s="91">
        <v>23592</v>
      </c>
      <c r="N91" s="91">
        <v>1966422</v>
      </c>
      <c r="O91" s="92"/>
    </row>
    <row r="92" spans="1:15" s="97" customFormat="1" ht="12">
      <c r="A92" s="86" t="s">
        <v>201</v>
      </c>
      <c r="B92" s="87">
        <v>351</v>
      </c>
      <c r="C92" s="87" t="s">
        <v>202</v>
      </c>
      <c r="D92" s="88" t="s">
        <v>58</v>
      </c>
      <c r="E92" s="89">
        <v>21</v>
      </c>
      <c r="F92" s="88" t="s">
        <v>185</v>
      </c>
      <c r="G92" s="90">
        <v>5</v>
      </c>
      <c r="H92" s="88" t="s">
        <v>219</v>
      </c>
      <c r="I92" s="90">
        <v>5.5</v>
      </c>
      <c r="J92" s="91">
        <v>21000</v>
      </c>
      <c r="K92" s="91">
        <v>0</v>
      </c>
      <c r="L92" s="91">
        <f>ROUND((K92*$C$8/1000),0)</f>
        <v>0</v>
      </c>
      <c r="M92" s="91"/>
      <c r="N92" s="91"/>
      <c r="O92" s="92"/>
    </row>
    <row r="93" spans="1:15" s="97" customFormat="1" ht="12">
      <c r="A93" s="86" t="s">
        <v>179</v>
      </c>
      <c r="B93" s="87">
        <v>351</v>
      </c>
      <c r="C93" s="87" t="s">
        <v>202</v>
      </c>
      <c r="D93" s="88" t="s">
        <v>58</v>
      </c>
      <c r="E93" s="89">
        <v>60</v>
      </c>
      <c r="F93" s="88" t="s">
        <v>186</v>
      </c>
      <c r="G93" s="90">
        <v>6.5</v>
      </c>
      <c r="H93" s="88" t="s">
        <v>219</v>
      </c>
      <c r="I93" s="90">
        <v>20</v>
      </c>
      <c r="J93" s="91">
        <v>60000</v>
      </c>
      <c r="K93" s="91">
        <v>96904.77</v>
      </c>
      <c r="L93" s="91">
        <f>ROUND((K93*$C$8/1000),0)</f>
        <v>2160398</v>
      </c>
      <c r="M93" s="91">
        <v>26234</v>
      </c>
      <c r="N93" s="91">
        <v>2186632</v>
      </c>
      <c r="O93" s="92"/>
    </row>
    <row r="94" spans="1:15" s="97" customFormat="1" ht="12">
      <c r="A94" s="86" t="s">
        <v>179</v>
      </c>
      <c r="B94" s="87">
        <v>351</v>
      </c>
      <c r="C94" s="87" t="s">
        <v>202</v>
      </c>
      <c r="D94" s="88" t="s">
        <v>58</v>
      </c>
      <c r="E94" s="89">
        <v>2</v>
      </c>
      <c r="F94" s="88" t="s">
        <v>187</v>
      </c>
      <c r="G94" s="90">
        <v>6.5</v>
      </c>
      <c r="H94" s="88" t="s">
        <v>219</v>
      </c>
      <c r="I94" s="90">
        <v>21</v>
      </c>
      <c r="J94" s="91">
        <v>2000</v>
      </c>
      <c r="K94" s="91">
        <v>3309.99</v>
      </c>
      <c r="L94" s="91">
        <f>ROUND((K94*$C$8/1000),0)</f>
        <v>73793</v>
      </c>
      <c r="M94" s="91">
        <v>896</v>
      </c>
      <c r="N94" s="91">
        <v>74689</v>
      </c>
      <c r="O94" s="92"/>
    </row>
    <row r="95" spans="1:15" s="97" customFormat="1" ht="12">
      <c r="A95" s="86" t="s">
        <v>263</v>
      </c>
      <c r="B95" s="87">
        <v>351</v>
      </c>
      <c r="C95" s="87" t="s">
        <v>191</v>
      </c>
      <c r="D95" s="88" t="s">
        <v>58</v>
      </c>
      <c r="E95" s="89">
        <v>160</v>
      </c>
      <c r="F95" s="88" t="s">
        <v>195</v>
      </c>
      <c r="G95" s="90">
        <v>5.3</v>
      </c>
      <c r="H95" s="88" t="s">
        <v>219</v>
      </c>
      <c r="I95" s="90">
        <v>6</v>
      </c>
      <c r="J95" s="91">
        <v>160000</v>
      </c>
      <c r="K95" s="91">
        <v>0</v>
      </c>
      <c r="L95" s="91">
        <f aca="true" t="shared" si="7" ref="L95:L107">ROUND((K95*$C$8/1000),0)</f>
        <v>0</v>
      </c>
      <c r="M95" s="91"/>
      <c r="N95" s="91"/>
      <c r="O95" s="92"/>
    </row>
    <row r="96" spans="1:15" s="97" customFormat="1" ht="12">
      <c r="A96" s="86" t="s">
        <v>263</v>
      </c>
      <c r="B96" s="87">
        <v>351</v>
      </c>
      <c r="C96" s="87" t="s">
        <v>191</v>
      </c>
      <c r="D96" s="88" t="s">
        <v>58</v>
      </c>
      <c r="E96" s="89">
        <v>60</v>
      </c>
      <c r="F96" s="88" t="s">
        <v>196</v>
      </c>
      <c r="G96" s="90">
        <v>5.3</v>
      </c>
      <c r="H96" s="88" t="s">
        <v>219</v>
      </c>
      <c r="I96" s="90">
        <v>6</v>
      </c>
      <c r="J96" s="91">
        <v>60000</v>
      </c>
      <c r="K96" s="91">
        <v>0</v>
      </c>
      <c r="L96" s="91">
        <f t="shared" si="7"/>
        <v>0</v>
      </c>
      <c r="M96" s="91"/>
      <c r="N96" s="91"/>
      <c r="O96" s="92"/>
    </row>
    <row r="97" spans="1:15" s="97" customFormat="1" ht="12">
      <c r="A97" s="86" t="s">
        <v>263</v>
      </c>
      <c r="B97" s="87">
        <v>351</v>
      </c>
      <c r="C97" s="87" t="s">
        <v>191</v>
      </c>
      <c r="D97" s="88" t="s">
        <v>58</v>
      </c>
      <c r="E97" s="89">
        <v>600</v>
      </c>
      <c r="F97" s="88" t="s">
        <v>197</v>
      </c>
      <c r="G97" s="90">
        <v>6.5</v>
      </c>
      <c r="H97" s="88" t="s">
        <v>219</v>
      </c>
      <c r="I97" s="90">
        <v>22.5</v>
      </c>
      <c r="J97" s="91">
        <v>600000</v>
      </c>
      <c r="K97" s="91">
        <v>416931.43</v>
      </c>
      <c r="L97" s="91">
        <f t="shared" si="7"/>
        <v>9295082</v>
      </c>
      <c r="M97" s="91">
        <v>112872</v>
      </c>
      <c r="N97" s="91">
        <v>9407954</v>
      </c>
      <c r="O97" s="92"/>
    </row>
    <row r="98" spans="1:15" s="97" customFormat="1" ht="12">
      <c r="A98" s="86" t="s">
        <v>263</v>
      </c>
      <c r="B98" s="87">
        <v>351</v>
      </c>
      <c r="C98" s="87" t="s">
        <v>191</v>
      </c>
      <c r="D98" s="88" t="s">
        <v>58</v>
      </c>
      <c r="E98" s="89">
        <v>129</v>
      </c>
      <c r="F98" s="88" t="s">
        <v>198</v>
      </c>
      <c r="G98" s="90">
        <v>6.5</v>
      </c>
      <c r="H98" s="88" t="s">
        <v>219</v>
      </c>
      <c r="I98" s="90">
        <v>22.5</v>
      </c>
      <c r="J98" s="91">
        <v>129000</v>
      </c>
      <c r="K98" s="91">
        <v>89640.68</v>
      </c>
      <c r="L98" s="91">
        <f t="shared" si="7"/>
        <v>1998452</v>
      </c>
      <c r="M98" s="91">
        <v>24268</v>
      </c>
      <c r="N98" s="91">
        <v>2022720</v>
      </c>
      <c r="O98" s="92"/>
    </row>
    <row r="99" spans="1:15" s="97" customFormat="1" ht="12">
      <c r="A99" s="86" t="s">
        <v>264</v>
      </c>
      <c r="B99" s="87">
        <v>351</v>
      </c>
      <c r="C99" s="87" t="s">
        <v>191</v>
      </c>
      <c r="D99" s="88" t="s">
        <v>58</v>
      </c>
      <c r="E99" s="89">
        <v>82</v>
      </c>
      <c r="F99" s="88" t="s">
        <v>199</v>
      </c>
      <c r="G99" s="90">
        <v>6.5</v>
      </c>
      <c r="H99" s="88" t="s">
        <v>219</v>
      </c>
      <c r="I99" s="90">
        <v>22.5</v>
      </c>
      <c r="J99" s="91">
        <v>82000</v>
      </c>
      <c r="K99" s="91">
        <v>130296.71</v>
      </c>
      <c r="L99" s="91">
        <f t="shared" si="7"/>
        <v>2904839</v>
      </c>
      <c r="M99" s="91">
        <v>35274</v>
      </c>
      <c r="N99" s="91">
        <v>2940113</v>
      </c>
      <c r="O99" s="92"/>
    </row>
    <row r="100" spans="1:15" s="97" customFormat="1" ht="12">
      <c r="A100" s="86" t="s">
        <v>264</v>
      </c>
      <c r="B100" s="87">
        <v>351</v>
      </c>
      <c r="C100" s="87" t="s">
        <v>191</v>
      </c>
      <c r="D100" s="88" t="s">
        <v>58</v>
      </c>
      <c r="E100" s="89">
        <v>7</v>
      </c>
      <c r="F100" s="88" t="s">
        <v>200</v>
      </c>
      <c r="G100" s="90">
        <v>6.5</v>
      </c>
      <c r="H100" s="88" t="s">
        <v>219</v>
      </c>
      <c r="I100" s="90">
        <v>22.5</v>
      </c>
      <c r="J100" s="91">
        <v>7000</v>
      </c>
      <c r="K100" s="91">
        <v>11404.01</v>
      </c>
      <c r="L100" s="91">
        <f t="shared" si="7"/>
        <v>254241</v>
      </c>
      <c r="M100" s="91">
        <v>3088</v>
      </c>
      <c r="N100" s="91">
        <v>257329</v>
      </c>
      <c r="O100" s="92"/>
    </row>
    <row r="101" spans="1:15" s="97" customFormat="1" ht="12">
      <c r="A101" s="86" t="s">
        <v>265</v>
      </c>
      <c r="B101" s="87">
        <v>351</v>
      </c>
      <c r="C101" s="87" t="s">
        <v>238</v>
      </c>
      <c r="D101" s="88" t="s">
        <v>58</v>
      </c>
      <c r="E101" s="89">
        <v>255</v>
      </c>
      <c r="F101" s="88" t="s">
        <v>231</v>
      </c>
      <c r="G101" s="90">
        <v>4</v>
      </c>
      <c r="H101" s="66" t="s">
        <v>217</v>
      </c>
      <c r="I101" s="90">
        <v>5.75</v>
      </c>
      <c r="J101" s="91">
        <v>255000</v>
      </c>
      <c r="K101" s="91">
        <v>0</v>
      </c>
      <c r="L101" s="91">
        <f t="shared" si="7"/>
        <v>0</v>
      </c>
      <c r="M101" s="91"/>
      <c r="N101" s="91"/>
      <c r="O101" s="92"/>
    </row>
    <row r="102" spans="1:15" s="97" customFormat="1" ht="12">
      <c r="A102" s="86" t="s">
        <v>265</v>
      </c>
      <c r="B102" s="87">
        <v>351</v>
      </c>
      <c r="C102" s="87" t="s">
        <v>238</v>
      </c>
      <c r="D102" s="88" t="s">
        <v>58</v>
      </c>
      <c r="E102" s="89">
        <v>69</v>
      </c>
      <c r="F102" s="88" t="s">
        <v>232</v>
      </c>
      <c r="G102" s="90">
        <v>4</v>
      </c>
      <c r="H102" s="66" t="s">
        <v>217</v>
      </c>
      <c r="I102" s="90">
        <v>5.75</v>
      </c>
      <c r="J102" s="91">
        <v>69000</v>
      </c>
      <c r="K102" s="91">
        <v>0</v>
      </c>
      <c r="L102" s="91">
        <f t="shared" si="7"/>
        <v>0</v>
      </c>
      <c r="M102" s="91"/>
      <c r="N102" s="91"/>
      <c r="O102" s="92"/>
    </row>
    <row r="103" spans="1:15" s="97" customFormat="1" ht="12">
      <c r="A103" s="86" t="s">
        <v>266</v>
      </c>
      <c r="B103" s="87">
        <v>351</v>
      </c>
      <c r="C103" s="87" t="s">
        <v>238</v>
      </c>
      <c r="D103" s="88" t="s">
        <v>58</v>
      </c>
      <c r="E103" s="89">
        <v>305</v>
      </c>
      <c r="F103" s="88" t="s">
        <v>233</v>
      </c>
      <c r="G103" s="90">
        <v>6</v>
      </c>
      <c r="H103" s="87" t="s">
        <v>217</v>
      </c>
      <c r="I103" s="90">
        <v>22.5</v>
      </c>
      <c r="J103" s="91">
        <v>305000</v>
      </c>
      <c r="K103" s="91">
        <v>289863.19</v>
      </c>
      <c r="L103" s="91">
        <f t="shared" si="7"/>
        <v>6462219</v>
      </c>
      <c r="M103" s="91">
        <v>72575</v>
      </c>
      <c r="N103" s="91">
        <v>6534794</v>
      </c>
      <c r="O103" s="92"/>
    </row>
    <row r="104" spans="1:15" s="97" customFormat="1" ht="12">
      <c r="A104" s="86" t="s">
        <v>266</v>
      </c>
      <c r="B104" s="87">
        <v>351</v>
      </c>
      <c r="C104" s="87" t="s">
        <v>238</v>
      </c>
      <c r="D104" s="88" t="s">
        <v>58</v>
      </c>
      <c r="E104" s="89">
        <v>77</v>
      </c>
      <c r="F104" s="88" t="s">
        <v>234</v>
      </c>
      <c r="G104" s="90">
        <v>6</v>
      </c>
      <c r="H104" s="87" t="s">
        <v>217</v>
      </c>
      <c r="I104" s="90">
        <v>22.5</v>
      </c>
      <c r="J104" s="91">
        <v>77000</v>
      </c>
      <c r="K104" s="91">
        <v>73178.95</v>
      </c>
      <c r="L104" s="91">
        <f t="shared" si="7"/>
        <v>1631454</v>
      </c>
      <c r="M104" s="91">
        <v>18322</v>
      </c>
      <c r="N104" s="91">
        <v>1649776</v>
      </c>
      <c r="O104" s="92"/>
    </row>
    <row r="105" spans="1:15" s="97" customFormat="1" ht="12">
      <c r="A105" s="86" t="s">
        <v>266</v>
      </c>
      <c r="B105" s="87">
        <v>351</v>
      </c>
      <c r="C105" s="87" t="s">
        <v>238</v>
      </c>
      <c r="D105" s="88" t="s">
        <v>58</v>
      </c>
      <c r="E105" s="89">
        <v>29</v>
      </c>
      <c r="F105" s="88" t="s">
        <v>235</v>
      </c>
      <c r="G105" s="90">
        <v>6</v>
      </c>
      <c r="H105" s="87" t="s">
        <v>217</v>
      </c>
      <c r="I105" s="90">
        <v>25.5</v>
      </c>
      <c r="J105" s="91">
        <v>29000</v>
      </c>
      <c r="K105" s="91">
        <v>42983.97</v>
      </c>
      <c r="L105" s="91">
        <f t="shared" si="7"/>
        <v>958286</v>
      </c>
      <c r="M105" s="91">
        <v>10762</v>
      </c>
      <c r="N105" s="91">
        <v>969048</v>
      </c>
      <c r="O105" s="92"/>
    </row>
    <row r="106" spans="1:15" s="97" customFormat="1" ht="12">
      <c r="A106" s="86" t="s">
        <v>267</v>
      </c>
      <c r="B106" s="87">
        <v>351</v>
      </c>
      <c r="C106" s="87" t="s">
        <v>238</v>
      </c>
      <c r="D106" s="88" t="s">
        <v>58</v>
      </c>
      <c r="E106" s="89">
        <v>29</v>
      </c>
      <c r="F106" s="88" t="s">
        <v>236</v>
      </c>
      <c r="G106" s="90">
        <v>4.5</v>
      </c>
      <c r="H106" s="87" t="s">
        <v>217</v>
      </c>
      <c r="I106" s="90">
        <v>26</v>
      </c>
      <c r="J106" s="91">
        <v>29000</v>
      </c>
      <c r="K106" s="91">
        <v>39755.58</v>
      </c>
      <c r="L106" s="91">
        <f t="shared" si="7"/>
        <v>886312</v>
      </c>
      <c r="M106" s="91">
        <v>7509</v>
      </c>
      <c r="N106" s="91">
        <v>893821</v>
      </c>
      <c r="O106" s="92"/>
    </row>
    <row r="107" spans="1:15" s="97" customFormat="1" ht="12">
      <c r="A107" s="86" t="s">
        <v>268</v>
      </c>
      <c r="B107" s="87">
        <v>351</v>
      </c>
      <c r="C107" s="87" t="s">
        <v>247</v>
      </c>
      <c r="D107" s="88" t="s">
        <v>58</v>
      </c>
      <c r="E107" s="89">
        <v>205</v>
      </c>
      <c r="F107" s="88" t="s">
        <v>248</v>
      </c>
      <c r="G107" s="90">
        <v>4</v>
      </c>
      <c r="H107" s="87" t="s">
        <v>217</v>
      </c>
      <c r="I107" s="90">
        <v>5.75</v>
      </c>
      <c r="J107" s="91">
        <v>205000</v>
      </c>
      <c r="K107" s="91">
        <v>0</v>
      </c>
      <c r="L107" s="91">
        <f t="shared" si="7"/>
        <v>0</v>
      </c>
      <c r="M107" s="91"/>
      <c r="N107" s="91"/>
      <c r="O107" s="92"/>
    </row>
    <row r="108" spans="1:15" s="97" customFormat="1" ht="12">
      <c r="A108" s="86" t="s">
        <v>268</v>
      </c>
      <c r="B108" s="87">
        <v>351</v>
      </c>
      <c r="C108" s="87" t="s">
        <v>247</v>
      </c>
      <c r="D108" s="88" t="s">
        <v>58</v>
      </c>
      <c r="E108" s="89">
        <v>57</v>
      </c>
      <c r="F108" s="88" t="s">
        <v>249</v>
      </c>
      <c r="G108" s="90">
        <v>4</v>
      </c>
      <c r="H108" s="87" t="s">
        <v>217</v>
      </c>
      <c r="I108" s="90">
        <v>5.75</v>
      </c>
      <c r="J108" s="91">
        <v>57000</v>
      </c>
      <c r="K108" s="91">
        <v>0</v>
      </c>
      <c r="L108" s="91">
        <f>ROUND((K108*$C$8/1000),0)</f>
        <v>0</v>
      </c>
      <c r="M108" s="91"/>
      <c r="N108" s="91"/>
      <c r="O108" s="92"/>
    </row>
    <row r="109" spans="1:15" s="97" customFormat="1" ht="12">
      <c r="A109" s="86" t="s">
        <v>269</v>
      </c>
      <c r="B109" s="87">
        <v>351</v>
      </c>
      <c r="C109" s="87" t="s">
        <v>247</v>
      </c>
      <c r="D109" s="88" t="s">
        <v>58</v>
      </c>
      <c r="E109" s="89">
        <v>270</v>
      </c>
      <c r="F109" s="88" t="s">
        <v>250</v>
      </c>
      <c r="G109" s="90">
        <v>5.6</v>
      </c>
      <c r="H109" s="87" t="s">
        <v>217</v>
      </c>
      <c r="I109" s="90">
        <v>19.75</v>
      </c>
      <c r="J109" s="91">
        <v>270000</v>
      </c>
      <c r="K109" s="91">
        <v>256229.15</v>
      </c>
      <c r="L109" s="91">
        <f>ROUND((K109*$C$8/1000),0)</f>
        <v>5712380</v>
      </c>
      <c r="M109" s="91">
        <v>59970</v>
      </c>
      <c r="N109" s="91">
        <v>5772350</v>
      </c>
      <c r="O109" s="92"/>
    </row>
    <row r="110" spans="1:15" s="97" customFormat="1" ht="12">
      <c r="A110" s="86" t="s">
        <v>270</v>
      </c>
      <c r="B110" s="87">
        <v>351</v>
      </c>
      <c r="C110" s="87" t="s">
        <v>247</v>
      </c>
      <c r="D110" s="88" t="s">
        <v>58</v>
      </c>
      <c r="E110" s="89">
        <v>69</v>
      </c>
      <c r="F110" s="88" t="s">
        <v>251</v>
      </c>
      <c r="G110" s="90">
        <v>5.6</v>
      </c>
      <c r="H110" s="87" t="s">
        <v>217</v>
      </c>
      <c r="I110" s="90">
        <v>19.75</v>
      </c>
      <c r="J110" s="91">
        <v>69000</v>
      </c>
      <c r="K110" s="91">
        <v>65480.96</v>
      </c>
      <c r="L110" s="91">
        <f>ROUND((K110*$C$8/1000),0)</f>
        <v>1459834</v>
      </c>
      <c r="M110" s="91">
        <v>15326</v>
      </c>
      <c r="N110" s="91">
        <v>1475160</v>
      </c>
      <c r="O110" s="92"/>
    </row>
    <row r="111" spans="1:15" s="97" customFormat="1" ht="12">
      <c r="A111" s="86" t="s">
        <v>271</v>
      </c>
      <c r="B111" s="87">
        <v>351</v>
      </c>
      <c r="C111" s="87" t="s">
        <v>247</v>
      </c>
      <c r="D111" s="88" t="s">
        <v>58</v>
      </c>
      <c r="E111" s="89">
        <v>20</v>
      </c>
      <c r="F111" s="88" t="s">
        <v>252</v>
      </c>
      <c r="G111" s="90">
        <v>6</v>
      </c>
      <c r="H111" s="87" t="s">
        <v>217</v>
      </c>
      <c r="I111" s="90">
        <v>25.25</v>
      </c>
      <c r="J111" s="91">
        <v>20000</v>
      </c>
      <c r="K111" s="91">
        <v>29034.22</v>
      </c>
      <c r="L111" s="91">
        <f>ROUND((K111*$C$8/1000),0)</f>
        <v>647290</v>
      </c>
      <c r="M111" s="91">
        <v>7269</v>
      </c>
      <c r="N111" s="91">
        <v>654559</v>
      </c>
      <c r="O111" s="92"/>
    </row>
    <row r="112" spans="1:15" s="175" customFormat="1" ht="12">
      <c r="A112" s="168" t="s">
        <v>269</v>
      </c>
      <c r="B112" s="169">
        <v>351</v>
      </c>
      <c r="C112" s="169" t="s">
        <v>247</v>
      </c>
      <c r="D112" s="170" t="s">
        <v>58</v>
      </c>
      <c r="E112" s="171">
        <v>46</v>
      </c>
      <c r="F112" s="170" t="s">
        <v>253</v>
      </c>
      <c r="G112" s="172">
        <v>4.5</v>
      </c>
      <c r="H112" s="169" t="s">
        <v>217</v>
      </c>
      <c r="I112" s="172">
        <v>25.75</v>
      </c>
      <c r="J112" s="173">
        <v>46000</v>
      </c>
      <c r="K112" s="173">
        <v>62142.08</v>
      </c>
      <c r="L112" s="91">
        <f>ROUND((K112*$C$8/1000),0)</f>
        <v>1385397</v>
      </c>
      <c r="M112" s="173">
        <v>11738</v>
      </c>
      <c r="N112" s="173">
        <v>1397135</v>
      </c>
      <c r="O112" s="174"/>
    </row>
    <row r="113" spans="1:15" s="175" customFormat="1" ht="12">
      <c r="A113" s="168"/>
      <c r="B113" s="169"/>
      <c r="C113" s="169"/>
      <c r="D113" s="170"/>
      <c r="E113" s="171"/>
      <c r="F113" s="170"/>
      <c r="G113" s="172"/>
      <c r="H113" s="169"/>
      <c r="I113" s="172"/>
      <c r="J113" s="173"/>
      <c r="K113" s="173"/>
      <c r="L113" s="173"/>
      <c r="M113" s="173"/>
      <c r="N113" s="173"/>
      <c r="O113" s="174"/>
    </row>
    <row r="114" spans="1:15" s="97" customFormat="1" ht="12">
      <c r="A114" s="86" t="s">
        <v>172</v>
      </c>
      <c r="B114" s="87">
        <v>363</v>
      </c>
      <c r="C114" s="87" t="s">
        <v>190</v>
      </c>
      <c r="D114" s="88" t="s">
        <v>58</v>
      </c>
      <c r="E114" s="89">
        <v>400</v>
      </c>
      <c r="F114" s="88" t="s">
        <v>192</v>
      </c>
      <c r="G114" s="90">
        <v>5</v>
      </c>
      <c r="H114" s="87" t="s">
        <v>221</v>
      </c>
      <c r="I114" s="90">
        <v>17.5</v>
      </c>
      <c r="J114" s="91">
        <v>400000</v>
      </c>
      <c r="K114" s="91">
        <v>257816.87</v>
      </c>
      <c r="L114" s="91">
        <f aca="true" t="shared" si="8" ref="L114:L120">ROUND((K114*$C$8/1000),0)</f>
        <v>5747777</v>
      </c>
      <c r="M114" s="91">
        <v>4532</v>
      </c>
      <c r="N114" s="91">
        <v>5752309</v>
      </c>
      <c r="O114" s="92"/>
    </row>
    <row r="115" spans="1:15" s="97" customFormat="1" ht="12">
      <c r="A115" s="86" t="s">
        <v>172</v>
      </c>
      <c r="B115" s="87">
        <v>363</v>
      </c>
      <c r="C115" s="87" t="s">
        <v>190</v>
      </c>
      <c r="D115" s="88" t="s">
        <v>58</v>
      </c>
      <c r="E115" s="89">
        <v>96</v>
      </c>
      <c r="F115" s="88" t="s">
        <v>193</v>
      </c>
      <c r="G115" s="90">
        <v>5</v>
      </c>
      <c r="H115" s="87" t="s">
        <v>221</v>
      </c>
      <c r="I115" s="90">
        <v>17.5</v>
      </c>
      <c r="J115" s="91">
        <v>96000</v>
      </c>
      <c r="K115" s="91">
        <v>61876.05</v>
      </c>
      <c r="L115" s="91">
        <f t="shared" si="8"/>
        <v>1379467</v>
      </c>
      <c r="M115" s="91">
        <v>1087</v>
      </c>
      <c r="N115" s="91">
        <v>1380554</v>
      </c>
      <c r="O115" s="92"/>
    </row>
    <row r="116" spans="1:15" s="97" customFormat="1" ht="12">
      <c r="A116" s="86" t="s">
        <v>201</v>
      </c>
      <c r="B116" s="87">
        <v>363</v>
      </c>
      <c r="C116" s="87" t="s">
        <v>190</v>
      </c>
      <c r="D116" s="88" t="s">
        <v>58</v>
      </c>
      <c r="E116" s="103">
        <v>0.001</v>
      </c>
      <c r="F116" s="88" t="s">
        <v>194</v>
      </c>
      <c r="G116" s="90">
        <v>0</v>
      </c>
      <c r="H116" s="87" t="s">
        <v>221</v>
      </c>
      <c r="I116" s="90">
        <v>17.5</v>
      </c>
      <c r="J116" s="91">
        <v>1</v>
      </c>
      <c r="K116" s="91">
        <v>1</v>
      </c>
      <c r="L116" s="91">
        <f t="shared" si="8"/>
        <v>22</v>
      </c>
      <c r="M116" s="91">
        <v>0</v>
      </c>
      <c r="N116" s="91">
        <v>22</v>
      </c>
      <c r="O116" s="92"/>
    </row>
    <row r="117" spans="1:15" s="97" customFormat="1" ht="12">
      <c r="A117" s="86" t="s">
        <v>595</v>
      </c>
      <c r="B117" s="87">
        <v>367</v>
      </c>
      <c r="C117" s="87" t="s">
        <v>204</v>
      </c>
      <c r="D117" s="88" t="s">
        <v>58</v>
      </c>
      <c r="E117" s="89">
        <v>321.5</v>
      </c>
      <c r="F117" s="88" t="s">
        <v>208</v>
      </c>
      <c r="G117" s="90">
        <v>5.5</v>
      </c>
      <c r="H117" s="87" t="s">
        <v>217</v>
      </c>
      <c r="I117" s="90">
        <v>19</v>
      </c>
      <c r="J117" s="91">
        <v>321500</v>
      </c>
      <c r="K117" s="91">
        <v>175816</v>
      </c>
      <c r="L117" s="91">
        <f t="shared" si="8"/>
        <v>3919647</v>
      </c>
      <c r="M117" s="91">
        <v>52818</v>
      </c>
      <c r="N117" s="91">
        <v>3972465</v>
      </c>
      <c r="O117" s="92"/>
    </row>
    <row r="118" spans="1:15" s="97" customFormat="1" ht="12">
      <c r="A118" s="86" t="s">
        <v>595</v>
      </c>
      <c r="B118" s="87">
        <v>367</v>
      </c>
      <c r="C118" s="87" t="s">
        <v>204</v>
      </c>
      <c r="D118" s="88" t="s">
        <v>58</v>
      </c>
      <c r="E118" s="89">
        <v>452.5</v>
      </c>
      <c r="F118" s="88" t="s">
        <v>209</v>
      </c>
      <c r="G118" s="90">
        <v>5.9</v>
      </c>
      <c r="H118" s="87" t="s">
        <v>217</v>
      </c>
      <c r="I118" s="90">
        <v>21.5</v>
      </c>
      <c r="J118" s="91">
        <v>452500</v>
      </c>
      <c r="K118" s="91">
        <v>336791</v>
      </c>
      <c r="L118" s="91">
        <f t="shared" si="8"/>
        <v>7508429</v>
      </c>
      <c r="M118" s="91">
        <v>108380</v>
      </c>
      <c r="N118" s="91">
        <v>7616809</v>
      </c>
      <c r="O118" s="92"/>
    </row>
    <row r="119" spans="1:15" s="97" customFormat="1" ht="12">
      <c r="A119" s="86" t="s">
        <v>596</v>
      </c>
      <c r="B119" s="87">
        <v>367</v>
      </c>
      <c r="C119" s="87" t="s">
        <v>204</v>
      </c>
      <c r="D119" s="88" t="s">
        <v>58</v>
      </c>
      <c r="E119" s="89">
        <v>31</v>
      </c>
      <c r="F119" s="88" t="s">
        <v>210</v>
      </c>
      <c r="G119" s="90">
        <v>6.3</v>
      </c>
      <c r="H119" s="87" t="s">
        <v>217</v>
      </c>
      <c r="I119" s="90">
        <v>21.5</v>
      </c>
      <c r="J119" s="91">
        <v>31000</v>
      </c>
      <c r="K119" s="91">
        <v>49019</v>
      </c>
      <c r="L119" s="91">
        <f t="shared" si="8"/>
        <v>1092831</v>
      </c>
      <c r="M119" s="91">
        <v>16820</v>
      </c>
      <c r="N119" s="91">
        <v>1109651</v>
      </c>
      <c r="O119" s="92"/>
    </row>
    <row r="120" spans="1:15" s="97" customFormat="1" ht="12">
      <c r="A120" s="86" t="s">
        <v>596</v>
      </c>
      <c r="B120" s="87">
        <v>367</v>
      </c>
      <c r="C120" s="87" t="s">
        <v>204</v>
      </c>
      <c r="D120" s="88" t="s">
        <v>58</v>
      </c>
      <c r="E120" s="89">
        <v>51.8</v>
      </c>
      <c r="F120" s="88" t="s">
        <v>211</v>
      </c>
      <c r="G120" s="90">
        <v>6.3</v>
      </c>
      <c r="H120" s="87" t="s">
        <v>217</v>
      </c>
      <c r="I120" s="90">
        <v>21.5</v>
      </c>
      <c r="J120" s="91">
        <v>51800</v>
      </c>
      <c r="K120" s="91">
        <v>81909</v>
      </c>
      <c r="L120" s="91">
        <f t="shared" si="8"/>
        <v>1826082</v>
      </c>
      <c r="M120" s="91">
        <v>28105</v>
      </c>
      <c r="N120" s="91">
        <v>1854187</v>
      </c>
      <c r="O120" s="92"/>
    </row>
    <row r="121" spans="1:15" s="97" customFormat="1" ht="12">
      <c r="A121" s="86"/>
      <c r="B121" s="87"/>
      <c r="C121" s="87"/>
      <c r="D121" s="88"/>
      <c r="E121" s="89"/>
      <c r="F121" s="88"/>
      <c r="G121" s="90"/>
      <c r="H121" s="87"/>
      <c r="I121" s="90"/>
      <c r="J121" s="91"/>
      <c r="K121" s="91"/>
      <c r="L121" s="91"/>
      <c r="M121" s="91"/>
      <c r="N121" s="91"/>
      <c r="O121" s="92"/>
    </row>
    <row r="122" spans="1:15" s="97" customFormat="1" ht="12">
      <c r="A122" s="86" t="s">
        <v>703</v>
      </c>
      <c r="B122" s="87">
        <v>383</v>
      </c>
      <c r="C122" s="87" t="s">
        <v>238</v>
      </c>
      <c r="D122" s="88" t="s">
        <v>58</v>
      </c>
      <c r="E122" s="89">
        <v>1250</v>
      </c>
      <c r="F122" s="88" t="s">
        <v>60</v>
      </c>
      <c r="G122" s="90">
        <v>4.5</v>
      </c>
      <c r="H122" s="87" t="s">
        <v>219</v>
      </c>
      <c r="I122" s="90">
        <v>22</v>
      </c>
      <c r="J122" s="91">
        <v>1250000</v>
      </c>
      <c r="K122" s="91">
        <v>449615</v>
      </c>
      <c r="L122" s="91">
        <f aca="true" t="shared" si="9" ref="L122:L127">ROUND((K122*$C$8/1000),0)</f>
        <v>10023730</v>
      </c>
      <c r="M122" s="91">
        <v>6132</v>
      </c>
      <c r="N122" s="91">
        <v>10029862</v>
      </c>
      <c r="O122" s="92"/>
    </row>
    <row r="123" spans="1:15" s="97" customFormat="1" ht="12">
      <c r="A123" s="86" t="s">
        <v>705</v>
      </c>
      <c r="B123" s="87">
        <v>383</v>
      </c>
      <c r="C123" s="87" t="s">
        <v>238</v>
      </c>
      <c r="D123" s="88" t="s">
        <v>58</v>
      </c>
      <c r="E123" s="103">
        <v>161</v>
      </c>
      <c r="F123" s="88" t="s">
        <v>70</v>
      </c>
      <c r="G123" s="90">
        <v>6</v>
      </c>
      <c r="H123" s="87" t="s">
        <v>219</v>
      </c>
      <c r="I123" s="90">
        <v>22</v>
      </c>
      <c r="J123" s="91">
        <v>161000</v>
      </c>
      <c r="K123" s="91">
        <v>243264</v>
      </c>
      <c r="L123" s="91">
        <f t="shared" si="9"/>
        <v>5423335</v>
      </c>
      <c r="M123" s="91">
        <v>17577</v>
      </c>
      <c r="N123" s="91">
        <v>5440912</v>
      </c>
      <c r="O123" s="92"/>
    </row>
    <row r="124" spans="1:15" s="97" customFormat="1" ht="12">
      <c r="A124" s="86" t="s">
        <v>240</v>
      </c>
      <c r="B124" s="87">
        <v>392</v>
      </c>
      <c r="C124" s="87" t="s">
        <v>242</v>
      </c>
      <c r="D124" s="88" t="s">
        <v>58</v>
      </c>
      <c r="E124" s="89">
        <v>240</v>
      </c>
      <c r="F124" s="88" t="s">
        <v>207</v>
      </c>
      <c r="G124" s="90">
        <v>3.5</v>
      </c>
      <c r="H124" s="87" t="s">
        <v>219</v>
      </c>
      <c r="I124" s="90">
        <v>7</v>
      </c>
      <c r="J124" s="91">
        <v>240000</v>
      </c>
      <c r="K124" s="91">
        <v>0</v>
      </c>
      <c r="L124" s="91">
        <f t="shared" si="9"/>
        <v>0</v>
      </c>
      <c r="M124" s="91"/>
      <c r="N124" s="91"/>
      <c r="O124" s="92"/>
    </row>
    <row r="125" spans="1:15" s="97" customFormat="1" ht="12">
      <c r="A125" s="86" t="s">
        <v>491</v>
      </c>
      <c r="B125" s="87">
        <v>392</v>
      </c>
      <c r="C125" s="87" t="s">
        <v>242</v>
      </c>
      <c r="D125" s="88" t="s">
        <v>58</v>
      </c>
      <c r="E125" s="89">
        <v>245</v>
      </c>
      <c r="F125" s="88" t="s">
        <v>210</v>
      </c>
      <c r="G125" s="90">
        <v>4.5</v>
      </c>
      <c r="H125" s="87" t="s">
        <v>219</v>
      </c>
      <c r="I125" s="90">
        <v>11</v>
      </c>
      <c r="J125" s="91">
        <v>119805</v>
      </c>
      <c r="K125" s="91">
        <v>119619.05</v>
      </c>
      <c r="L125" s="91">
        <f t="shared" si="9"/>
        <v>2666791</v>
      </c>
      <c r="M125" s="91">
        <v>9728</v>
      </c>
      <c r="N125" s="91">
        <v>2676519</v>
      </c>
      <c r="O125" s="92"/>
    </row>
    <row r="126" spans="1:15" s="97" customFormat="1" ht="12">
      <c r="A126" s="86" t="s">
        <v>491</v>
      </c>
      <c r="B126" s="87">
        <v>392</v>
      </c>
      <c r="C126" s="87" t="s">
        <v>242</v>
      </c>
      <c r="D126" s="88" t="s">
        <v>58</v>
      </c>
      <c r="E126" s="143" t="s">
        <v>494</v>
      </c>
      <c r="F126" s="88" t="s">
        <v>493</v>
      </c>
      <c r="G126" s="90">
        <v>4.5</v>
      </c>
      <c r="H126" s="87" t="s">
        <v>219</v>
      </c>
      <c r="I126" s="90">
        <v>11</v>
      </c>
      <c r="J126" s="91">
        <v>195</v>
      </c>
      <c r="K126" s="91">
        <v>194.65</v>
      </c>
      <c r="L126" s="91">
        <f t="shared" si="9"/>
        <v>4340</v>
      </c>
      <c r="M126" s="91">
        <v>15</v>
      </c>
      <c r="N126" s="91">
        <v>4355</v>
      </c>
      <c r="O126" s="92"/>
    </row>
    <row r="127" spans="1:15" s="97" customFormat="1" ht="12">
      <c r="A127" s="86" t="s">
        <v>491</v>
      </c>
      <c r="B127" s="87">
        <v>392</v>
      </c>
      <c r="C127" s="87" t="s">
        <v>242</v>
      </c>
      <c r="D127" s="88" t="s">
        <v>58</v>
      </c>
      <c r="E127" s="143" t="s">
        <v>494</v>
      </c>
      <c r="F127" s="88" t="s">
        <v>309</v>
      </c>
      <c r="G127" s="90">
        <v>5</v>
      </c>
      <c r="H127" s="87" t="s">
        <v>219</v>
      </c>
      <c r="I127" s="90">
        <v>11.5</v>
      </c>
      <c r="J127" s="91">
        <v>146837.81</v>
      </c>
      <c r="K127" s="91">
        <v>192811.33</v>
      </c>
      <c r="L127" s="91">
        <f t="shared" si="9"/>
        <v>4298542</v>
      </c>
      <c r="M127" s="91">
        <v>0</v>
      </c>
      <c r="N127" s="91">
        <v>4298542</v>
      </c>
      <c r="O127" s="92"/>
    </row>
    <row r="129" spans="1:15" s="97" customFormat="1" ht="12">
      <c r="A129" s="86" t="s">
        <v>595</v>
      </c>
      <c r="B129" s="87">
        <v>420</v>
      </c>
      <c r="C129" s="87" t="s">
        <v>257</v>
      </c>
      <c r="D129" s="88" t="s">
        <v>58</v>
      </c>
      <c r="E129" s="89">
        <v>507</v>
      </c>
      <c r="F129" s="88" t="s">
        <v>244</v>
      </c>
      <c r="G129" s="90">
        <v>4.5</v>
      </c>
      <c r="H129" s="87" t="s">
        <v>216</v>
      </c>
      <c r="I129" s="90">
        <v>19.5</v>
      </c>
      <c r="J129" s="91">
        <v>507000</v>
      </c>
      <c r="K129" s="91">
        <v>236722</v>
      </c>
      <c r="L129" s="91">
        <f>ROUND((K129*$C$8/1000),0)</f>
        <v>5277487</v>
      </c>
      <c r="M129" s="91">
        <v>58395</v>
      </c>
      <c r="N129" s="91">
        <v>5335882</v>
      </c>
      <c r="O129" s="92"/>
    </row>
    <row r="130" spans="1:15" s="97" customFormat="1" ht="12">
      <c r="A130" s="86" t="s">
        <v>595</v>
      </c>
      <c r="B130" s="87">
        <v>420</v>
      </c>
      <c r="C130" s="87" t="s">
        <v>257</v>
      </c>
      <c r="D130" s="88" t="s">
        <v>58</v>
      </c>
      <c r="E130" s="89">
        <v>91</v>
      </c>
      <c r="F130" s="88" t="s">
        <v>245</v>
      </c>
      <c r="G130" s="90">
        <v>4.5</v>
      </c>
      <c r="H130" s="87" t="s">
        <v>216</v>
      </c>
      <c r="I130" s="90">
        <v>19.5</v>
      </c>
      <c r="J130" s="91">
        <v>91000</v>
      </c>
      <c r="K130" s="91">
        <v>68823</v>
      </c>
      <c r="L130" s="91">
        <f>ROUND((K130*$C$8/1000),0)</f>
        <v>1534342</v>
      </c>
      <c r="M130" s="91">
        <v>16977</v>
      </c>
      <c r="N130" s="91">
        <v>1551319</v>
      </c>
      <c r="O130" s="92"/>
    </row>
    <row r="131" spans="1:15" s="97" customFormat="1" ht="12">
      <c r="A131" s="86" t="s">
        <v>596</v>
      </c>
      <c r="B131" s="87">
        <v>420</v>
      </c>
      <c r="C131" s="87" t="s">
        <v>257</v>
      </c>
      <c r="D131" s="88" t="s">
        <v>58</v>
      </c>
      <c r="E131" s="89">
        <v>32</v>
      </c>
      <c r="F131" s="88" t="s">
        <v>246</v>
      </c>
      <c r="G131" s="90">
        <v>4.5</v>
      </c>
      <c r="H131" s="87" t="s">
        <v>216</v>
      </c>
      <c r="I131" s="90">
        <v>19.5</v>
      </c>
      <c r="J131" s="91">
        <v>32000</v>
      </c>
      <c r="K131" s="91">
        <v>42600</v>
      </c>
      <c r="L131" s="91">
        <f>ROUND((K131*$C$8/1000),0)</f>
        <v>949726</v>
      </c>
      <c r="M131" s="91">
        <v>10509</v>
      </c>
      <c r="N131" s="91">
        <v>960235</v>
      </c>
      <c r="O131" s="92"/>
    </row>
    <row r="132" spans="1:15" s="97" customFormat="1" ht="12">
      <c r="A132" s="86" t="s">
        <v>596</v>
      </c>
      <c r="B132" s="87">
        <v>420</v>
      </c>
      <c r="C132" s="87" t="s">
        <v>257</v>
      </c>
      <c r="D132" s="88" t="s">
        <v>58</v>
      </c>
      <c r="E132" s="89">
        <v>28</v>
      </c>
      <c r="F132" s="88" t="s">
        <v>258</v>
      </c>
      <c r="G132" s="90">
        <v>4.5</v>
      </c>
      <c r="H132" s="87" t="s">
        <v>216</v>
      </c>
      <c r="I132" s="90">
        <v>19.5</v>
      </c>
      <c r="J132" s="91">
        <v>28000</v>
      </c>
      <c r="K132" s="91">
        <v>37275</v>
      </c>
      <c r="L132" s="91">
        <f>ROUND((K132*$C$8/1000),0)</f>
        <v>831010</v>
      </c>
      <c r="M132" s="91">
        <v>9195</v>
      </c>
      <c r="N132" s="91">
        <v>840205</v>
      </c>
      <c r="O132" s="92"/>
    </row>
    <row r="133" spans="1:15" s="97" customFormat="1" ht="12">
      <c r="A133" s="86" t="s">
        <v>596</v>
      </c>
      <c r="B133" s="87">
        <v>420</v>
      </c>
      <c r="C133" s="87" t="s">
        <v>257</v>
      </c>
      <c r="D133" s="88" t="s">
        <v>58</v>
      </c>
      <c r="E133" s="89">
        <v>25</v>
      </c>
      <c r="F133" s="88" t="s">
        <v>259</v>
      </c>
      <c r="G133" s="90">
        <v>4.5</v>
      </c>
      <c r="H133" s="87" t="s">
        <v>216</v>
      </c>
      <c r="I133" s="90">
        <v>19.5</v>
      </c>
      <c r="J133" s="91">
        <v>25000</v>
      </c>
      <c r="K133" s="91">
        <v>33281</v>
      </c>
      <c r="L133" s="91">
        <f>ROUND((K133*$C$8/1000),0)</f>
        <v>741968</v>
      </c>
      <c r="M133" s="91">
        <v>8210</v>
      </c>
      <c r="N133" s="91">
        <v>750178</v>
      </c>
      <c r="O133" s="92"/>
    </row>
    <row r="134" spans="1:15" s="97" customFormat="1" ht="12">
      <c r="A134" s="86"/>
      <c r="B134" s="87"/>
      <c r="C134" s="87"/>
      <c r="D134" s="88"/>
      <c r="E134" s="89"/>
      <c r="F134" s="88"/>
      <c r="G134" s="90"/>
      <c r="H134" s="87"/>
      <c r="I134" s="90"/>
      <c r="J134" s="91"/>
      <c r="K134" s="91"/>
      <c r="L134" s="91"/>
      <c r="M134" s="91"/>
      <c r="N134" s="91"/>
      <c r="O134" s="92"/>
    </row>
    <row r="135" spans="1:15" s="97" customFormat="1" ht="12">
      <c r="A135" s="86" t="s">
        <v>81</v>
      </c>
      <c r="B135" s="87">
        <v>424</v>
      </c>
      <c r="C135" s="87" t="s">
        <v>261</v>
      </c>
      <c r="D135" s="88" t="s">
        <v>58</v>
      </c>
      <c r="E135" s="89">
        <v>893.5</v>
      </c>
      <c r="F135" s="88" t="s">
        <v>295</v>
      </c>
      <c r="G135" s="90">
        <v>1.51</v>
      </c>
      <c r="H135" s="88" t="s">
        <v>218</v>
      </c>
      <c r="I135" s="90">
        <v>1.04</v>
      </c>
      <c r="J135" s="91">
        <v>893500</v>
      </c>
      <c r="K135" s="91">
        <v>0</v>
      </c>
      <c r="L135" s="91">
        <f>ROUND((K135*$C$8/1000),0)</f>
        <v>0</v>
      </c>
      <c r="M135" s="91"/>
      <c r="N135" s="91"/>
      <c r="O135" s="92"/>
    </row>
    <row r="136" spans="1:15" s="97" customFormat="1" ht="12">
      <c r="A136" s="86" t="s">
        <v>81</v>
      </c>
      <c r="B136" s="87">
        <v>424</v>
      </c>
      <c r="C136" s="87" t="s">
        <v>261</v>
      </c>
      <c r="D136" s="88" t="s">
        <v>58</v>
      </c>
      <c r="E136" s="89">
        <v>638.5</v>
      </c>
      <c r="F136" s="88" t="s">
        <v>296</v>
      </c>
      <c r="G136" s="90">
        <v>1.61</v>
      </c>
      <c r="H136" s="88" t="s">
        <v>218</v>
      </c>
      <c r="I136" s="90">
        <v>1.14</v>
      </c>
      <c r="J136" s="91">
        <v>638500</v>
      </c>
      <c r="K136" s="91">
        <v>0</v>
      </c>
      <c r="L136" s="91">
        <f>ROUND((K136*$C$8/1000),0)</f>
        <v>0</v>
      </c>
      <c r="M136" s="91"/>
      <c r="N136" s="91"/>
      <c r="O136" s="92"/>
    </row>
    <row r="137" spans="1:15" s="97" customFormat="1" ht="12">
      <c r="A137" s="86" t="s">
        <v>81</v>
      </c>
      <c r="B137" s="87">
        <v>424</v>
      </c>
      <c r="C137" s="87" t="s">
        <v>261</v>
      </c>
      <c r="D137" s="88" t="s">
        <v>58</v>
      </c>
      <c r="E137" s="89">
        <v>618</v>
      </c>
      <c r="F137" s="88" t="s">
        <v>297</v>
      </c>
      <c r="G137" s="90">
        <v>2.41</v>
      </c>
      <c r="H137" s="88" t="s">
        <v>218</v>
      </c>
      <c r="I137" s="90">
        <v>2.15</v>
      </c>
      <c r="J137" s="91">
        <v>618000</v>
      </c>
      <c r="K137" s="91">
        <v>0</v>
      </c>
      <c r="L137" s="91">
        <f aca="true" t="shared" si="10" ref="L137:L143">ROUND((K137*$C$8/1000),0)</f>
        <v>0</v>
      </c>
      <c r="M137" s="91"/>
      <c r="N137" s="91"/>
      <c r="O137" s="92"/>
    </row>
    <row r="138" spans="1:15" s="97" customFormat="1" ht="12">
      <c r="A138" s="86" t="s">
        <v>81</v>
      </c>
      <c r="B138" s="87">
        <v>424</v>
      </c>
      <c r="C138" s="87" t="s">
        <v>261</v>
      </c>
      <c r="D138" s="88" t="s">
        <v>58</v>
      </c>
      <c r="E138" s="89">
        <v>821</v>
      </c>
      <c r="F138" s="88" t="s">
        <v>298</v>
      </c>
      <c r="G138" s="90">
        <v>2.72</v>
      </c>
      <c r="H138" s="88" t="s">
        <v>218</v>
      </c>
      <c r="I138" s="90">
        <v>3.07</v>
      </c>
      <c r="J138" s="91">
        <v>821000</v>
      </c>
      <c r="K138" s="91">
        <v>0</v>
      </c>
      <c r="L138" s="91">
        <f t="shared" si="10"/>
        <v>0</v>
      </c>
      <c r="M138" s="91"/>
      <c r="N138" s="91"/>
      <c r="O138" s="92"/>
    </row>
    <row r="139" spans="1:15" s="97" customFormat="1" ht="12">
      <c r="A139" s="86" t="s">
        <v>81</v>
      </c>
      <c r="B139" s="87">
        <v>424</v>
      </c>
      <c r="C139" s="87" t="s">
        <v>261</v>
      </c>
      <c r="D139" s="88" t="s">
        <v>58</v>
      </c>
      <c r="E139" s="89">
        <v>789.5</v>
      </c>
      <c r="F139" s="88" t="s">
        <v>299</v>
      </c>
      <c r="G139" s="90">
        <v>3.02</v>
      </c>
      <c r="H139" s="88" t="s">
        <v>218</v>
      </c>
      <c r="I139" s="90">
        <v>4.08</v>
      </c>
      <c r="J139" s="91">
        <v>789500</v>
      </c>
      <c r="K139" s="91">
        <v>0</v>
      </c>
      <c r="L139" s="91">
        <f t="shared" si="10"/>
        <v>0</v>
      </c>
      <c r="M139" s="91"/>
      <c r="N139" s="91"/>
      <c r="O139" s="92"/>
    </row>
    <row r="140" spans="1:15" s="97" customFormat="1" ht="12">
      <c r="A140" s="86" t="s">
        <v>81</v>
      </c>
      <c r="B140" s="87">
        <v>424</v>
      </c>
      <c r="C140" s="87" t="s">
        <v>261</v>
      </c>
      <c r="D140" s="88" t="s">
        <v>58</v>
      </c>
      <c r="E140" s="89">
        <v>764</v>
      </c>
      <c r="F140" s="88" t="s">
        <v>300</v>
      </c>
      <c r="G140" s="90">
        <v>3.07</v>
      </c>
      <c r="H140" s="88" t="s">
        <v>218</v>
      </c>
      <c r="I140" s="90">
        <v>5.09</v>
      </c>
      <c r="J140" s="91">
        <v>764000</v>
      </c>
      <c r="K140" s="91">
        <v>0</v>
      </c>
      <c r="L140" s="91">
        <f t="shared" si="10"/>
        <v>0</v>
      </c>
      <c r="M140" s="91"/>
      <c r="N140" s="91"/>
      <c r="O140" s="92"/>
    </row>
    <row r="141" spans="1:15" s="97" customFormat="1" ht="12">
      <c r="A141" s="86" t="s">
        <v>81</v>
      </c>
      <c r="B141" s="87">
        <v>424</v>
      </c>
      <c r="C141" s="87" t="s">
        <v>261</v>
      </c>
      <c r="D141" s="88" t="s">
        <v>58</v>
      </c>
      <c r="E141" s="89">
        <v>738.5</v>
      </c>
      <c r="F141" s="88" t="s">
        <v>301</v>
      </c>
      <c r="G141" s="90">
        <v>3.12</v>
      </c>
      <c r="H141" s="88" t="s">
        <v>218</v>
      </c>
      <c r="I141" s="90">
        <v>6.11</v>
      </c>
      <c r="J141" s="91">
        <v>738500</v>
      </c>
      <c r="K141" s="91">
        <v>0</v>
      </c>
      <c r="L141" s="91">
        <f t="shared" si="10"/>
        <v>0</v>
      </c>
      <c r="M141" s="91"/>
      <c r="N141" s="91"/>
      <c r="O141" s="92"/>
    </row>
    <row r="142" spans="1:15" s="97" customFormat="1" ht="12">
      <c r="A142" s="86" t="s">
        <v>81</v>
      </c>
      <c r="B142" s="87">
        <v>424</v>
      </c>
      <c r="C142" s="87" t="s">
        <v>261</v>
      </c>
      <c r="D142" s="88" t="s">
        <v>58</v>
      </c>
      <c r="E142" s="89">
        <v>708</v>
      </c>
      <c r="F142" s="88" t="s">
        <v>302</v>
      </c>
      <c r="G142" s="90">
        <v>3.17</v>
      </c>
      <c r="H142" s="88" t="s">
        <v>218</v>
      </c>
      <c r="I142" s="90">
        <v>7.13</v>
      </c>
      <c r="J142" s="91">
        <v>708000</v>
      </c>
      <c r="K142" s="91">
        <v>708000</v>
      </c>
      <c r="L142" s="91">
        <f t="shared" si="10"/>
        <v>15784173</v>
      </c>
      <c r="M142" s="91">
        <v>3579088</v>
      </c>
      <c r="N142" s="91">
        <v>19363261</v>
      </c>
      <c r="O142" s="92"/>
    </row>
    <row r="143" spans="1:15" s="97" customFormat="1" ht="12">
      <c r="A143" s="86" t="s">
        <v>81</v>
      </c>
      <c r="B143" s="87">
        <v>424</v>
      </c>
      <c r="C143" s="87" t="s">
        <v>261</v>
      </c>
      <c r="D143" s="88" t="s">
        <v>58</v>
      </c>
      <c r="E143" s="103">
        <v>0.001</v>
      </c>
      <c r="F143" s="88" t="s">
        <v>303</v>
      </c>
      <c r="G143" s="90">
        <v>0</v>
      </c>
      <c r="H143" s="88" t="s">
        <v>218</v>
      </c>
      <c r="I143" s="90">
        <v>7.13</v>
      </c>
      <c r="J143" s="91">
        <v>1</v>
      </c>
      <c r="K143" s="91">
        <v>1</v>
      </c>
      <c r="L143" s="91">
        <f t="shared" si="10"/>
        <v>22</v>
      </c>
      <c r="M143" s="91">
        <v>0</v>
      </c>
      <c r="N143" s="91">
        <v>22</v>
      </c>
      <c r="O143" s="92"/>
    </row>
    <row r="144" spans="1:15" s="97" customFormat="1" ht="12">
      <c r="A144" s="86"/>
      <c r="B144" s="87"/>
      <c r="C144" s="87"/>
      <c r="D144" s="88"/>
      <c r="E144" s="89"/>
      <c r="F144" s="88"/>
      <c r="G144" s="90"/>
      <c r="H144" s="87"/>
      <c r="I144" s="90"/>
      <c r="J144" s="91"/>
      <c r="K144" s="91"/>
      <c r="L144" s="91"/>
      <c r="M144" s="91"/>
      <c r="N144" s="91"/>
      <c r="O144" s="92"/>
    </row>
    <row r="145" spans="1:15" s="97" customFormat="1" ht="12">
      <c r="A145" s="86" t="s">
        <v>273</v>
      </c>
      <c r="B145" s="87">
        <v>430</v>
      </c>
      <c r="C145" s="87" t="s">
        <v>272</v>
      </c>
      <c r="D145" s="88" t="s">
        <v>58</v>
      </c>
      <c r="E145" s="141">
        <v>3660</v>
      </c>
      <c r="F145" s="88" t="s">
        <v>290</v>
      </c>
      <c r="G145" s="90">
        <v>3</v>
      </c>
      <c r="H145" s="87" t="s">
        <v>221</v>
      </c>
      <c r="I145" s="90">
        <v>11.42</v>
      </c>
      <c r="J145" s="91">
        <v>3660000</v>
      </c>
      <c r="K145" s="91">
        <v>1702113.78</v>
      </c>
      <c r="L145" s="91">
        <f>ROUND((K145*$C$8/1000),0)</f>
        <v>37946976</v>
      </c>
      <c r="M145" s="91">
        <v>4143461</v>
      </c>
      <c r="N145" s="91">
        <v>42090437</v>
      </c>
      <c r="O145" s="92"/>
    </row>
    <row r="146" spans="1:15" s="97" customFormat="1" ht="12">
      <c r="A146" s="86" t="s">
        <v>273</v>
      </c>
      <c r="B146" s="87">
        <v>430</v>
      </c>
      <c r="C146" s="87" t="s">
        <v>272</v>
      </c>
      <c r="D146" s="88" t="s">
        <v>58</v>
      </c>
      <c r="E146" s="141">
        <v>479</v>
      </c>
      <c r="F146" s="88" t="s">
        <v>291</v>
      </c>
      <c r="G146" s="90">
        <v>4</v>
      </c>
      <c r="H146" s="87" t="s">
        <v>221</v>
      </c>
      <c r="I146" s="90">
        <v>11.42</v>
      </c>
      <c r="J146" s="91">
        <v>479000</v>
      </c>
      <c r="K146" s="91">
        <v>382507.97</v>
      </c>
      <c r="L146" s="91">
        <f>ROUND((K146*$C$8/1000),0)</f>
        <v>8527644</v>
      </c>
      <c r="M146" s="91">
        <v>1230448</v>
      </c>
      <c r="N146" s="91">
        <v>9758092</v>
      </c>
      <c r="O146" s="92"/>
    </row>
    <row r="147" spans="1:15" s="97" customFormat="1" ht="12">
      <c r="A147" s="86" t="s">
        <v>521</v>
      </c>
      <c r="B147" s="87">
        <v>430</v>
      </c>
      <c r="C147" s="87" t="s">
        <v>272</v>
      </c>
      <c r="D147" s="88" t="s">
        <v>58</v>
      </c>
      <c r="E147" s="103">
        <v>1.535</v>
      </c>
      <c r="F147" s="88" t="s">
        <v>292</v>
      </c>
      <c r="G147" s="90">
        <v>10</v>
      </c>
      <c r="H147" s="87" t="s">
        <v>221</v>
      </c>
      <c r="I147" s="90">
        <v>11.42</v>
      </c>
      <c r="J147" s="91">
        <v>1535</v>
      </c>
      <c r="K147" s="91">
        <v>2720.77</v>
      </c>
      <c r="L147" s="91">
        <f>ROUND((K147*$C$8/1000),0)</f>
        <v>60657</v>
      </c>
      <c r="M147" s="91">
        <v>23233</v>
      </c>
      <c r="N147" s="91">
        <v>83890</v>
      </c>
      <c r="O147" s="92"/>
    </row>
    <row r="148" spans="1:15" s="97" customFormat="1" ht="12">
      <c r="A148" s="86" t="s">
        <v>124</v>
      </c>
      <c r="B148" s="87">
        <v>436</v>
      </c>
      <c r="C148" s="87" t="s">
        <v>283</v>
      </c>
      <c r="D148" s="88" t="s">
        <v>131</v>
      </c>
      <c r="E148" s="141">
        <v>22000000</v>
      </c>
      <c r="F148" s="87" t="s">
        <v>280</v>
      </c>
      <c r="G148" s="90">
        <v>5.5</v>
      </c>
      <c r="H148" s="87" t="s">
        <v>221</v>
      </c>
      <c r="I148" s="90">
        <v>6</v>
      </c>
      <c r="J148" s="91">
        <v>22000000000</v>
      </c>
      <c r="K148" s="91">
        <v>0</v>
      </c>
      <c r="L148" s="91">
        <f>ROUND((K148/1000),0)</f>
        <v>0</v>
      </c>
      <c r="M148" s="91"/>
      <c r="N148" s="91"/>
      <c r="O148" s="92"/>
    </row>
    <row r="149" spans="1:15" s="97" customFormat="1" ht="12">
      <c r="A149" s="86" t="s">
        <v>260</v>
      </c>
      <c r="B149" s="87">
        <v>436</v>
      </c>
      <c r="C149" s="87" t="s">
        <v>283</v>
      </c>
      <c r="D149" s="88" t="s">
        <v>131</v>
      </c>
      <c r="E149" s="141">
        <v>14100000</v>
      </c>
      <c r="F149" s="87" t="s">
        <v>281</v>
      </c>
      <c r="G149" s="90">
        <v>10</v>
      </c>
      <c r="H149" s="87" t="s">
        <v>221</v>
      </c>
      <c r="I149" s="90">
        <v>6</v>
      </c>
      <c r="J149" s="91">
        <v>14100000000</v>
      </c>
      <c r="K149" s="91">
        <v>24979010098</v>
      </c>
      <c r="L149" s="91">
        <f>ROUND((K149/1000),0)</f>
        <v>24979010</v>
      </c>
      <c r="M149" s="91">
        <v>602336</v>
      </c>
      <c r="N149" s="91">
        <v>25581346</v>
      </c>
      <c r="O149" s="92"/>
    </row>
    <row r="150" spans="1:15" s="97" customFormat="1" ht="12">
      <c r="A150" s="86"/>
      <c r="B150" s="87"/>
      <c r="C150" s="87"/>
      <c r="D150" s="88"/>
      <c r="E150" s="141"/>
      <c r="F150" s="87"/>
      <c r="G150" s="90"/>
      <c r="H150" s="87"/>
      <c r="I150" s="90"/>
      <c r="J150" s="91"/>
      <c r="K150" s="91"/>
      <c r="L150" s="91"/>
      <c r="M150" s="91"/>
      <c r="N150" s="91"/>
      <c r="O150" s="92"/>
    </row>
    <row r="151" spans="1:15" s="97" customFormat="1" ht="12">
      <c r="A151" s="86" t="s">
        <v>125</v>
      </c>
      <c r="B151" s="87">
        <v>437</v>
      </c>
      <c r="C151" s="87" t="s">
        <v>284</v>
      </c>
      <c r="D151" s="88" t="s">
        <v>58</v>
      </c>
      <c r="E151" s="141">
        <v>110</v>
      </c>
      <c r="F151" s="88" t="s">
        <v>274</v>
      </c>
      <c r="G151" s="90">
        <v>3</v>
      </c>
      <c r="H151" s="87" t="s">
        <v>217</v>
      </c>
      <c r="I151" s="90">
        <v>7</v>
      </c>
      <c r="J151" s="91">
        <v>110000</v>
      </c>
      <c r="K151" s="91">
        <v>9041.81</v>
      </c>
      <c r="L151" s="91">
        <f>ROUND((K151*$C$8/1000),0)</f>
        <v>201578</v>
      </c>
      <c r="M151" s="91">
        <v>149</v>
      </c>
      <c r="N151" s="91">
        <v>201727</v>
      </c>
      <c r="O151" s="92"/>
    </row>
    <row r="152" spans="1:15" s="97" customFormat="1" ht="12">
      <c r="A152" s="86" t="s">
        <v>125</v>
      </c>
      <c r="B152" s="87">
        <v>437</v>
      </c>
      <c r="C152" s="87" t="s">
        <v>284</v>
      </c>
      <c r="D152" s="88" t="s">
        <v>58</v>
      </c>
      <c r="E152" s="141">
        <v>33</v>
      </c>
      <c r="F152" s="88" t="s">
        <v>275</v>
      </c>
      <c r="G152" s="90">
        <v>3</v>
      </c>
      <c r="H152" s="87" t="s">
        <v>217</v>
      </c>
      <c r="I152" s="90">
        <v>7</v>
      </c>
      <c r="J152" s="91">
        <v>33000</v>
      </c>
      <c r="K152" s="91">
        <v>2712.54</v>
      </c>
      <c r="L152" s="91">
        <f aca="true" t="shared" si="11" ref="L152:L164">ROUND((K152*$C$8/1000),0)</f>
        <v>60473</v>
      </c>
      <c r="M152" s="91">
        <v>45</v>
      </c>
      <c r="N152" s="91">
        <v>60518</v>
      </c>
      <c r="O152" s="92"/>
    </row>
    <row r="153" spans="1:15" s="97" customFormat="1" ht="12">
      <c r="A153" s="86" t="s">
        <v>125</v>
      </c>
      <c r="B153" s="87">
        <v>437</v>
      </c>
      <c r="C153" s="87" t="s">
        <v>284</v>
      </c>
      <c r="D153" s="88" t="s">
        <v>58</v>
      </c>
      <c r="E153" s="141">
        <v>260</v>
      </c>
      <c r="F153" s="88" t="s">
        <v>276</v>
      </c>
      <c r="G153" s="90">
        <v>4.2</v>
      </c>
      <c r="H153" s="87" t="s">
        <v>217</v>
      </c>
      <c r="I153" s="90">
        <v>20</v>
      </c>
      <c r="J153" s="91">
        <v>260000</v>
      </c>
      <c r="K153" s="91">
        <v>198510.99</v>
      </c>
      <c r="L153" s="91">
        <f t="shared" si="11"/>
        <v>4425610</v>
      </c>
      <c r="M153" s="91">
        <v>4555</v>
      </c>
      <c r="N153" s="91">
        <v>4430165</v>
      </c>
      <c r="O153" s="92"/>
    </row>
    <row r="154" spans="1:15" s="97" customFormat="1" ht="12">
      <c r="A154" s="86" t="s">
        <v>125</v>
      </c>
      <c r="B154" s="87">
        <v>437</v>
      </c>
      <c r="C154" s="87" t="s">
        <v>284</v>
      </c>
      <c r="D154" s="88" t="s">
        <v>58</v>
      </c>
      <c r="E154" s="141">
        <v>68</v>
      </c>
      <c r="F154" s="88" t="s">
        <v>277</v>
      </c>
      <c r="G154" s="90">
        <v>4.2</v>
      </c>
      <c r="H154" s="87" t="s">
        <v>217</v>
      </c>
      <c r="I154" s="90">
        <v>20</v>
      </c>
      <c r="J154" s="91">
        <v>68000</v>
      </c>
      <c r="K154" s="91">
        <v>51918.26</v>
      </c>
      <c r="L154" s="91">
        <f t="shared" si="11"/>
        <v>1157467</v>
      </c>
      <c r="M154" s="91">
        <v>1192</v>
      </c>
      <c r="N154" s="91">
        <v>1158659</v>
      </c>
      <c r="O154" s="92"/>
    </row>
    <row r="155" spans="1:15" s="97" customFormat="1" ht="12">
      <c r="A155" s="86" t="s">
        <v>282</v>
      </c>
      <c r="B155" s="87">
        <v>437</v>
      </c>
      <c r="C155" s="87" t="s">
        <v>284</v>
      </c>
      <c r="D155" s="88" t="s">
        <v>58</v>
      </c>
      <c r="E155" s="142">
        <v>132</v>
      </c>
      <c r="F155" s="88" t="s">
        <v>278</v>
      </c>
      <c r="G155" s="90">
        <v>4.2</v>
      </c>
      <c r="H155" s="87" t="s">
        <v>217</v>
      </c>
      <c r="I155" s="90">
        <v>20</v>
      </c>
      <c r="J155" s="91">
        <v>132000</v>
      </c>
      <c r="K155" s="91">
        <v>89697.01</v>
      </c>
      <c r="L155" s="91">
        <f t="shared" si="11"/>
        <v>1999708</v>
      </c>
      <c r="M155" s="91">
        <v>2058</v>
      </c>
      <c r="N155" s="91">
        <v>2001766</v>
      </c>
      <c r="O155" s="92"/>
    </row>
    <row r="156" spans="1:15" s="97" customFormat="1" ht="12">
      <c r="A156" s="86" t="s">
        <v>237</v>
      </c>
      <c r="B156" s="87">
        <v>437</v>
      </c>
      <c r="C156" s="87" t="s">
        <v>284</v>
      </c>
      <c r="D156" s="88" t="s">
        <v>58</v>
      </c>
      <c r="E156" s="142">
        <v>55</v>
      </c>
      <c r="F156" s="88" t="s">
        <v>82</v>
      </c>
      <c r="G156" s="90">
        <v>4.2</v>
      </c>
      <c r="H156" s="87" t="s">
        <v>217</v>
      </c>
      <c r="I156" s="90">
        <v>20</v>
      </c>
      <c r="J156" s="91">
        <v>55000</v>
      </c>
      <c r="K156" s="91">
        <v>56901.79</v>
      </c>
      <c r="L156" s="91">
        <f t="shared" si="11"/>
        <v>1268570</v>
      </c>
      <c r="M156" s="91">
        <v>1305</v>
      </c>
      <c r="N156" s="91">
        <v>1269875</v>
      </c>
      <c r="O156" s="92"/>
    </row>
    <row r="157" spans="1:15" s="97" customFormat="1" ht="12">
      <c r="A157" s="86" t="s">
        <v>237</v>
      </c>
      <c r="B157" s="87">
        <v>437</v>
      </c>
      <c r="C157" s="87" t="s">
        <v>284</v>
      </c>
      <c r="D157" s="88" t="s">
        <v>58</v>
      </c>
      <c r="E157" s="142">
        <v>1</v>
      </c>
      <c r="F157" s="88" t="s">
        <v>279</v>
      </c>
      <c r="G157" s="90">
        <v>4.2</v>
      </c>
      <c r="H157" s="87" t="s">
        <v>217</v>
      </c>
      <c r="I157" s="90">
        <v>20</v>
      </c>
      <c r="J157" s="91">
        <v>1000</v>
      </c>
      <c r="K157" s="91">
        <v>1293.22</v>
      </c>
      <c r="L157" s="91">
        <f t="shared" si="11"/>
        <v>28831</v>
      </c>
      <c r="M157" s="91">
        <v>30</v>
      </c>
      <c r="N157" s="91">
        <v>28861</v>
      </c>
      <c r="O157" s="92"/>
    </row>
    <row r="158" spans="1:15" s="97" customFormat="1" ht="12">
      <c r="A158" s="86" t="s">
        <v>548</v>
      </c>
      <c r="B158" s="87">
        <v>437</v>
      </c>
      <c r="C158" s="87" t="s">
        <v>487</v>
      </c>
      <c r="D158" s="88" t="s">
        <v>58</v>
      </c>
      <c r="E158" s="89">
        <v>110</v>
      </c>
      <c r="F158" s="88" t="s">
        <v>488</v>
      </c>
      <c r="G158" s="90">
        <v>3</v>
      </c>
      <c r="H158" s="87" t="s">
        <v>217</v>
      </c>
      <c r="I158" s="90">
        <v>5.93</v>
      </c>
      <c r="J158" s="91">
        <v>110000</v>
      </c>
      <c r="K158" s="91">
        <v>16089.93</v>
      </c>
      <c r="L158" s="91">
        <f t="shared" si="11"/>
        <v>358709</v>
      </c>
      <c r="M158" s="91">
        <v>266</v>
      </c>
      <c r="N158" s="91">
        <v>358975</v>
      </c>
      <c r="O158" s="92"/>
    </row>
    <row r="159" spans="1:15" s="97" customFormat="1" ht="12">
      <c r="A159" s="86" t="s">
        <v>549</v>
      </c>
      <c r="B159" s="87">
        <v>437</v>
      </c>
      <c r="C159" s="87" t="s">
        <v>487</v>
      </c>
      <c r="D159" s="88" t="s">
        <v>58</v>
      </c>
      <c r="E159" s="89">
        <v>33</v>
      </c>
      <c r="F159" s="88" t="s">
        <v>489</v>
      </c>
      <c r="G159" s="90">
        <v>3</v>
      </c>
      <c r="H159" s="87" t="s">
        <v>217</v>
      </c>
      <c r="I159" s="90">
        <v>5.93</v>
      </c>
      <c r="J159" s="91">
        <v>33000</v>
      </c>
      <c r="K159" s="91">
        <v>4826.98</v>
      </c>
      <c r="L159" s="91">
        <f t="shared" si="11"/>
        <v>107613</v>
      </c>
      <c r="M159" s="91">
        <v>79</v>
      </c>
      <c r="N159" s="91">
        <v>107692</v>
      </c>
      <c r="O159" s="92"/>
    </row>
    <row r="160" spans="1:15" s="97" customFormat="1" ht="12">
      <c r="A160" s="86" t="s">
        <v>548</v>
      </c>
      <c r="B160" s="87">
        <v>437</v>
      </c>
      <c r="C160" s="87" t="s">
        <v>487</v>
      </c>
      <c r="D160" s="88" t="s">
        <v>58</v>
      </c>
      <c r="E160" s="89">
        <v>375</v>
      </c>
      <c r="F160" s="88" t="s">
        <v>482</v>
      </c>
      <c r="G160" s="90">
        <v>4.2</v>
      </c>
      <c r="H160" s="87" t="s">
        <v>217</v>
      </c>
      <c r="I160" s="90">
        <v>19.75</v>
      </c>
      <c r="J160" s="91">
        <v>375000</v>
      </c>
      <c r="K160" s="91">
        <v>303947.9</v>
      </c>
      <c r="L160" s="91">
        <f t="shared" si="11"/>
        <v>6776224</v>
      </c>
      <c r="M160" s="91">
        <v>6973</v>
      </c>
      <c r="N160" s="91">
        <v>6783197</v>
      </c>
      <c r="O160" s="92"/>
    </row>
    <row r="161" spans="1:15" s="97" customFormat="1" ht="12">
      <c r="A161" s="86" t="s">
        <v>548</v>
      </c>
      <c r="B161" s="87">
        <v>437</v>
      </c>
      <c r="C161" s="87" t="s">
        <v>487</v>
      </c>
      <c r="D161" s="88" t="s">
        <v>58</v>
      </c>
      <c r="E161" s="89">
        <v>99</v>
      </c>
      <c r="F161" s="88" t="s">
        <v>483</v>
      </c>
      <c r="G161" s="90">
        <v>4.2</v>
      </c>
      <c r="H161" s="87" t="s">
        <v>217</v>
      </c>
      <c r="I161" s="90">
        <v>19.75</v>
      </c>
      <c r="J161" s="91">
        <v>99000</v>
      </c>
      <c r="K161" s="91">
        <v>80242.23</v>
      </c>
      <c r="L161" s="91">
        <f t="shared" si="11"/>
        <v>1788923</v>
      </c>
      <c r="M161" s="91">
        <v>1841</v>
      </c>
      <c r="N161" s="91">
        <v>1790764</v>
      </c>
      <c r="O161" s="92"/>
    </row>
    <row r="162" spans="1:15" s="97" customFormat="1" ht="12">
      <c r="A162" s="86" t="s">
        <v>548</v>
      </c>
      <c r="B162" s="87">
        <v>437</v>
      </c>
      <c r="C162" s="87" t="s">
        <v>487</v>
      </c>
      <c r="D162" s="88" t="s">
        <v>58</v>
      </c>
      <c r="E162" s="89">
        <v>93</v>
      </c>
      <c r="F162" s="88" t="s">
        <v>484</v>
      </c>
      <c r="G162" s="90">
        <v>4.2</v>
      </c>
      <c r="H162" s="87" t="s">
        <v>217</v>
      </c>
      <c r="I162" s="90">
        <v>19.75</v>
      </c>
      <c r="J162" s="91">
        <v>93000</v>
      </c>
      <c r="K162" s="91">
        <v>71585.09</v>
      </c>
      <c r="L162" s="91">
        <f t="shared" si="11"/>
        <v>1595920</v>
      </c>
      <c r="M162" s="91">
        <v>1643</v>
      </c>
      <c r="N162" s="91">
        <v>1597563</v>
      </c>
      <c r="O162" s="92"/>
    </row>
    <row r="163" spans="1:15" s="97" customFormat="1" ht="12">
      <c r="A163" s="86" t="s">
        <v>550</v>
      </c>
      <c r="B163" s="87">
        <v>437</v>
      </c>
      <c r="C163" s="87" t="s">
        <v>487</v>
      </c>
      <c r="D163" s="88" t="s">
        <v>58</v>
      </c>
      <c r="E163" s="89">
        <v>122</v>
      </c>
      <c r="F163" s="88" t="s">
        <v>485</v>
      </c>
      <c r="G163" s="90">
        <v>4.2</v>
      </c>
      <c r="H163" s="87" t="s">
        <v>217</v>
      </c>
      <c r="I163" s="90">
        <v>19.75</v>
      </c>
      <c r="J163" s="91">
        <v>122000</v>
      </c>
      <c r="K163" s="91">
        <v>118746.64</v>
      </c>
      <c r="L163" s="91">
        <f t="shared" si="11"/>
        <v>2647341</v>
      </c>
      <c r="M163" s="91">
        <v>2725</v>
      </c>
      <c r="N163" s="91">
        <v>2650066</v>
      </c>
      <c r="O163" s="92"/>
    </row>
    <row r="164" spans="1:15" s="97" customFormat="1" ht="12">
      <c r="A164" s="86" t="s">
        <v>550</v>
      </c>
      <c r="B164" s="87">
        <v>437</v>
      </c>
      <c r="C164" s="87" t="s">
        <v>487</v>
      </c>
      <c r="D164" s="88" t="s">
        <v>58</v>
      </c>
      <c r="E164" s="89">
        <v>1</v>
      </c>
      <c r="F164" s="88" t="s">
        <v>486</v>
      </c>
      <c r="G164" s="90">
        <v>4.2</v>
      </c>
      <c r="H164" s="87" t="s">
        <v>217</v>
      </c>
      <c r="I164" s="90">
        <v>19.75</v>
      </c>
      <c r="J164" s="91">
        <v>1000</v>
      </c>
      <c r="K164" s="91">
        <v>1224.19</v>
      </c>
      <c r="L164" s="91">
        <f t="shared" si="11"/>
        <v>27292</v>
      </c>
      <c r="M164" s="91">
        <v>28</v>
      </c>
      <c r="N164" s="91">
        <v>27320</v>
      </c>
      <c r="O164" s="92"/>
    </row>
    <row r="165" spans="1:15" s="97" customFormat="1" ht="12">
      <c r="A165" s="86"/>
      <c r="B165" s="87"/>
      <c r="C165" s="87"/>
      <c r="D165" s="88"/>
      <c r="E165" s="89"/>
      <c r="F165" s="88"/>
      <c r="G165" s="90"/>
      <c r="H165" s="87"/>
      <c r="I165" s="90"/>
      <c r="J165" s="91"/>
      <c r="K165" s="91"/>
      <c r="L165" s="91"/>
      <c r="M165" s="91"/>
      <c r="N165" s="91"/>
      <c r="O165" s="92"/>
    </row>
    <row r="166" spans="1:15" s="97" customFormat="1" ht="12">
      <c r="A166" s="86" t="s">
        <v>112</v>
      </c>
      <c r="B166" s="87">
        <v>442</v>
      </c>
      <c r="C166" s="87" t="s">
        <v>287</v>
      </c>
      <c r="D166" s="88" t="s">
        <v>131</v>
      </c>
      <c r="E166" s="89">
        <v>30700000</v>
      </c>
      <c r="F166" s="88" t="s">
        <v>254</v>
      </c>
      <c r="G166" s="90">
        <v>6</v>
      </c>
      <c r="H166" s="87" t="s">
        <v>221</v>
      </c>
      <c r="I166" s="90">
        <v>6.25</v>
      </c>
      <c r="J166" s="91">
        <v>30700000000</v>
      </c>
      <c r="K166" s="91">
        <v>0</v>
      </c>
      <c r="L166" s="91">
        <f>ROUND((K166/1000),0)</f>
        <v>0</v>
      </c>
      <c r="M166" s="91"/>
      <c r="N166" s="91"/>
      <c r="O166" s="91"/>
    </row>
    <row r="167" spans="1:15" s="97" customFormat="1" ht="12">
      <c r="A167" s="86" t="s">
        <v>112</v>
      </c>
      <c r="B167" s="87">
        <v>442</v>
      </c>
      <c r="C167" s="87" t="s">
        <v>287</v>
      </c>
      <c r="D167" s="88" t="s">
        <v>131</v>
      </c>
      <c r="E167" s="89">
        <v>18000</v>
      </c>
      <c r="F167" s="88" t="s">
        <v>255</v>
      </c>
      <c r="G167" s="90">
        <v>0</v>
      </c>
      <c r="H167" s="87" t="s">
        <v>221</v>
      </c>
      <c r="I167" s="90">
        <v>6.5</v>
      </c>
      <c r="J167" s="91">
        <v>18000000</v>
      </c>
      <c r="K167" s="91">
        <v>0</v>
      </c>
      <c r="L167" s="91">
        <f>ROUND((K167/1000),0)</f>
        <v>0</v>
      </c>
      <c r="M167" s="91"/>
      <c r="N167" s="91"/>
      <c r="O167" s="91"/>
    </row>
    <row r="168" spans="1:15" s="97" customFormat="1" ht="12">
      <c r="A168" s="86" t="s">
        <v>240</v>
      </c>
      <c r="B168" s="87">
        <v>449</v>
      </c>
      <c r="C168" s="87" t="s">
        <v>288</v>
      </c>
      <c r="D168" s="88" t="s">
        <v>58</v>
      </c>
      <c r="E168" s="89">
        <v>162</v>
      </c>
      <c r="F168" s="88" t="s">
        <v>244</v>
      </c>
      <c r="G168" s="90">
        <v>4.8</v>
      </c>
      <c r="H168" s="88" t="s">
        <v>219</v>
      </c>
      <c r="I168" s="90">
        <v>7.75</v>
      </c>
      <c r="J168" s="91">
        <v>162000</v>
      </c>
      <c r="K168" s="91">
        <v>43613.81</v>
      </c>
      <c r="L168" s="91">
        <f>ROUND((K168*$C$8/1000),0)</f>
        <v>972328</v>
      </c>
      <c r="M168" s="91">
        <v>11338</v>
      </c>
      <c r="N168" s="91">
        <v>983666</v>
      </c>
      <c r="O168" s="92"/>
    </row>
    <row r="169" spans="1:15" s="97" customFormat="1" ht="12">
      <c r="A169" s="86" t="s">
        <v>289</v>
      </c>
      <c r="B169" s="87">
        <v>449</v>
      </c>
      <c r="C169" s="87" t="s">
        <v>288</v>
      </c>
      <c r="D169" s="88" t="s">
        <v>58</v>
      </c>
      <c r="E169" s="89">
        <v>50</v>
      </c>
      <c r="F169" s="88" t="s">
        <v>245</v>
      </c>
      <c r="G169" s="90">
        <v>5.4</v>
      </c>
      <c r="H169" s="88" t="s">
        <v>219</v>
      </c>
      <c r="I169" s="90">
        <v>14.75</v>
      </c>
      <c r="J169" s="91">
        <v>50000</v>
      </c>
      <c r="K169" s="91">
        <v>68541.22</v>
      </c>
      <c r="L169" s="91">
        <f>ROUND((K169*$C$8/1000),0)</f>
        <v>1528060</v>
      </c>
      <c r="M169" s="91">
        <v>0</v>
      </c>
      <c r="N169" s="91">
        <v>1528060</v>
      </c>
      <c r="O169" s="92"/>
    </row>
    <row r="170" spans="1:15" s="97" customFormat="1" ht="12">
      <c r="A170" s="86" t="s">
        <v>289</v>
      </c>
      <c r="B170" s="87">
        <v>449</v>
      </c>
      <c r="C170" s="87" t="s">
        <v>288</v>
      </c>
      <c r="D170" s="88" t="s">
        <v>58</v>
      </c>
      <c r="E170" s="89">
        <v>59.52</v>
      </c>
      <c r="F170" s="88" t="s">
        <v>246</v>
      </c>
      <c r="G170" s="90">
        <v>4.5</v>
      </c>
      <c r="H170" s="88" t="s">
        <v>219</v>
      </c>
      <c r="I170" s="90">
        <v>15</v>
      </c>
      <c r="J170" s="91">
        <v>59520</v>
      </c>
      <c r="K170" s="91">
        <v>77501.3</v>
      </c>
      <c r="L170" s="91">
        <f>ROUND((K170*$C$8/1000),0)</f>
        <v>1727816</v>
      </c>
      <c r="M170" s="91">
        <v>0</v>
      </c>
      <c r="N170" s="91">
        <v>1727816</v>
      </c>
      <c r="O170" s="92"/>
    </row>
    <row r="171" spans="1:15" s="97" customFormat="1" ht="12">
      <c r="A171" s="86"/>
      <c r="B171" s="87"/>
      <c r="C171" s="87"/>
      <c r="D171" s="88"/>
      <c r="E171" s="89"/>
      <c r="F171" s="88"/>
      <c r="G171" s="90"/>
      <c r="H171" s="87"/>
      <c r="I171" s="90"/>
      <c r="J171" s="91"/>
      <c r="K171" s="91"/>
      <c r="L171" s="91"/>
      <c r="M171" s="91"/>
      <c r="N171" s="91"/>
      <c r="O171" s="92"/>
    </row>
    <row r="172" spans="1:15" s="97" customFormat="1" ht="12">
      <c r="A172" s="86" t="s">
        <v>513</v>
      </c>
      <c r="B172" s="87">
        <v>472</v>
      </c>
      <c r="C172" s="87" t="s">
        <v>304</v>
      </c>
      <c r="D172" s="88" t="s">
        <v>131</v>
      </c>
      <c r="E172" s="89">
        <v>15700000</v>
      </c>
      <c r="F172" s="88" t="s">
        <v>97</v>
      </c>
      <c r="G172" s="90">
        <v>6</v>
      </c>
      <c r="H172" s="87" t="s">
        <v>221</v>
      </c>
      <c r="I172" s="90">
        <v>4</v>
      </c>
      <c r="J172" s="91">
        <v>15700000000</v>
      </c>
      <c r="K172" s="91">
        <v>0</v>
      </c>
      <c r="L172" s="91">
        <f>ROUND((K172/1000),0)</f>
        <v>0</v>
      </c>
      <c r="M172" s="91"/>
      <c r="N172" s="91"/>
      <c r="O172" s="92"/>
    </row>
    <row r="173" spans="1:15" s="97" customFormat="1" ht="12">
      <c r="A173" s="86" t="s">
        <v>513</v>
      </c>
      <c r="B173" s="87">
        <v>472</v>
      </c>
      <c r="C173" s="87" t="s">
        <v>304</v>
      </c>
      <c r="D173" s="88" t="s">
        <v>131</v>
      </c>
      <c r="E173" s="89">
        <v>500000</v>
      </c>
      <c r="F173" s="88" t="s">
        <v>98</v>
      </c>
      <c r="G173" s="90" t="s">
        <v>308</v>
      </c>
      <c r="H173" s="87" t="s">
        <v>221</v>
      </c>
      <c r="I173" s="90">
        <v>6</v>
      </c>
      <c r="J173" s="91">
        <v>500000000</v>
      </c>
      <c r="K173" s="91">
        <v>0</v>
      </c>
      <c r="L173" s="91">
        <f>ROUND((K173/1000),0)</f>
        <v>0</v>
      </c>
      <c r="M173" s="91"/>
      <c r="N173" s="91"/>
      <c r="O173" s="92"/>
    </row>
    <row r="174" spans="1:15" s="97" customFormat="1" ht="12">
      <c r="A174" s="86" t="s">
        <v>513</v>
      </c>
      <c r="B174" s="87">
        <v>472</v>
      </c>
      <c r="C174" s="87" t="s">
        <v>304</v>
      </c>
      <c r="D174" s="88" t="s">
        <v>131</v>
      </c>
      <c r="E174" s="89">
        <v>1000</v>
      </c>
      <c r="F174" s="88" t="s">
        <v>147</v>
      </c>
      <c r="G174" s="90">
        <v>10</v>
      </c>
      <c r="H174" s="87" t="s">
        <v>221</v>
      </c>
      <c r="I174" s="90">
        <v>6</v>
      </c>
      <c r="J174" s="91">
        <v>1000000</v>
      </c>
      <c r="K174" s="91">
        <v>0</v>
      </c>
      <c r="L174" s="91">
        <f>ROUND((K174/1000),0)</f>
        <v>0</v>
      </c>
      <c r="M174" s="91"/>
      <c r="N174" s="91"/>
      <c r="O174" s="91"/>
    </row>
    <row r="175" spans="1:15" s="97" customFormat="1" ht="12">
      <c r="A175" s="86" t="s">
        <v>112</v>
      </c>
      <c r="B175" s="87">
        <v>473</v>
      </c>
      <c r="C175" s="87" t="s">
        <v>307</v>
      </c>
      <c r="D175" s="88" t="s">
        <v>131</v>
      </c>
      <c r="E175" s="89">
        <v>13000000</v>
      </c>
      <c r="F175" s="88" t="s">
        <v>305</v>
      </c>
      <c r="G175" s="90">
        <v>6.5</v>
      </c>
      <c r="H175" s="87" t="s">
        <v>221</v>
      </c>
      <c r="I175" s="90">
        <v>5.25</v>
      </c>
      <c r="J175" s="91">
        <v>13000000000</v>
      </c>
      <c r="K175" s="91">
        <v>0</v>
      </c>
      <c r="L175" s="91">
        <f>ROUND((K175/1000),0)</f>
        <v>0</v>
      </c>
      <c r="M175" s="91"/>
      <c r="N175" s="91"/>
      <c r="O175" s="92"/>
    </row>
    <row r="176" spans="1:15" s="97" customFormat="1" ht="12">
      <c r="A176" s="86" t="s">
        <v>112</v>
      </c>
      <c r="B176" s="87">
        <v>473</v>
      </c>
      <c r="C176" s="87" t="s">
        <v>307</v>
      </c>
      <c r="D176" s="88" t="s">
        <v>131</v>
      </c>
      <c r="E176" s="89">
        <v>10000</v>
      </c>
      <c r="F176" s="88" t="s">
        <v>306</v>
      </c>
      <c r="G176" s="90">
        <v>0</v>
      </c>
      <c r="H176" s="87" t="s">
        <v>221</v>
      </c>
      <c r="I176" s="90">
        <v>5.5</v>
      </c>
      <c r="J176" s="91">
        <v>10000000</v>
      </c>
      <c r="K176" s="91">
        <v>0</v>
      </c>
      <c r="L176" s="91">
        <f>ROUND((K176/1000),0)</f>
        <v>0</v>
      </c>
      <c r="M176" s="91"/>
      <c r="N176" s="91"/>
      <c r="O176" s="92"/>
    </row>
    <row r="177" spans="1:15" s="97" customFormat="1" ht="12">
      <c r="A177" s="86" t="s">
        <v>513</v>
      </c>
      <c r="B177" s="87">
        <v>486</v>
      </c>
      <c r="C177" s="87" t="s">
        <v>490</v>
      </c>
      <c r="D177" s="88" t="s">
        <v>58</v>
      </c>
      <c r="E177" s="89">
        <v>450</v>
      </c>
      <c r="F177" s="88" t="s">
        <v>148</v>
      </c>
      <c r="G177" s="90">
        <v>4.25</v>
      </c>
      <c r="H177" s="87" t="s">
        <v>217</v>
      </c>
      <c r="I177" s="90">
        <v>19.5</v>
      </c>
      <c r="J177" s="91">
        <v>450000</v>
      </c>
      <c r="K177" s="91">
        <v>316037</v>
      </c>
      <c r="L177" s="91">
        <f>ROUND((K177*$C$8/1000),0)</f>
        <v>7045738</v>
      </c>
      <c r="M177" s="91">
        <v>53139</v>
      </c>
      <c r="N177" s="91">
        <v>7098877</v>
      </c>
      <c r="O177" s="92"/>
    </row>
    <row r="178" spans="1:15" s="97" customFormat="1" ht="12">
      <c r="A178" s="86" t="s">
        <v>515</v>
      </c>
      <c r="B178" s="87">
        <v>486</v>
      </c>
      <c r="C178" s="87" t="s">
        <v>490</v>
      </c>
      <c r="D178" s="88" t="s">
        <v>58</v>
      </c>
      <c r="E178" s="89">
        <v>50</v>
      </c>
      <c r="F178" s="88" t="s">
        <v>149</v>
      </c>
      <c r="G178" s="90">
        <v>8</v>
      </c>
      <c r="H178" s="87" t="s">
        <v>217</v>
      </c>
      <c r="I178" s="90">
        <v>23.25</v>
      </c>
      <c r="J178" s="91">
        <v>50000</v>
      </c>
      <c r="K178" s="91">
        <v>50000</v>
      </c>
      <c r="L178" s="91">
        <f>ROUND((K178*$C$8/1000),0)</f>
        <v>1114702</v>
      </c>
      <c r="M178" s="91">
        <v>578342</v>
      </c>
      <c r="N178" s="91">
        <v>1693044</v>
      </c>
      <c r="O178" s="92"/>
    </row>
    <row r="179" spans="1:15" s="97" customFormat="1" ht="12">
      <c r="A179" s="86" t="s">
        <v>582</v>
      </c>
      <c r="B179" s="87">
        <v>486</v>
      </c>
      <c r="C179" s="87" t="s">
        <v>559</v>
      </c>
      <c r="D179" s="88" t="s">
        <v>58</v>
      </c>
      <c r="E179" s="89">
        <v>427</v>
      </c>
      <c r="F179" s="88" t="s">
        <v>309</v>
      </c>
      <c r="G179" s="90">
        <v>4</v>
      </c>
      <c r="H179" s="87" t="s">
        <v>217</v>
      </c>
      <c r="I179" s="90">
        <v>20</v>
      </c>
      <c r="J179" s="91">
        <v>427000</v>
      </c>
      <c r="K179" s="91">
        <v>332802</v>
      </c>
      <c r="L179" s="91">
        <f>ROUND((K179*$C$8/1000),0)</f>
        <v>7419498</v>
      </c>
      <c r="M179" s="91">
        <v>52736</v>
      </c>
      <c r="N179" s="91">
        <v>7472234</v>
      </c>
      <c r="O179" s="92"/>
    </row>
    <row r="180" spans="1:15" s="97" customFormat="1" ht="12">
      <c r="A180" s="86" t="s">
        <v>582</v>
      </c>
      <c r="B180" s="87">
        <v>486</v>
      </c>
      <c r="C180" s="87" t="s">
        <v>559</v>
      </c>
      <c r="D180" s="88" t="s">
        <v>58</v>
      </c>
      <c r="E180" s="89">
        <v>37</v>
      </c>
      <c r="F180" s="88" t="s">
        <v>562</v>
      </c>
      <c r="G180" s="90">
        <v>4</v>
      </c>
      <c r="H180" s="87" t="s">
        <v>217</v>
      </c>
      <c r="I180" s="90">
        <v>20</v>
      </c>
      <c r="J180" s="91">
        <v>37000</v>
      </c>
      <c r="K180" s="91">
        <v>37000</v>
      </c>
      <c r="L180" s="91">
        <f>ROUND((K180*$C$8/1000),0)</f>
        <v>824879</v>
      </c>
      <c r="M180" s="91">
        <v>137488</v>
      </c>
      <c r="N180" s="91">
        <v>962367</v>
      </c>
      <c r="O180" s="92"/>
    </row>
    <row r="181" spans="1:15" s="97" customFormat="1" ht="12">
      <c r="A181" s="86" t="s">
        <v>582</v>
      </c>
      <c r="B181" s="87">
        <v>486</v>
      </c>
      <c r="C181" s="87" t="s">
        <v>559</v>
      </c>
      <c r="D181" s="88" t="s">
        <v>58</v>
      </c>
      <c r="E181" s="89">
        <v>59</v>
      </c>
      <c r="F181" s="88" t="s">
        <v>563</v>
      </c>
      <c r="G181" s="90">
        <v>7</v>
      </c>
      <c r="H181" s="87" t="s">
        <v>217</v>
      </c>
      <c r="I181" s="90">
        <v>21.75</v>
      </c>
      <c r="J181" s="91">
        <v>59000</v>
      </c>
      <c r="K181" s="91">
        <v>59000</v>
      </c>
      <c r="L181" s="91">
        <f>ROUND((K181*$C$8/1000),0)</f>
        <v>1315348</v>
      </c>
      <c r="M181" s="91">
        <v>400723</v>
      </c>
      <c r="N181" s="91">
        <v>1716071</v>
      </c>
      <c r="O181" s="92"/>
    </row>
    <row r="182" spans="1:15" s="97" customFormat="1" ht="12">
      <c r="A182" s="86"/>
      <c r="B182" s="87"/>
      <c r="C182" s="87"/>
      <c r="D182" s="88"/>
      <c r="E182" s="89"/>
      <c r="F182" s="88"/>
      <c r="G182" s="90"/>
      <c r="H182" s="87"/>
      <c r="I182" s="90"/>
      <c r="J182" s="91"/>
      <c r="K182" s="91"/>
      <c r="L182" s="91"/>
      <c r="M182" s="91"/>
      <c r="N182" s="91"/>
      <c r="O182" s="92"/>
    </row>
    <row r="183" spans="1:15" s="97" customFormat="1" ht="12">
      <c r="A183" s="86" t="s">
        <v>112</v>
      </c>
      <c r="B183" s="87">
        <v>490</v>
      </c>
      <c r="C183" s="87" t="s">
        <v>495</v>
      </c>
      <c r="D183" s="88" t="s">
        <v>131</v>
      </c>
      <c r="E183" s="89">
        <v>15000000</v>
      </c>
      <c r="F183" s="88" t="s">
        <v>496</v>
      </c>
      <c r="G183" s="90">
        <v>6.25</v>
      </c>
      <c r="H183" s="87" t="s">
        <v>221</v>
      </c>
      <c r="I183" s="90">
        <v>6.25</v>
      </c>
      <c r="J183" s="91">
        <v>15000000000</v>
      </c>
      <c r="K183" s="91">
        <v>0</v>
      </c>
      <c r="L183" s="91">
        <f>ROUND((K183/1000),0)</f>
        <v>0</v>
      </c>
      <c r="M183" s="91"/>
      <c r="N183" s="91"/>
      <c r="O183" s="92"/>
    </row>
    <row r="184" spans="1:15" s="97" customFormat="1" ht="12">
      <c r="A184" s="86" t="s">
        <v>112</v>
      </c>
      <c r="B184" s="87">
        <v>490</v>
      </c>
      <c r="C184" s="87" t="s">
        <v>495</v>
      </c>
      <c r="D184" s="88" t="s">
        <v>131</v>
      </c>
      <c r="E184" s="89">
        <v>10000000</v>
      </c>
      <c r="F184" s="88" t="s">
        <v>520</v>
      </c>
      <c r="G184" s="90">
        <v>0</v>
      </c>
      <c r="H184" s="87" t="s">
        <v>221</v>
      </c>
      <c r="I184" s="90">
        <v>6.5</v>
      </c>
      <c r="J184" s="91">
        <v>10000000000</v>
      </c>
      <c r="K184" s="91">
        <v>0</v>
      </c>
      <c r="L184" s="91">
        <f>ROUND((K184/1000),0)</f>
        <v>0</v>
      </c>
      <c r="M184" s="91"/>
      <c r="N184" s="91"/>
      <c r="O184" s="92"/>
    </row>
    <row r="185" spans="1:15" s="97" customFormat="1" ht="12">
      <c r="A185" s="86" t="s">
        <v>540</v>
      </c>
      <c r="B185" s="87">
        <v>490</v>
      </c>
      <c r="C185" s="87" t="s">
        <v>526</v>
      </c>
      <c r="D185" s="88" t="s">
        <v>131</v>
      </c>
      <c r="E185" s="89">
        <v>16800000</v>
      </c>
      <c r="F185" s="88" t="s">
        <v>527</v>
      </c>
      <c r="G185" s="90">
        <v>6.5</v>
      </c>
      <c r="H185" s="87" t="s">
        <v>221</v>
      </c>
      <c r="I185" s="90">
        <v>5.75</v>
      </c>
      <c r="J185" s="91">
        <v>16800000000</v>
      </c>
      <c r="K185" s="91">
        <v>0</v>
      </c>
      <c r="L185" s="91">
        <f>ROUND((K185/1000),0)</f>
        <v>0</v>
      </c>
      <c r="M185" s="91"/>
      <c r="N185" s="91"/>
      <c r="O185" s="92"/>
    </row>
    <row r="186" spans="1:15" s="97" customFormat="1" ht="12">
      <c r="A186" s="86" t="s">
        <v>540</v>
      </c>
      <c r="B186" s="87">
        <v>490</v>
      </c>
      <c r="C186" s="87" t="s">
        <v>526</v>
      </c>
      <c r="D186" s="88" t="s">
        <v>131</v>
      </c>
      <c r="E186" s="89">
        <v>11200000</v>
      </c>
      <c r="F186" s="88" t="s">
        <v>528</v>
      </c>
      <c r="G186" s="90">
        <v>0</v>
      </c>
      <c r="H186" s="87" t="s">
        <v>221</v>
      </c>
      <c r="I186" s="90">
        <v>6</v>
      </c>
      <c r="J186" s="91">
        <v>11200000000</v>
      </c>
      <c r="K186" s="91">
        <v>0</v>
      </c>
      <c r="L186" s="91">
        <f>ROUND((K186/1000),0)</f>
        <v>0</v>
      </c>
      <c r="M186" s="91"/>
      <c r="N186" s="91"/>
      <c r="O186" s="92"/>
    </row>
    <row r="187" spans="1:15" s="97" customFormat="1" ht="12">
      <c r="A187" s="86" t="s">
        <v>595</v>
      </c>
      <c r="B187" s="87">
        <v>495</v>
      </c>
      <c r="C187" s="87" t="s">
        <v>499</v>
      </c>
      <c r="D187" s="88" t="s">
        <v>58</v>
      </c>
      <c r="E187" s="89">
        <v>578.5</v>
      </c>
      <c r="F187" s="88" t="s">
        <v>504</v>
      </c>
      <c r="G187" s="90">
        <v>4</v>
      </c>
      <c r="H187" s="87" t="s">
        <v>217</v>
      </c>
      <c r="I187" s="90">
        <v>19.25</v>
      </c>
      <c r="J187" s="91">
        <v>578500</v>
      </c>
      <c r="K187" s="91">
        <v>398479</v>
      </c>
      <c r="L187" s="91">
        <f aca="true" t="shared" si="12" ref="L187:L204">ROUND((K187*$C$8/1000),0)</f>
        <v>8883703</v>
      </c>
      <c r="M187" s="91">
        <v>87529</v>
      </c>
      <c r="N187" s="91">
        <v>8971232</v>
      </c>
      <c r="O187" s="92"/>
    </row>
    <row r="188" spans="1:15" s="97" customFormat="1" ht="12">
      <c r="A188" s="86" t="s">
        <v>595</v>
      </c>
      <c r="B188" s="87">
        <v>495</v>
      </c>
      <c r="C188" s="87" t="s">
        <v>499</v>
      </c>
      <c r="D188" s="88" t="s">
        <v>58</v>
      </c>
      <c r="E188" s="89">
        <v>52.2</v>
      </c>
      <c r="F188" s="88" t="s">
        <v>505</v>
      </c>
      <c r="G188" s="90">
        <v>5</v>
      </c>
      <c r="H188" s="87" t="s">
        <v>217</v>
      </c>
      <c r="I188" s="90">
        <v>19.25</v>
      </c>
      <c r="J188" s="91">
        <v>52200</v>
      </c>
      <c r="K188" s="91">
        <v>52841</v>
      </c>
      <c r="L188" s="91">
        <f t="shared" si="12"/>
        <v>1178039</v>
      </c>
      <c r="M188" s="91">
        <v>14456</v>
      </c>
      <c r="N188" s="91">
        <v>1192495</v>
      </c>
      <c r="O188" s="92"/>
    </row>
    <row r="189" spans="1:15" s="97" customFormat="1" ht="12">
      <c r="A189" s="86" t="s">
        <v>596</v>
      </c>
      <c r="B189" s="87">
        <v>495</v>
      </c>
      <c r="C189" s="87" t="s">
        <v>499</v>
      </c>
      <c r="D189" s="88" t="s">
        <v>58</v>
      </c>
      <c r="E189" s="89">
        <v>27.4</v>
      </c>
      <c r="F189" s="88" t="s">
        <v>506</v>
      </c>
      <c r="G189" s="90">
        <v>5.5</v>
      </c>
      <c r="H189" s="87" t="s">
        <v>217</v>
      </c>
      <c r="I189" s="90">
        <v>19.25</v>
      </c>
      <c r="J189" s="91">
        <v>27400</v>
      </c>
      <c r="K189" s="91">
        <v>30908</v>
      </c>
      <c r="L189" s="91">
        <f t="shared" si="12"/>
        <v>689064</v>
      </c>
      <c r="M189" s="91">
        <v>9285</v>
      </c>
      <c r="N189" s="91">
        <v>698349</v>
      </c>
      <c r="O189" s="92"/>
    </row>
    <row r="190" spans="1:15" s="97" customFormat="1" ht="12">
      <c r="A190" s="86" t="s">
        <v>596</v>
      </c>
      <c r="B190" s="87">
        <v>495</v>
      </c>
      <c r="C190" s="87" t="s">
        <v>499</v>
      </c>
      <c r="D190" s="88" t="s">
        <v>58</v>
      </c>
      <c r="E190" s="89">
        <v>20.4</v>
      </c>
      <c r="F190" s="88" t="s">
        <v>507</v>
      </c>
      <c r="G190" s="90">
        <v>6</v>
      </c>
      <c r="H190" s="87" t="s">
        <v>217</v>
      </c>
      <c r="I190" s="90">
        <v>19.25</v>
      </c>
      <c r="J190" s="91">
        <v>20400</v>
      </c>
      <c r="K190" s="91">
        <v>25015</v>
      </c>
      <c r="L190" s="91">
        <f t="shared" si="12"/>
        <v>557685</v>
      </c>
      <c r="M190" s="91">
        <v>8183</v>
      </c>
      <c r="N190" s="91">
        <v>565868</v>
      </c>
      <c r="O190" s="92"/>
    </row>
    <row r="191" spans="1:15" s="97" customFormat="1" ht="12">
      <c r="A191" s="86" t="s">
        <v>597</v>
      </c>
      <c r="B191" s="87">
        <v>495</v>
      </c>
      <c r="C191" s="87" t="s">
        <v>499</v>
      </c>
      <c r="D191" s="88" t="s">
        <v>58</v>
      </c>
      <c r="E191" s="89">
        <v>22</v>
      </c>
      <c r="F191" s="157" t="s">
        <v>509</v>
      </c>
      <c r="G191" s="90">
        <v>7</v>
      </c>
      <c r="H191" s="87" t="s">
        <v>217</v>
      </c>
      <c r="I191" s="90">
        <v>19.25</v>
      </c>
      <c r="J191" s="91">
        <v>22000</v>
      </c>
      <c r="K191" s="91">
        <v>27878</v>
      </c>
      <c r="L191" s="91">
        <f t="shared" si="12"/>
        <v>621513</v>
      </c>
      <c r="M191" s="91">
        <v>10601</v>
      </c>
      <c r="N191" s="91">
        <v>632114</v>
      </c>
      <c r="O191" s="92"/>
    </row>
    <row r="192" spans="1:15" s="97" customFormat="1" ht="12">
      <c r="A192" s="86" t="s">
        <v>597</v>
      </c>
      <c r="B192" s="87">
        <v>495</v>
      </c>
      <c r="C192" s="87" t="s">
        <v>499</v>
      </c>
      <c r="D192" s="88" t="s">
        <v>58</v>
      </c>
      <c r="E192" s="89">
        <v>31</v>
      </c>
      <c r="F192" s="88" t="s">
        <v>508</v>
      </c>
      <c r="G192" s="90">
        <v>7.5</v>
      </c>
      <c r="H192" s="87" t="s">
        <v>217</v>
      </c>
      <c r="I192" s="90">
        <v>19.25</v>
      </c>
      <c r="J192" s="91">
        <v>31000</v>
      </c>
      <c r="K192" s="91">
        <v>43706</v>
      </c>
      <c r="L192" s="91">
        <f t="shared" si="12"/>
        <v>974383</v>
      </c>
      <c r="M192" s="91">
        <v>17776</v>
      </c>
      <c r="N192" s="91">
        <v>992159</v>
      </c>
      <c r="O192" s="92"/>
    </row>
    <row r="193" spans="1:15" s="97" customFormat="1" ht="12">
      <c r="A193" s="86" t="s">
        <v>598</v>
      </c>
      <c r="B193" s="87">
        <v>495</v>
      </c>
      <c r="C193" s="87" t="s">
        <v>555</v>
      </c>
      <c r="D193" s="88" t="s">
        <v>58</v>
      </c>
      <c r="E193" s="89">
        <v>478</v>
      </c>
      <c r="F193" s="88" t="s">
        <v>565</v>
      </c>
      <c r="G193" s="90">
        <v>4</v>
      </c>
      <c r="H193" s="87" t="s">
        <v>217</v>
      </c>
      <c r="I193" s="90">
        <v>18.25</v>
      </c>
      <c r="J193" s="91">
        <v>478000</v>
      </c>
      <c r="K193" s="91">
        <v>353806</v>
      </c>
      <c r="L193" s="91">
        <f t="shared" si="12"/>
        <v>7887762</v>
      </c>
      <c r="M193" s="91">
        <v>77720</v>
      </c>
      <c r="N193" s="91">
        <v>7965482</v>
      </c>
      <c r="O193" s="92"/>
    </row>
    <row r="194" spans="1:15" s="97" customFormat="1" ht="12">
      <c r="A194" s="86" t="s">
        <v>599</v>
      </c>
      <c r="B194" s="87">
        <v>495</v>
      </c>
      <c r="C194" s="87" t="s">
        <v>555</v>
      </c>
      <c r="D194" s="88" t="s">
        <v>58</v>
      </c>
      <c r="E194" s="89">
        <v>55</v>
      </c>
      <c r="F194" s="88" t="s">
        <v>567</v>
      </c>
      <c r="G194" s="90">
        <v>5</v>
      </c>
      <c r="H194" s="87" t="s">
        <v>217</v>
      </c>
      <c r="I194" s="90">
        <v>18.25</v>
      </c>
      <c r="J194" s="91">
        <v>55000</v>
      </c>
      <c r="K194" s="91">
        <v>55675</v>
      </c>
      <c r="L194" s="91">
        <f t="shared" si="12"/>
        <v>1241220</v>
      </c>
      <c r="M194" s="91">
        <v>15232</v>
      </c>
      <c r="N194" s="91">
        <v>1256452</v>
      </c>
      <c r="O194" s="92"/>
    </row>
    <row r="195" spans="1:15" s="97" customFormat="1" ht="12">
      <c r="A195" s="86" t="s">
        <v>631</v>
      </c>
      <c r="B195" s="87">
        <v>495</v>
      </c>
      <c r="C195" s="87" t="s">
        <v>555</v>
      </c>
      <c r="D195" s="88" t="s">
        <v>58</v>
      </c>
      <c r="E195" s="89">
        <v>18</v>
      </c>
      <c r="F195" s="88" t="s">
        <v>566</v>
      </c>
      <c r="G195" s="90">
        <v>5.5</v>
      </c>
      <c r="H195" s="87" t="s">
        <v>217</v>
      </c>
      <c r="I195" s="90">
        <v>18.25</v>
      </c>
      <c r="J195" s="91">
        <v>18000</v>
      </c>
      <c r="K195" s="91">
        <v>19246</v>
      </c>
      <c r="L195" s="91">
        <f t="shared" si="12"/>
        <v>429071</v>
      </c>
      <c r="M195" s="91">
        <v>5781</v>
      </c>
      <c r="N195" s="91">
        <v>434852</v>
      </c>
      <c r="O195" s="92"/>
    </row>
    <row r="196" spans="1:15" s="97" customFormat="1" ht="12">
      <c r="A196" s="86" t="s">
        <v>600</v>
      </c>
      <c r="B196" s="87">
        <v>495</v>
      </c>
      <c r="C196" s="87" t="s">
        <v>555</v>
      </c>
      <c r="D196" s="88" t="s">
        <v>58</v>
      </c>
      <c r="E196" s="89">
        <v>8</v>
      </c>
      <c r="F196" s="88" t="s">
        <v>568</v>
      </c>
      <c r="G196" s="90">
        <v>6</v>
      </c>
      <c r="H196" s="87" t="s">
        <v>217</v>
      </c>
      <c r="I196" s="90">
        <v>18.25</v>
      </c>
      <c r="J196" s="91">
        <v>8000</v>
      </c>
      <c r="K196" s="91">
        <v>9254</v>
      </c>
      <c r="L196" s="91">
        <f t="shared" si="12"/>
        <v>206309</v>
      </c>
      <c r="M196" s="91">
        <v>3027</v>
      </c>
      <c r="N196" s="91">
        <v>209336</v>
      </c>
      <c r="O196" s="92"/>
    </row>
    <row r="197" spans="1:15" s="97" customFormat="1" ht="12">
      <c r="A197" s="86" t="s">
        <v>600</v>
      </c>
      <c r="B197" s="87">
        <v>495</v>
      </c>
      <c r="C197" s="87" t="s">
        <v>555</v>
      </c>
      <c r="D197" s="88" t="s">
        <v>58</v>
      </c>
      <c r="E197" s="89">
        <v>15</v>
      </c>
      <c r="F197" s="88" t="s">
        <v>612</v>
      </c>
      <c r="G197" s="90">
        <v>7</v>
      </c>
      <c r="H197" s="87" t="s">
        <v>217</v>
      </c>
      <c r="I197" s="90">
        <v>18.25</v>
      </c>
      <c r="J197" s="91">
        <v>15000</v>
      </c>
      <c r="K197" s="91">
        <v>17764</v>
      </c>
      <c r="L197" s="91">
        <f t="shared" si="12"/>
        <v>396031</v>
      </c>
      <c r="M197" s="91">
        <v>6755</v>
      </c>
      <c r="N197" s="91">
        <v>402786</v>
      </c>
      <c r="O197" s="92"/>
    </row>
    <row r="198" spans="1:15" s="97" customFormat="1" ht="12">
      <c r="A198" s="86" t="s">
        <v>600</v>
      </c>
      <c r="B198" s="87">
        <v>495</v>
      </c>
      <c r="C198" s="87" t="s">
        <v>555</v>
      </c>
      <c r="D198" s="88" t="s">
        <v>58</v>
      </c>
      <c r="E198" s="89">
        <v>25</v>
      </c>
      <c r="F198" s="88" t="s">
        <v>569</v>
      </c>
      <c r="G198" s="90">
        <v>7.5</v>
      </c>
      <c r="H198" s="87" t="s">
        <v>217</v>
      </c>
      <c r="I198" s="90">
        <v>18.25</v>
      </c>
      <c r="J198" s="91">
        <v>25000</v>
      </c>
      <c r="K198" s="91">
        <v>32788</v>
      </c>
      <c r="L198" s="91">
        <f t="shared" si="12"/>
        <v>730977</v>
      </c>
      <c r="M198" s="91">
        <v>13336</v>
      </c>
      <c r="N198" s="91">
        <v>744313</v>
      </c>
      <c r="O198" s="92"/>
    </row>
    <row r="199" spans="1:15" s="97" customFormat="1" ht="12">
      <c r="A199" s="86" t="s">
        <v>632</v>
      </c>
      <c r="B199" s="87">
        <v>495</v>
      </c>
      <c r="C199" s="87" t="s">
        <v>614</v>
      </c>
      <c r="D199" s="88" t="s">
        <v>58</v>
      </c>
      <c r="E199" s="89">
        <f>500*804/1000</f>
        <v>402</v>
      </c>
      <c r="F199" s="88" t="s">
        <v>654</v>
      </c>
      <c r="G199" s="90">
        <v>4.7</v>
      </c>
      <c r="H199" s="88" t="s">
        <v>217</v>
      </c>
      <c r="I199" s="90">
        <v>17</v>
      </c>
      <c r="J199" s="179">
        <v>402000</v>
      </c>
      <c r="K199" s="91">
        <v>331270</v>
      </c>
      <c r="L199" s="91">
        <f t="shared" si="12"/>
        <v>7385343</v>
      </c>
      <c r="M199" s="91">
        <v>85287</v>
      </c>
      <c r="N199" s="91">
        <v>7470630</v>
      </c>
      <c r="O199" s="92"/>
    </row>
    <row r="200" spans="1:15" s="97" customFormat="1" ht="12">
      <c r="A200" s="86" t="s">
        <v>633</v>
      </c>
      <c r="B200" s="87">
        <v>495</v>
      </c>
      <c r="C200" s="87" t="s">
        <v>614</v>
      </c>
      <c r="D200" s="88" t="s">
        <v>58</v>
      </c>
      <c r="E200" s="89">
        <v>38.2</v>
      </c>
      <c r="F200" s="88" t="s">
        <v>655</v>
      </c>
      <c r="G200" s="90">
        <v>5.2</v>
      </c>
      <c r="H200" s="88" t="s">
        <v>217</v>
      </c>
      <c r="I200" s="90">
        <v>17</v>
      </c>
      <c r="J200" s="179">
        <v>38200</v>
      </c>
      <c r="K200" s="91">
        <v>38200</v>
      </c>
      <c r="L200" s="91">
        <f t="shared" si="12"/>
        <v>851632</v>
      </c>
      <c r="M200" s="91">
        <v>10861</v>
      </c>
      <c r="N200" s="91">
        <v>862493</v>
      </c>
      <c r="O200" s="92"/>
    </row>
    <row r="201" spans="1:15" s="97" customFormat="1" ht="12">
      <c r="A201" s="86" t="s">
        <v>633</v>
      </c>
      <c r="B201" s="87">
        <v>495</v>
      </c>
      <c r="C201" s="87" t="s">
        <v>614</v>
      </c>
      <c r="D201" s="88" t="s">
        <v>58</v>
      </c>
      <c r="E201" s="89">
        <v>12</v>
      </c>
      <c r="F201" s="88" t="s">
        <v>656</v>
      </c>
      <c r="G201" s="90">
        <v>5.2</v>
      </c>
      <c r="H201" s="88" t="s">
        <v>217</v>
      </c>
      <c r="I201" s="90">
        <v>17</v>
      </c>
      <c r="J201" s="179">
        <v>12000</v>
      </c>
      <c r="K201" s="91">
        <v>12308</v>
      </c>
      <c r="L201" s="91">
        <f t="shared" si="12"/>
        <v>274395</v>
      </c>
      <c r="M201" s="91">
        <v>3499</v>
      </c>
      <c r="N201" s="91">
        <v>277894</v>
      </c>
      <c r="O201" s="92"/>
    </row>
    <row r="202" spans="1:15" s="97" customFormat="1" ht="12">
      <c r="A202" s="86" t="s">
        <v>633</v>
      </c>
      <c r="B202" s="87">
        <v>495</v>
      </c>
      <c r="C202" s="87" t="s">
        <v>614</v>
      </c>
      <c r="D202" s="88" t="s">
        <v>58</v>
      </c>
      <c r="E202" s="89">
        <v>6</v>
      </c>
      <c r="F202" s="88" t="s">
        <v>657</v>
      </c>
      <c r="G202" s="90">
        <v>5.2</v>
      </c>
      <c r="H202" s="88" t="s">
        <v>217</v>
      </c>
      <c r="I202" s="90">
        <v>17</v>
      </c>
      <c r="J202" s="179">
        <v>6000</v>
      </c>
      <c r="K202" s="91">
        <v>6392</v>
      </c>
      <c r="L202" s="91">
        <f t="shared" si="12"/>
        <v>142503</v>
      </c>
      <c r="M202" s="91">
        <v>1817</v>
      </c>
      <c r="N202" s="91">
        <v>144320</v>
      </c>
      <c r="O202" s="92"/>
    </row>
    <row r="203" spans="1:15" s="97" customFormat="1" ht="12">
      <c r="A203" s="86" t="s">
        <v>633</v>
      </c>
      <c r="B203" s="87">
        <v>495</v>
      </c>
      <c r="C203" s="87" t="s">
        <v>614</v>
      </c>
      <c r="D203" s="88" t="s">
        <v>58</v>
      </c>
      <c r="E203" s="89">
        <v>9</v>
      </c>
      <c r="F203" s="88" t="s">
        <v>658</v>
      </c>
      <c r="G203" s="90">
        <v>5.2</v>
      </c>
      <c r="H203" s="88" t="s">
        <v>217</v>
      </c>
      <c r="I203" s="90">
        <v>17</v>
      </c>
      <c r="J203" s="179">
        <v>9000</v>
      </c>
      <c r="K203" s="91">
        <v>9589</v>
      </c>
      <c r="L203" s="91">
        <f t="shared" si="12"/>
        <v>213777</v>
      </c>
      <c r="M203" s="91">
        <v>2726</v>
      </c>
      <c r="N203" s="91">
        <v>216503</v>
      </c>
      <c r="O203" s="92"/>
    </row>
    <row r="204" spans="1:15" s="97" customFormat="1" ht="12">
      <c r="A204" s="86" t="s">
        <v>633</v>
      </c>
      <c r="B204" s="87">
        <v>495</v>
      </c>
      <c r="C204" s="87" t="s">
        <v>614</v>
      </c>
      <c r="D204" s="88" t="s">
        <v>58</v>
      </c>
      <c r="E204" s="89">
        <v>27.4</v>
      </c>
      <c r="F204" s="88" t="s">
        <v>659</v>
      </c>
      <c r="G204" s="90">
        <v>5.2</v>
      </c>
      <c r="H204" s="88" t="s">
        <v>217</v>
      </c>
      <c r="I204" s="90">
        <v>17</v>
      </c>
      <c r="J204" s="179">
        <v>27400</v>
      </c>
      <c r="K204" s="91">
        <v>31102</v>
      </c>
      <c r="L204" s="91">
        <f t="shared" si="12"/>
        <v>693389</v>
      </c>
      <c r="M204" s="91">
        <v>8842</v>
      </c>
      <c r="N204" s="91">
        <v>702231</v>
      </c>
      <c r="O204" s="92"/>
    </row>
    <row r="205" spans="1:15" s="97" customFormat="1" ht="12">
      <c r="A205" s="86"/>
      <c r="B205" s="87"/>
      <c r="C205" s="87"/>
      <c r="D205" s="88"/>
      <c r="E205" s="89"/>
      <c r="F205" s="88"/>
      <c r="G205" s="90"/>
      <c r="H205" s="87"/>
      <c r="I205" s="90"/>
      <c r="J205" s="91"/>
      <c r="K205" s="91"/>
      <c r="L205" s="91"/>
      <c r="M205" s="91"/>
      <c r="N205" s="91"/>
      <c r="O205" s="92"/>
    </row>
    <row r="206" spans="1:15" s="97" customFormat="1" ht="12">
      <c r="A206" s="86" t="s">
        <v>240</v>
      </c>
      <c r="B206" s="87">
        <v>501</v>
      </c>
      <c r="C206" s="87" t="s">
        <v>522</v>
      </c>
      <c r="D206" s="88" t="s">
        <v>58</v>
      </c>
      <c r="E206" s="89">
        <v>156.3</v>
      </c>
      <c r="F206" s="88" t="s">
        <v>254</v>
      </c>
      <c r="G206" s="90">
        <v>4.15</v>
      </c>
      <c r="H206" s="88" t="s">
        <v>219</v>
      </c>
      <c r="I206" s="90">
        <v>7.75</v>
      </c>
      <c r="J206" s="91">
        <v>156300</v>
      </c>
      <c r="K206" s="91">
        <v>69643.55</v>
      </c>
      <c r="L206" s="91">
        <f>ROUND((K206*$C$8/1000),0)</f>
        <v>1552635</v>
      </c>
      <c r="M206" s="91">
        <v>5230</v>
      </c>
      <c r="N206" s="91">
        <v>1557865</v>
      </c>
      <c r="O206" s="92"/>
    </row>
    <row r="207" spans="1:15" s="97" customFormat="1" ht="12">
      <c r="A207" s="86" t="s">
        <v>289</v>
      </c>
      <c r="B207" s="87">
        <v>501</v>
      </c>
      <c r="C207" s="87" t="s">
        <v>522</v>
      </c>
      <c r="D207" s="88" t="s">
        <v>58</v>
      </c>
      <c r="E207" s="89">
        <v>47.1</v>
      </c>
      <c r="F207" s="88" t="s">
        <v>255</v>
      </c>
      <c r="G207" s="90">
        <v>4.5</v>
      </c>
      <c r="H207" s="88" t="s">
        <v>219</v>
      </c>
      <c r="I207" s="90">
        <v>14.75</v>
      </c>
      <c r="J207" s="91">
        <v>47100</v>
      </c>
      <c r="K207" s="91">
        <v>58264.54</v>
      </c>
      <c r="L207" s="91">
        <f>ROUND((K207*$C$8/1000),0)</f>
        <v>1298951</v>
      </c>
      <c r="M207" s="91">
        <v>0</v>
      </c>
      <c r="N207" s="91">
        <v>1298951</v>
      </c>
      <c r="O207" s="92"/>
    </row>
    <row r="208" spans="1:15" s="97" customFormat="1" ht="12">
      <c r="A208" s="86" t="s">
        <v>289</v>
      </c>
      <c r="B208" s="87">
        <v>501</v>
      </c>
      <c r="C208" s="87" t="s">
        <v>522</v>
      </c>
      <c r="D208" s="88" t="s">
        <v>58</v>
      </c>
      <c r="E208" s="89">
        <v>11.4</v>
      </c>
      <c r="F208" s="88" t="s">
        <v>523</v>
      </c>
      <c r="G208" s="90">
        <v>5.5</v>
      </c>
      <c r="H208" s="88" t="s">
        <v>219</v>
      </c>
      <c r="I208" s="90">
        <v>15</v>
      </c>
      <c r="J208" s="91">
        <v>11400</v>
      </c>
      <c r="K208" s="91">
        <v>14766.55</v>
      </c>
      <c r="L208" s="91">
        <f>ROUND((K208*$C$8/1000),0)</f>
        <v>329206</v>
      </c>
      <c r="M208" s="91">
        <v>0</v>
      </c>
      <c r="N208" s="91">
        <v>329206</v>
      </c>
      <c r="O208" s="92"/>
    </row>
    <row r="209" spans="1:15" s="97" customFormat="1" ht="12">
      <c r="A209" s="86" t="s">
        <v>289</v>
      </c>
      <c r="B209" s="87">
        <v>501</v>
      </c>
      <c r="C209" s="87" t="s">
        <v>522</v>
      </c>
      <c r="D209" s="88" t="s">
        <v>58</v>
      </c>
      <c r="E209" s="89">
        <v>58</v>
      </c>
      <c r="F209" s="88" t="s">
        <v>524</v>
      </c>
      <c r="G209" s="90">
        <v>5</v>
      </c>
      <c r="H209" s="88" t="s">
        <v>219</v>
      </c>
      <c r="I209" s="90">
        <v>15.25</v>
      </c>
      <c r="J209" s="91">
        <v>58000</v>
      </c>
      <c r="K209" s="91">
        <v>73422.78</v>
      </c>
      <c r="L209" s="91">
        <f>ROUND((K209*$C$8/1000),0)</f>
        <v>1636890</v>
      </c>
      <c r="M209" s="91">
        <v>0</v>
      </c>
      <c r="N209" s="91">
        <v>1636890</v>
      </c>
      <c r="O209" s="92"/>
    </row>
    <row r="210" spans="1:15" s="97" customFormat="1" ht="12">
      <c r="A210" s="86"/>
      <c r="B210" s="87"/>
      <c r="C210" s="87"/>
      <c r="D210" s="88"/>
      <c r="E210" s="89"/>
      <c r="F210" s="88"/>
      <c r="G210" s="90"/>
      <c r="H210" s="87"/>
      <c r="I210" s="90"/>
      <c r="J210" s="91"/>
      <c r="K210" s="91"/>
      <c r="L210" s="91"/>
      <c r="M210" s="91"/>
      <c r="N210" s="91"/>
      <c r="O210" s="92"/>
    </row>
    <row r="211" spans="1:15" s="97" customFormat="1" ht="12">
      <c r="A211" s="86" t="s">
        <v>601</v>
      </c>
      <c r="B211" s="87">
        <v>510</v>
      </c>
      <c r="C211" s="88" t="s">
        <v>533</v>
      </c>
      <c r="D211" s="88" t="s">
        <v>58</v>
      </c>
      <c r="E211" s="89">
        <v>863</v>
      </c>
      <c r="F211" s="88" t="s">
        <v>285</v>
      </c>
      <c r="G211" s="90">
        <v>4</v>
      </c>
      <c r="H211" s="87" t="s">
        <v>217</v>
      </c>
      <c r="I211" s="90">
        <v>18.5</v>
      </c>
      <c r="J211" s="91">
        <v>863000</v>
      </c>
      <c r="K211" s="91">
        <v>620003</v>
      </c>
      <c r="L211" s="91">
        <f aca="true" t="shared" si="13" ref="L211:L216">ROUND((K211*$C$8/1000),0)</f>
        <v>13822365</v>
      </c>
      <c r="M211" s="91">
        <v>136187</v>
      </c>
      <c r="N211" s="91">
        <v>13958552</v>
      </c>
      <c r="O211" s="92"/>
    </row>
    <row r="212" spans="1:15" s="97" customFormat="1" ht="12">
      <c r="A212" s="86" t="s">
        <v>601</v>
      </c>
      <c r="B212" s="87">
        <v>510</v>
      </c>
      <c r="C212" s="88" t="s">
        <v>533</v>
      </c>
      <c r="D212" s="88" t="s">
        <v>58</v>
      </c>
      <c r="E212" s="89">
        <v>141</v>
      </c>
      <c r="F212" s="88" t="s">
        <v>286</v>
      </c>
      <c r="G212" s="90">
        <v>4</v>
      </c>
      <c r="H212" s="87" t="s">
        <v>217</v>
      </c>
      <c r="I212" s="90">
        <v>18.5</v>
      </c>
      <c r="J212" s="91">
        <v>141000</v>
      </c>
      <c r="K212" s="91">
        <v>101460</v>
      </c>
      <c r="L212" s="91">
        <f t="shared" si="13"/>
        <v>2261952</v>
      </c>
      <c r="M212" s="91">
        <v>22286</v>
      </c>
      <c r="N212" s="91">
        <v>2284238</v>
      </c>
      <c r="O212" s="92"/>
    </row>
    <row r="213" spans="1:15" s="97" customFormat="1" ht="12">
      <c r="A213" s="86" t="s">
        <v>596</v>
      </c>
      <c r="B213" s="87">
        <v>510</v>
      </c>
      <c r="C213" s="88" t="s">
        <v>533</v>
      </c>
      <c r="D213" s="88" t="s">
        <v>58</v>
      </c>
      <c r="E213" s="89">
        <v>45</v>
      </c>
      <c r="F213" s="88" t="s">
        <v>534</v>
      </c>
      <c r="G213" s="90">
        <v>4</v>
      </c>
      <c r="H213" s="87" t="s">
        <v>217</v>
      </c>
      <c r="I213" s="90">
        <v>18.5</v>
      </c>
      <c r="J213" s="91">
        <v>45000</v>
      </c>
      <c r="K213" s="91">
        <v>53162</v>
      </c>
      <c r="L213" s="91">
        <f t="shared" si="13"/>
        <v>1185195</v>
      </c>
      <c r="M213" s="91">
        <v>11678</v>
      </c>
      <c r="N213" s="91">
        <v>1196873</v>
      </c>
      <c r="O213" s="92"/>
    </row>
    <row r="214" spans="1:15" s="97" customFormat="1" ht="12">
      <c r="A214" s="86" t="s">
        <v>596</v>
      </c>
      <c r="B214" s="87">
        <v>510</v>
      </c>
      <c r="C214" s="88" t="s">
        <v>533</v>
      </c>
      <c r="D214" s="88" t="s">
        <v>58</v>
      </c>
      <c r="E214" s="89">
        <v>18</v>
      </c>
      <c r="F214" s="88" t="s">
        <v>535</v>
      </c>
      <c r="G214" s="90">
        <v>4</v>
      </c>
      <c r="H214" s="87" t="s">
        <v>217</v>
      </c>
      <c r="I214" s="90">
        <v>18.5</v>
      </c>
      <c r="J214" s="91">
        <v>18000</v>
      </c>
      <c r="K214" s="91">
        <v>21265</v>
      </c>
      <c r="L214" s="91">
        <f t="shared" si="13"/>
        <v>474083</v>
      </c>
      <c r="M214" s="91">
        <v>4671</v>
      </c>
      <c r="N214" s="91">
        <v>478754</v>
      </c>
      <c r="O214" s="92"/>
    </row>
    <row r="215" spans="1:15" s="97" customFormat="1" ht="12">
      <c r="A215" s="86" t="s">
        <v>602</v>
      </c>
      <c r="B215" s="87">
        <v>510</v>
      </c>
      <c r="C215" s="88" t="s">
        <v>533</v>
      </c>
      <c r="D215" s="88" t="s">
        <v>58</v>
      </c>
      <c r="E215" s="89">
        <v>46</v>
      </c>
      <c r="F215" s="88" t="s">
        <v>536</v>
      </c>
      <c r="G215" s="90">
        <v>4</v>
      </c>
      <c r="H215" s="87" t="s">
        <v>217</v>
      </c>
      <c r="I215" s="90">
        <v>18.5</v>
      </c>
      <c r="J215" s="91">
        <v>46000</v>
      </c>
      <c r="K215" s="91">
        <v>54343</v>
      </c>
      <c r="L215" s="91">
        <f t="shared" si="13"/>
        <v>1211524</v>
      </c>
      <c r="M215" s="91">
        <v>11937</v>
      </c>
      <c r="N215" s="91">
        <v>1223461</v>
      </c>
      <c r="O215" s="92"/>
    </row>
    <row r="216" spans="1:15" s="97" customFormat="1" ht="12">
      <c r="A216" s="86" t="s">
        <v>602</v>
      </c>
      <c r="B216" s="87">
        <v>510</v>
      </c>
      <c r="C216" s="88" t="s">
        <v>533</v>
      </c>
      <c r="D216" s="88" t="s">
        <v>58</v>
      </c>
      <c r="E216" s="89">
        <v>113</v>
      </c>
      <c r="F216" s="88" t="s">
        <v>537</v>
      </c>
      <c r="G216" s="90">
        <v>4</v>
      </c>
      <c r="H216" s="87" t="s">
        <v>217</v>
      </c>
      <c r="I216" s="90">
        <v>18.5</v>
      </c>
      <c r="J216" s="91">
        <v>113000</v>
      </c>
      <c r="K216" s="91">
        <v>133496</v>
      </c>
      <c r="L216" s="91">
        <f t="shared" si="13"/>
        <v>2976164</v>
      </c>
      <c r="M216" s="91">
        <v>29324</v>
      </c>
      <c r="N216" s="91">
        <v>3005488</v>
      </c>
      <c r="O216" s="92"/>
    </row>
    <row r="217" spans="1:15" s="97" customFormat="1" ht="12">
      <c r="A217" s="86" t="s">
        <v>124</v>
      </c>
      <c r="B217" s="87">
        <v>511</v>
      </c>
      <c r="C217" s="87" t="s">
        <v>538</v>
      </c>
      <c r="D217" s="88" t="s">
        <v>131</v>
      </c>
      <c r="E217" s="89">
        <v>17160000</v>
      </c>
      <c r="F217" s="88" t="s">
        <v>293</v>
      </c>
      <c r="G217" s="90">
        <v>7</v>
      </c>
      <c r="H217" s="88" t="s">
        <v>221</v>
      </c>
      <c r="I217" s="90">
        <v>6</v>
      </c>
      <c r="J217" s="91">
        <v>17160000000</v>
      </c>
      <c r="K217" s="91">
        <v>10009998570</v>
      </c>
      <c r="L217" s="91">
        <f>ROUND((K217/1000),0)</f>
        <v>10009999</v>
      </c>
      <c r="M217" s="91">
        <v>132416</v>
      </c>
      <c r="N217" s="91">
        <v>10142415</v>
      </c>
      <c r="O217" s="92"/>
    </row>
    <row r="218" spans="1:15" s="97" customFormat="1" ht="12">
      <c r="A218" s="86" t="s">
        <v>124</v>
      </c>
      <c r="B218" s="87">
        <v>511</v>
      </c>
      <c r="C218" s="87" t="s">
        <v>538</v>
      </c>
      <c r="D218" s="88" t="s">
        <v>131</v>
      </c>
      <c r="E218" s="89">
        <v>3450000</v>
      </c>
      <c r="F218" s="88" t="s">
        <v>294</v>
      </c>
      <c r="G218" s="90">
        <v>7.7</v>
      </c>
      <c r="H218" s="88" t="s">
        <v>221</v>
      </c>
      <c r="I218" s="90">
        <v>6</v>
      </c>
      <c r="J218" s="91">
        <v>3450000000</v>
      </c>
      <c r="K218" s="91">
        <v>3450000000</v>
      </c>
      <c r="L218" s="91">
        <f>ROUND((K218/1000),0)</f>
        <v>3450000</v>
      </c>
      <c r="M218" s="91">
        <v>50089</v>
      </c>
      <c r="N218" s="91">
        <v>3500089</v>
      </c>
      <c r="O218" s="92"/>
    </row>
    <row r="219" spans="1:15" s="97" customFormat="1" ht="12">
      <c r="A219" s="86" t="s">
        <v>260</v>
      </c>
      <c r="B219" s="87">
        <v>511</v>
      </c>
      <c r="C219" s="87" t="s">
        <v>538</v>
      </c>
      <c r="D219" s="88" t="s">
        <v>131</v>
      </c>
      <c r="E219" s="89">
        <v>3596000</v>
      </c>
      <c r="F219" s="88" t="s">
        <v>539</v>
      </c>
      <c r="G219" s="90">
        <v>10</v>
      </c>
      <c r="H219" s="88" t="s">
        <v>221</v>
      </c>
      <c r="I219" s="90">
        <v>6.25</v>
      </c>
      <c r="J219" s="91">
        <v>3596000000</v>
      </c>
      <c r="K219" s="91">
        <v>5391859832</v>
      </c>
      <c r="L219" s="91">
        <f>ROUND((K219/1000),0)</f>
        <v>5391860</v>
      </c>
      <c r="M219" s="91">
        <v>100774</v>
      </c>
      <c r="N219" s="91">
        <v>5492634</v>
      </c>
      <c r="O219" s="92"/>
    </row>
    <row r="220" spans="1:15" s="97" customFormat="1" ht="12">
      <c r="A220" s="86"/>
      <c r="B220" s="87"/>
      <c r="C220" s="87"/>
      <c r="D220" s="88"/>
      <c r="E220" s="89"/>
      <c r="F220" s="88"/>
      <c r="G220" s="90"/>
      <c r="H220" s="88"/>
      <c r="I220" s="90"/>
      <c r="J220" s="91"/>
      <c r="K220" s="91"/>
      <c r="L220" s="91"/>
      <c r="M220" s="91"/>
      <c r="N220" s="91"/>
      <c r="O220" s="92"/>
    </row>
    <row r="221" spans="1:15" s="97" customFormat="1" ht="12">
      <c r="A221" s="86" t="s">
        <v>157</v>
      </c>
      <c r="B221" s="87">
        <v>514</v>
      </c>
      <c r="C221" s="87" t="s">
        <v>545</v>
      </c>
      <c r="D221" s="88" t="s">
        <v>546</v>
      </c>
      <c r="E221" s="89">
        <v>65000</v>
      </c>
      <c r="F221" s="88" t="s">
        <v>305</v>
      </c>
      <c r="G221" s="90">
        <v>7.61</v>
      </c>
      <c r="H221" s="88" t="s">
        <v>226</v>
      </c>
      <c r="I221" s="90">
        <v>14.5</v>
      </c>
      <c r="J221" s="91">
        <v>65000000</v>
      </c>
      <c r="K221" s="91">
        <v>65000000</v>
      </c>
      <c r="L221" s="91">
        <f>ROUND((K221*$G$8/1000),0)</f>
        <v>33748000</v>
      </c>
      <c r="M221" s="91">
        <v>877476</v>
      </c>
      <c r="N221" s="91">
        <v>34625476</v>
      </c>
      <c r="O221" s="92"/>
    </row>
    <row r="222" spans="1:15" s="97" customFormat="1" ht="12">
      <c r="A222" s="86" t="s">
        <v>579</v>
      </c>
      <c r="B222" s="87">
        <v>514</v>
      </c>
      <c r="C222" s="87" t="s">
        <v>545</v>
      </c>
      <c r="D222" s="88" t="s">
        <v>546</v>
      </c>
      <c r="E222" s="89">
        <v>1</v>
      </c>
      <c r="F222" s="88" t="s">
        <v>547</v>
      </c>
      <c r="G222" s="90">
        <v>7.75</v>
      </c>
      <c r="H222" s="88" t="s">
        <v>226</v>
      </c>
      <c r="I222" s="90">
        <v>15</v>
      </c>
      <c r="J222" s="91">
        <v>1000</v>
      </c>
      <c r="K222" s="91">
        <v>1355.47</v>
      </c>
      <c r="L222" s="91">
        <f>ROUND((K222*$G$8/1000),0)</f>
        <v>704</v>
      </c>
      <c r="M222" s="91">
        <v>18</v>
      </c>
      <c r="N222" s="91">
        <v>722</v>
      </c>
      <c r="O222" s="92"/>
    </row>
    <row r="223" spans="1:15" s="97" customFormat="1" ht="12">
      <c r="A223" s="86" t="s">
        <v>112</v>
      </c>
      <c r="B223" s="87">
        <v>519</v>
      </c>
      <c r="C223" s="87" t="s">
        <v>556</v>
      </c>
      <c r="D223" s="88" t="s">
        <v>131</v>
      </c>
      <c r="E223" s="89">
        <v>34000000</v>
      </c>
      <c r="F223" s="88" t="s">
        <v>557</v>
      </c>
      <c r="G223" s="90">
        <v>6.5</v>
      </c>
      <c r="H223" s="88" t="s">
        <v>221</v>
      </c>
      <c r="I223" s="90">
        <v>7.25</v>
      </c>
      <c r="J223" s="91">
        <v>34000000000</v>
      </c>
      <c r="K223" s="91">
        <v>32266000000</v>
      </c>
      <c r="L223" s="91">
        <f>ROUND((K223/1000),0)</f>
        <v>32266000</v>
      </c>
      <c r="M223" s="91">
        <v>177863</v>
      </c>
      <c r="N223" s="91">
        <v>32443863</v>
      </c>
      <c r="O223" s="92"/>
    </row>
    <row r="224" spans="1:15" s="97" customFormat="1" ht="12">
      <c r="A224" s="86" t="s">
        <v>112</v>
      </c>
      <c r="B224" s="87">
        <v>519</v>
      </c>
      <c r="C224" s="87" t="s">
        <v>556</v>
      </c>
      <c r="D224" s="88" t="s">
        <v>131</v>
      </c>
      <c r="E224" s="89">
        <v>6000000</v>
      </c>
      <c r="F224" s="88" t="s">
        <v>558</v>
      </c>
      <c r="G224" s="90">
        <v>0</v>
      </c>
      <c r="H224" s="88" t="s">
        <v>221</v>
      </c>
      <c r="I224" s="90">
        <v>7.5</v>
      </c>
      <c r="J224" s="91">
        <v>6000000000</v>
      </c>
      <c r="K224" s="91">
        <v>6000000000</v>
      </c>
      <c r="L224" s="91">
        <f>ROUND((K224/1000),0)</f>
        <v>6000000</v>
      </c>
      <c r="M224" s="91">
        <v>0</v>
      </c>
      <c r="N224" s="91">
        <v>6000000</v>
      </c>
      <c r="O224" s="92"/>
    </row>
    <row r="225" spans="1:15" s="97" customFormat="1" ht="12">
      <c r="A225" s="86" t="s">
        <v>157</v>
      </c>
      <c r="B225" s="87">
        <v>536</v>
      </c>
      <c r="C225" s="87" t="s">
        <v>571</v>
      </c>
      <c r="D225" s="88" t="s">
        <v>58</v>
      </c>
      <c r="E225" s="89">
        <v>302</v>
      </c>
      <c r="F225" s="88" t="s">
        <v>572</v>
      </c>
      <c r="G225" s="90">
        <v>3.7</v>
      </c>
      <c r="H225" s="88" t="s">
        <v>217</v>
      </c>
      <c r="I225" s="90">
        <v>19.5</v>
      </c>
      <c r="J225" s="91">
        <v>302000</v>
      </c>
      <c r="K225" s="91">
        <v>225952.75</v>
      </c>
      <c r="L225" s="91">
        <f>ROUND((K225*$C$8/1000),0)</f>
        <v>5037397</v>
      </c>
      <c r="M225" s="91">
        <v>30147</v>
      </c>
      <c r="N225" s="91">
        <v>5067544</v>
      </c>
      <c r="O225" s="92"/>
    </row>
    <row r="226" spans="1:15" s="97" customFormat="1" ht="12">
      <c r="A226" s="86" t="s">
        <v>579</v>
      </c>
      <c r="B226" s="87">
        <v>536</v>
      </c>
      <c r="C226" s="87" t="s">
        <v>571</v>
      </c>
      <c r="D226" s="88" t="s">
        <v>58</v>
      </c>
      <c r="E226" s="89">
        <v>19</v>
      </c>
      <c r="F226" s="88" t="s">
        <v>573</v>
      </c>
      <c r="G226" s="90">
        <v>4</v>
      </c>
      <c r="H226" s="88" t="s">
        <v>217</v>
      </c>
      <c r="I226" s="90">
        <v>19.5</v>
      </c>
      <c r="J226" s="91">
        <v>19000</v>
      </c>
      <c r="K226" s="91">
        <v>21795.68</v>
      </c>
      <c r="L226" s="91">
        <f>ROUND((K226*$C$8/1000),0)</f>
        <v>485914</v>
      </c>
      <c r="M226" s="91">
        <v>3140</v>
      </c>
      <c r="N226" s="91">
        <v>489054</v>
      </c>
      <c r="O226" s="92"/>
    </row>
    <row r="227" spans="1:15" s="97" customFormat="1" ht="12">
      <c r="A227" s="86" t="s">
        <v>579</v>
      </c>
      <c r="B227" s="87">
        <v>536</v>
      </c>
      <c r="C227" s="87" t="s">
        <v>571</v>
      </c>
      <c r="D227" s="88" t="s">
        <v>58</v>
      </c>
      <c r="E227" s="89">
        <v>17</v>
      </c>
      <c r="F227" s="88" t="s">
        <v>511</v>
      </c>
      <c r="G227" s="90">
        <v>4.7</v>
      </c>
      <c r="H227" s="88" t="s">
        <v>217</v>
      </c>
      <c r="I227" s="90">
        <v>19.5</v>
      </c>
      <c r="J227" s="91">
        <v>17000</v>
      </c>
      <c r="K227" s="91">
        <v>19964.68</v>
      </c>
      <c r="L227" s="91">
        <f>ROUND((K227*$C$8/1000),0)</f>
        <v>445093</v>
      </c>
      <c r="M227" s="91">
        <v>3371</v>
      </c>
      <c r="N227" s="91">
        <v>448464</v>
      </c>
      <c r="O227" s="92"/>
    </row>
    <row r="228" spans="1:15" s="97" customFormat="1" ht="12">
      <c r="A228" s="86" t="s">
        <v>579</v>
      </c>
      <c r="B228" s="87">
        <v>536</v>
      </c>
      <c r="C228" s="87" t="s">
        <v>571</v>
      </c>
      <c r="D228" s="88" t="s">
        <v>58</v>
      </c>
      <c r="E228" s="89">
        <v>11.5</v>
      </c>
      <c r="F228" s="88" t="s">
        <v>512</v>
      </c>
      <c r="G228" s="90">
        <v>5.5</v>
      </c>
      <c r="H228" s="88" t="s">
        <v>217</v>
      </c>
      <c r="I228" s="90">
        <v>19.5</v>
      </c>
      <c r="J228" s="91">
        <v>11500</v>
      </c>
      <c r="K228" s="91">
        <v>13870.16</v>
      </c>
      <c r="L228" s="91">
        <f>ROUND((K228*$C$8/1000),0)</f>
        <v>309222</v>
      </c>
      <c r="M228" s="91">
        <v>2731</v>
      </c>
      <c r="N228" s="91">
        <v>311953</v>
      </c>
      <c r="O228" s="92"/>
    </row>
    <row r="229" spans="1:15" s="97" customFormat="1" ht="12">
      <c r="A229" s="86" t="s">
        <v>583</v>
      </c>
      <c r="B229" s="87">
        <v>536</v>
      </c>
      <c r="C229" s="87" t="s">
        <v>571</v>
      </c>
      <c r="D229" s="88" t="s">
        <v>58</v>
      </c>
      <c r="E229" s="89">
        <v>20</v>
      </c>
      <c r="F229" s="88" t="s">
        <v>574</v>
      </c>
      <c r="G229" s="90">
        <v>7.5</v>
      </c>
      <c r="H229" s="88" t="s">
        <v>217</v>
      </c>
      <c r="I229" s="90">
        <v>19.5</v>
      </c>
      <c r="J229" s="91">
        <v>20000</v>
      </c>
      <c r="K229" s="91">
        <v>25760.82</v>
      </c>
      <c r="L229" s="91">
        <f>ROUND((K229*$C$8/1000),0)</f>
        <v>574312</v>
      </c>
      <c r="M229" s="91">
        <v>6864</v>
      </c>
      <c r="N229" s="91">
        <v>581176</v>
      </c>
      <c r="O229" s="92"/>
    </row>
    <row r="230" spans="1:15" s="97" customFormat="1" ht="12">
      <c r="A230" s="86"/>
      <c r="B230" s="87"/>
      <c r="C230" s="87"/>
      <c r="D230" s="88"/>
      <c r="E230" s="89"/>
      <c r="F230" s="88"/>
      <c r="G230" s="90"/>
      <c r="H230" s="88"/>
      <c r="I230" s="90"/>
      <c r="J230" s="91"/>
      <c r="K230" s="91"/>
      <c r="L230" s="91"/>
      <c r="M230" s="91"/>
      <c r="N230" s="91"/>
      <c r="O230" s="92"/>
    </row>
    <row r="231" spans="1:15" s="97" customFormat="1" ht="12">
      <c r="A231" s="86" t="s">
        <v>240</v>
      </c>
      <c r="B231" s="87">
        <v>557</v>
      </c>
      <c r="C231" s="87" t="s">
        <v>587</v>
      </c>
      <c r="D231" s="88" t="s">
        <v>58</v>
      </c>
      <c r="E231" s="89">
        <v>120.8</v>
      </c>
      <c r="F231" s="88" t="s">
        <v>280</v>
      </c>
      <c r="G231" s="90">
        <v>4.2</v>
      </c>
      <c r="H231" s="88" t="s">
        <v>219</v>
      </c>
      <c r="I231" s="90">
        <v>9.75</v>
      </c>
      <c r="J231" s="91">
        <v>120800</v>
      </c>
      <c r="K231" s="91">
        <v>0</v>
      </c>
      <c r="L231" s="91">
        <f>ROUND((K231*$C$8/1000),0)</f>
        <v>0</v>
      </c>
      <c r="M231" s="91"/>
      <c r="N231" s="91"/>
      <c r="O231" s="92"/>
    </row>
    <row r="232" spans="1:15" s="97" customFormat="1" ht="12">
      <c r="A232" s="86" t="s">
        <v>588</v>
      </c>
      <c r="B232" s="87">
        <v>557</v>
      </c>
      <c r="C232" s="87" t="s">
        <v>587</v>
      </c>
      <c r="D232" s="88" t="s">
        <v>58</v>
      </c>
      <c r="E232" s="89">
        <v>41.9</v>
      </c>
      <c r="F232" s="88" t="s">
        <v>281</v>
      </c>
      <c r="G232" s="90">
        <v>5</v>
      </c>
      <c r="H232" s="88" t="s">
        <v>219</v>
      </c>
      <c r="I232" s="90">
        <v>19.5</v>
      </c>
      <c r="J232" s="91"/>
      <c r="K232" s="91"/>
      <c r="L232" s="91"/>
      <c r="M232" s="91"/>
      <c r="N232" s="91"/>
      <c r="O232" s="92"/>
    </row>
    <row r="233" spans="1:15" s="97" customFormat="1" ht="12">
      <c r="A233" s="86" t="s">
        <v>588</v>
      </c>
      <c r="B233" s="87">
        <v>557</v>
      </c>
      <c r="C233" s="87" t="s">
        <v>587</v>
      </c>
      <c r="D233" s="88" t="s">
        <v>58</v>
      </c>
      <c r="E233" s="89">
        <v>11</v>
      </c>
      <c r="F233" s="88" t="s">
        <v>589</v>
      </c>
      <c r="G233" s="90">
        <v>5</v>
      </c>
      <c r="H233" s="88" t="s">
        <v>219</v>
      </c>
      <c r="I233" s="90">
        <v>19.75</v>
      </c>
      <c r="J233" s="91"/>
      <c r="K233" s="91"/>
      <c r="L233" s="91"/>
      <c r="M233" s="91"/>
      <c r="N233" s="91"/>
      <c r="O233" s="92"/>
    </row>
    <row r="234" spans="1:15" s="97" customFormat="1" ht="12">
      <c r="A234" s="86" t="s">
        <v>588</v>
      </c>
      <c r="B234" s="87">
        <v>557</v>
      </c>
      <c r="C234" s="87" t="s">
        <v>587</v>
      </c>
      <c r="D234" s="88" t="s">
        <v>58</v>
      </c>
      <c r="E234" s="89">
        <v>64</v>
      </c>
      <c r="F234" s="88" t="s">
        <v>590</v>
      </c>
      <c r="G234" s="90">
        <v>3</v>
      </c>
      <c r="H234" s="88" t="s">
        <v>219</v>
      </c>
      <c r="I234" s="90">
        <v>20</v>
      </c>
      <c r="J234" s="91"/>
      <c r="K234" s="91"/>
      <c r="L234" s="91"/>
      <c r="M234" s="91"/>
      <c r="N234" s="91"/>
      <c r="O234" s="92"/>
    </row>
    <row r="235" spans="1:15" s="97" customFormat="1" ht="12">
      <c r="A235" s="86" t="s">
        <v>112</v>
      </c>
      <c r="B235" s="87">
        <v>571</v>
      </c>
      <c r="C235" s="87" t="s">
        <v>604</v>
      </c>
      <c r="D235" s="88" t="s">
        <v>131</v>
      </c>
      <c r="E235" s="89">
        <v>90000000</v>
      </c>
      <c r="F235" s="88" t="s">
        <v>607</v>
      </c>
      <c r="G235" s="90">
        <v>5</v>
      </c>
      <c r="H235" s="88" t="s">
        <v>221</v>
      </c>
      <c r="I235" s="90">
        <v>6.5</v>
      </c>
      <c r="J235" s="91">
        <v>90000000000</v>
      </c>
      <c r="K235" s="91">
        <v>90000000000</v>
      </c>
      <c r="L235" s="91">
        <f>ROUND((K235/1000),0)</f>
        <v>90000000</v>
      </c>
      <c r="M235" s="91">
        <v>364120</v>
      </c>
      <c r="N235" s="91">
        <v>90364120</v>
      </c>
      <c r="O235" s="92"/>
    </row>
    <row r="236" spans="1:15" s="97" customFormat="1" ht="12">
      <c r="A236" s="86" t="s">
        <v>112</v>
      </c>
      <c r="B236" s="87">
        <v>571</v>
      </c>
      <c r="C236" s="87" t="s">
        <v>604</v>
      </c>
      <c r="D236" s="88" t="s">
        <v>131</v>
      </c>
      <c r="E236" s="89">
        <v>21495000</v>
      </c>
      <c r="F236" s="88" t="s">
        <v>608</v>
      </c>
      <c r="G236" s="90">
        <v>0</v>
      </c>
      <c r="H236" s="88" t="s">
        <v>221</v>
      </c>
      <c r="I236" s="90">
        <v>6.75</v>
      </c>
      <c r="J236" s="91">
        <v>21495000000</v>
      </c>
      <c r="K236" s="91">
        <v>21495000000</v>
      </c>
      <c r="L236" s="91">
        <f>ROUND((K236/1000),0)</f>
        <v>21495000</v>
      </c>
      <c r="M236" s="91">
        <v>0</v>
      </c>
      <c r="N236" s="91">
        <v>21495000</v>
      </c>
      <c r="O236" s="92"/>
    </row>
    <row r="237" spans="1:15" s="97" customFormat="1" ht="12">
      <c r="A237" s="86" t="s">
        <v>112</v>
      </c>
      <c r="B237" s="87">
        <v>571</v>
      </c>
      <c r="C237" s="87" t="s">
        <v>604</v>
      </c>
      <c r="D237" s="88" t="s">
        <v>131</v>
      </c>
      <c r="E237" s="89">
        <v>3500000</v>
      </c>
      <c r="F237" s="88" t="s">
        <v>609</v>
      </c>
      <c r="G237" s="90">
        <v>0</v>
      </c>
      <c r="H237" s="88" t="s">
        <v>221</v>
      </c>
      <c r="I237" s="90">
        <v>6.75</v>
      </c>
      <c r="J237" s="91">
        <v>3500000000</v>
      </c>
      <c r="K237" s="91">
        <v>3500000000</v>
      </c>
      <c r="L237" s="91">
        <f>ROUND((K237/1000),0)</f>
        <v>3500000</v>
      </c>
      <c r="M237" s="91">
        <v>0</v>
      </c>
      <c r="N237" s="91">
        <v>3500000</v>
      </c>
      <c r="O237" s="92"/>
    </row>
    <row r="238" spans="1:15" s="97" customFormat="1" ht="12">
      <c r="A238" s="86" t="s">
        <v>112</v>
      </c>
      <c r="B238" s="87">
        <v>571</v>
      </c>
      <c r="C238" s="87" t="s">
        <v>604</v>
      </c>
      <c r="D238" s="88" t="s">
        <v>131</v>
      </c>
      <c r="E238" s="89">
        <v>5000</v>
      </c>
      <c r="F238" s="88" t="s">
        <v>610</v>
      </c>
      <c r="G238" s="90">
        <v>0</v>
      </c>
      <c r="H238" s="88" t="s">
        <v>221</v>
      </c>
      <c r="I238" s="90">
        <v>6.75</v>
      </c>
      <c r="J238" s="91">
        <v>5000000</v>
      </c>
      <c r="K238" s="91">
        <v>5000000</v>
      </c>
      <c r="L238" s="91">
        <f>ROUND((K238/1000),0)</f>
        <v>5000</v>
      </c>
      <c r="M238" s="91">
        <v>0</v>
      </c>
      <c r="N238" s="91">
        <v>5000</v>
      </c>
      <c r="O238" s="92"/>
    </row>
    <row r="239" spans="1:15" s="97" customFormat="1" ht="12">
      <c r="A239" s="86"/>
      <c r="B239" s="87"/>
      <c r="C239" s="87"/>
      <c r="D239" s="88"/>
      <c r="E239" s="89"/>
      <c r="F239" s="88"/>
      <c r="G239" s="90"/>
      <c r="H239" s="88"/>
      <c r="I239" s="90"/>
      <c r="J239" s="90"/>
      <c r="K239" s="91"/>
      <c r="L239" s="91"/>
      <c r="M239" s="91"/>
      <c r="N239" s="91"/>
      <c r="O239" s="92"/>
    </row>
    <row r="240" spans="1:15" s="97" customFormat="1" ht="12">
      <c r="A240" s="86" t="s">
        <v>601</v>
      </c>
      <c r="B240" s="87">
        <v>582</v>
      </c>
      <c r="C240" s="87" t="s">
        <v>611</v>
      </c>
      <c r="D240" s="88" t="s">
        <v>58</v>
      </c>
      <c r="E240" s="89">
        <v>750</v>
      </c>
      <c r="F240" s="88" t="s">
        <v>572</v>
      </c>
      <c r="G240" s="90">
        <v>4.5</v>
      </c>
      <c r="H240" s="88" t="s">
        <v>217</v>
      </c>
      <c r="I240" s="90">
        <v>18.5</v>
      </c>
      <c r="J240" s="91">
        <v>750000</v>
      </c>
      <c r="K240" s="91">
        <v>647542</v>
      </c>
      <c r="L240" s="91">
        <f aca="true" t="shared" si="14" ref="L240:L245">ROUND((K240*$C$8/1000),0)</f>
        <v>14436321</v>
      </c>
      <c r="M240" s="91">
        <v>159734</v>
      </c>
      <c r="N240" s="91">
        <v>14596055</v>
      </c>
      <c r="O240" s="92"/>
    </row>
    <row r="241" spans="1:15" s="97" customFormat="1" ht="12">
      <c r="A241" s="86" t="s">
        <v>602</v>
      </c>
      <c r="B241" s="87">
        <v>582</v>
      </c>
      <c r="C241" s="87" t="s">
        <v>611</v>
      </c>
      <c r="D241" s="88" t="s">
        <v>58</v>
      </c>
      <c r="E241" s="89">
        <v>45</v>
      </c>
      <c r="F241" s="88" t="s">
        <v>573</v>
      </c>
      <c r="G241" s="90">
        <v>4.5</v>
      </c>
      <c r="H241" s="88" t="s">
        <v>217</v>
      </c>
      <c r="I241" s="90">
        <v>18.5</v>
      </c>
      <c r="J241" s="91">
        <v>45000</v>
      </c>
      <c r="K241" s="91">
        <v>38911</v>
      </c>
      <c r="L241" s="91">
        <f t="shared" si="14"/>
        <v>867483</v>
      </c>
      <c r="M241" s="91">
        <v>9598</v>
      </c>
      <c r="N241" s="91">
        <v>877081</v>
      </c>
      <c r="O241" s="92"/>
    </row>
    <row r="242" spans="1:15" s="97" customFormat="1" ht="12">
      <c r="A242" s="86" t="s">
        <v>602</v>
      </c>
      <c r="B242" s="87">
        <v>582</v>
      </c>
      <c r="C242" s="87" t="s">
        <v>611</v>
      </c>
      <c r="D242" s="88" t="s">
        <v>58</v>
      </c>
      <c r="E242" s="89">
        <v>19</v>
      </c>
      <c r="F242" s="88" t="s">
        <v>511</v>
      </c>
      <c r="G242" s="90">
        <v>4.5</v>
      </c>
      <c r="H242" s="88" t="s">
        <v>217</v>
      </c>
      <c r="I242" s="90">
        <v>18.5</v>
      </c>
      <c r="J242" s="91">
        <v>19000</v>
      </c>
      <c r="K242" s="91">
        <v>21210</v>
      </c>
      <c r="L242" s="91">
        <f t="shared" si="14"/>
        <v>472856</v>
      </c>
      <c r="M242" s="91">
        <v>5232</v>
      </c>
      <c r="N242" s="91">
        <v>478088</v>
      </c>
      <c r="O242" s="92"/>
    </row>
    <row r="243" spans="1:15" s="97" customFormat="1" ht="12">
      <c r="A243" s="86" t="s">
        <v>602</v>
      </c>
      <c r="B243" s="87">
        <v>582</v>
      </c>
      <c r="C243" s="87" t="s">
        <v>611</v>
      </c>
      <c r="D243" s="88" t="s">
        <v>58</v>
      </c>
      <c r="E243" s="89">
        <v>9</v>
      </c>
      <c r="F243" s="88" t="s">
        <v>512</v>
      </c>
      <c r="G243" s="90">
        <v>4.5</v>
      </c>
      <c r="H243" s="88" t="s">
        <v>217</v>
      </c>
      <c r="I243" s="90">
        <v>18.5</v>
      </c>
      <c r="J243" s="91">
        <v>9000</v>
      </c>
      <c r="K243" s="91">
        <v>10047</v>
      </c>
      <c r="L243" s="91">
        <f t="shared" si="14"/>
        <v>223988</v>
      </c>
      <c r="M243" s="91">
        <v>2478</v>
      </c>
      <c r="N243" s="91">
        <v>226466</v>
      </c>
      <c r="O243" s="92"/>
    </row>
    <row r="244" spans="1:15" s="97" customFormat="1" ht="12">
      <c r="A244" s="86" t="s">
        <v>602</v>
      </c>
      <c r="B244" s="87">
        <v>582</v>
      </c>
      <c r="C244" s="87" t="s">
        <v>611</v>
      </c>
      <c r="D244" s="88" t="s">
        <v>58</v>
      </c>
      <c r="E244" s="89">
        <v>24.6</v>
      </c>
      <c r="F244" s="88" t="s">
        <v>574</v>
      </c>
      <c r="G244" s="90">
        <v>4.5</v>
      </c>
      <c r="H244" s="88" t="s">
        <v>217</v>
      </c>
      <c r="I244" s="90">
        <v>18.5</v>
      </c>
      <c r="J244" s="91">
        <v>24600</v>
      </c>
      <c r="K244" s="91">
        <v>27462</v>
      </c>
      <c r="L244" s="91">
        <f t="shared" si="14"/>
        <v>612239</v>
      </c>
      <c r="M244" s="91">
        <v>6774</v>
      </c>
      <c r="N244" s="91">
        <v>619013</v>
      </c>
      <c r="O244" s="92"/>
    </row>
    <row r="245" spans="1:15" s="97" customFormat="1" ht="12">
      <c r="A245" s="86" t="s">
        <v>602</v>
      </c>
      <c r="B245" s="87">
        <v>582</v>
      </c>
      <c r="C245" s="87" t="s">
        <v>611</v>
      </c>
      <c r="D245" s="88" t="s">
        <v>58</v>
      </c>
      <c r="E245" s="89">
        <v>112.4</v>
      </c>
      <c r="F245" s="88" t="s">
        <v>613</v>
      </c>
      <c r="G245" s="90">
        <v>4.5</v>
      </c>
      <c r="H245" s="88" t="s">
        <v>217</v>
      </c>
      <c r="I245" s="90">
        <v>18.5</v>
      </c>
      <c r="J245" s="91">
        <v>112400</v>
      </c>
      <c r="K245" s="91">
        <v>125475</v>
      </c>
      <c r="L245" s="91">
        <f t="shared" si="14"/>
        <v>2797343</v>
      </c>
      <c r="M245" s="91">
        <v>30952</v>
      </c>
      <c r="N245" s="91">
        <v>2828295</v>
      </c>
      <c r="O245" s="92"/>
    </row>
    <row r="246" spans="1:15" s="97" customFormat="1" ht="12">
      <c r="A246" s="86"/>
      <c r="B246" s="87"/>
      <c r="C246" s="87"/>
      <c r="D246" s="88"/>
      <c r="E246" s="89"/>
      <c r="F246" s="88"/>
      <c r="G246" s="90"/>
      <c r="H246" s="88"/>
      <c r="I246" s="90"/>
      <c r="J246" s="90"/>
      <c r="K246" s="91"/>
      <c r="L246" s="91"/>
      <c r="M246" s="91"/>
      <c r="N246" s="91"/>
      <c r="O246" s="92"/>
    </row>
    <row r="247" spans="1:15" s="97" customFormat="1" ht="12">
      <c r="A247" s="86" t="s">
        <v>112</v>
      </c>
      <c r="B247" s="87">
        <v>602</v>
      </c>
      <c r="C247" s="87" t="s">
        <v>636</v>
      </c>
      <c r="D247" s="88" t="s">
        <v>131</v>
      </c>
      <c r="E247" s="89">
        <v>34500000</v>
      </c>
      <c r="F247" s="88" t="s">
        <v>642</v>
      </c>
      <c r="G247" s="90">
        <v>6</v>
      </c>
      <c r="H247" s="88" t="s">
        <v>221</v>
      </c>
      <c r="I247" s="90">
        <v>6.75</v>
      </c>
      <c r="J247" s="91">
        <v>34500000000</v>
      </c>
      <c r="K247" s="91">
        <v>0</v>
      </c>
      <c r="L247" s="91">
        <f>ROUND((K247/1000),0)</f>
        <v>0</v>
      </c>
      <c r="M247" s="91"/>
      <c r="N247" s="91"/>
      <c r="O247" s="92"/>
    </row>
    <row r="248" spans="1:15" s="97" customFormat="1" ht="12">
      <c r="A248" s="86" t="s">
        <v>696</v>
      </c>
      <c r="B248" s="87">
        <v>602</v>
      </c>
      <c r="C248" s="87" t="s">
        <v>636</v>
      </c>
      <c r="D248" s="88" t="s">
        <v>131</v>
      </c>
      <c r="E248" s="89">
        <v>30500000</v>
      </c>
      <c r="F248" s="88" t="s">
        <v>643</v>
      </c>
      <c r="G248" s="90">
        <v>1</v>
      </c>
      <c r="H248" s="88" t="s">
        <v>221</v>
      </c>
      <c r="I248" s="90">
        <v>7</v>
      </c>
      <c r="J248" s="91">
        <v>30500000000</v>
      </c>
      <c r="K248" s="91">
        <v>0</v>
      </c>
      <c r="L248" s="91">
        <f>ROUND((K248/1000),0)</f>
        <v>0</v>
      </c>
      <c r="M248" s="91"/>
      <c r="N248" s="91"/>
      <c r="O248" s="92"/>
    </row>
    <row r="249" spans="1:15" s="97" customFormat="1" ht="12">
      <c r="A249" s="86" t="s">
        <v>157</v>
      </c>
      <c r="B249" s="87">
        <v>607</v>
      </c>
      <c r="C249" s="87" t="s">
        <v>638</v>
      </c>
      <c r="D249" s="88" t="s">
        <v>131</v>
      </c>
      <c r="E249" s="89">
        <v>52800000</v>
      </c>
      <c r="F249" s="88" t="s">
        <v>496</v>
      </c>
      <c r="G249" s="90">
        <v>7.5</v>
      </c>
      <c r="H249" s="88" t="s">
        <v>221</v>
      </c>
      <c r="I249" s="90">
        <v>9.75</v>
      </c>
      <c r="J249" s="91">
        <v>52800000000</v>
      </c>
      <c r="K249" s="91">
        <v>52800000000</v>
      </c>
      <c r="L249" s="91">
        <f>ROUND((K249/1000),0)</f>
        <v>52800000</v>
      </c>
      <c r="M249" s="91">
        <v>630951</v>
      </c>
      <c r="N249" s="91">
        <v>53430951</v>
      </c>
      <c r="O249" s="92"/>
    </row>
    <row r="250" spans="1:15" s="97" customFormat="1" ht="12">
      <c r="A250" s="86" t="s">
        <v>157</v>
      </c>
      <c r="B250" s="87">
        <v>607</v>
      </c>
      <c r="C250" s="87" t="s">
        <v>638</v>
      </c>
      <c r="D250" s="88" t="s">
        <v>131</v>
      </c>
      <c r="E250" s="89">
        <v>2700000</v>
      </c>
      <c r="F250" s="88" t="s">
        <v>639</v>
      </c>
      <c r="G250" s="90">
        <v>9</v>
      </c>
      <c r="H250" s="88" t="s">
        <v>221</v>
      </c>
      <c r="I250" s="90">
        <v>9.75</v>
      </c>
      <c r="J250" s="91">
        <v>2700000000</v>
      </c>
      <c r="K250" s="91">
        <v>2700000000</v>
      </c>
      <c r="L250" s="91">
        <f>ROUND((K250/1000),0)</f>
        <v>2700000</v>
      </c>
      <c r="M250" s="91">
        <v>38501</v>
      </c>
      <c r="N250" s="91">
        <v>2738501</v>
      </c>
      <c r="O250" s="92"/>
    </row>
    <row r="251" spans="1:15" s="97" customFormat="1" ht="12">
      <c r="A251" s="86" t="s">
        <v>157</v>
      </c>
      <c r="B251" s="87">
        <v>607</v>
      </c>
      <c r="C251" s="87" t="s">
        <v>638</v>
      </c>
      <c r="D251" s="88" t="s">
        <v>131</v>
      </c>
      <c r="E251" s="89">
        <v>4500000</v>
      </c>
      <c r="F251" s="88" t="s">
        <v>520</v>
      </c>
      <c r="G251" s="90">
        <v>0</v>
      </c>
      <c r="H251" s="88" t="s">
        <v>221</v>
      </c>
      <c r="I251" s="90">
        <v>10</v>
      </c>
      <c r="J251" s="91">
        <v>4500000000</v>
      </c>
      <c r="K251" s="91">
        <v>4500000000</v>
      </c>
      <c r="L251" s="91">
        <f>ROUND((K251/1000),0)</f>
        <v>4500000</v>
      </c>
      <c r="M251" s="91">
        <v>0</v>
      </c>
      <c r="N251" s="91">
        <v>4500000</v>
      </c>
      <c r="O251" s="92"/>
    </row>
    <row r="252" spans="1:15" s="97" customFormat="1" ht="12">
      <c r="A252" s="86"/>
      <c r="B252" s="87"/>
      <c r="C252" s="87"/>
      <c r="D252" s="88"/>
      <c r="E252" s="89"/>
      <c r="F252" s="88"/>
      <c r="G252" s="90"/>
      <c r="H252" s="88"/>
      <c r="I252" s="90"/>
      <c r="J252" s="90"/>
      <c r="K252" s="91"/>
      <c r="L252" s="91"/>
      <c r="M252" s="91"/>
      <c r="N252" s="91"/>
      <c r="O252" s="92"/>
    </row>
    <row r="253" spans="1:15" s="97" customFormat="1" ht="12">
      <c r="A253" s="86" t="s">
        <v>112</v>
      </c>
      <c r="B253" s="87">
        <v>612</v>
      </c>
      <c r="C253" s="87" t="s">
        <v>644</v>
      </c>
      <c r="D253" s="88" t="s">
        <v>131</v>
      </c>
      <c r="E253" s="89">
        <v>34500000</v>
      </c>
      <c r="F253" s="88" t="s">
        <v>645</v>
      </c>
      <c r="G253" s="90">
        <v>6</v>
      </c>
      <c r="H253" s="88" t="s">
        <v>221</v>
      </c>
      <c r="I253" s="90">
        <v>7.25</v>
      </c>
      <c r="J253" s="91">
        <v>34500000000</v>
      </c>
      <c r="K253" s="91">
        <v>34500000000</v>
      </c>
      <c r="L253" s="91">
        <f>ROUND((K253/1000),0)</f>
        <v>34500000</v>
      </c>
      <c r="M253" s="91">
        <v>166894</v>
      </c>
      <c r="N253" s="91">
        <v>34666894</v>
      </c>
      <c r="O253" s="92"/>
    </row>
    <row r="254" spans="1:15" s="97" customFormat="1" ht="12">
      <c r="A254" s="86" t="s">
        <v>112</v>
      </c>
      <c r="B254" s="87">
        <v>612</v>
      </c>
      <c r="C254" s="87" t="s">
        <v>644</v>
      </c>
      <c r="D254" s="88" t="s">
        <v>131</v>
      </c>
      <c r="E254" s="89">
        <v>10500000</v>
      </c>
      <c r="F254" s="88" t="s">
        <v>646</v>
      </c>
      <c r="G254" s="90">
        <v>0</v>
      </c>
      <c r="H254" s="88" t="s">
        <v>221</v>
      </c>
      <c r="I254" s="90">
        <v>7.5</v>
      </c>
      <c r="J254" s="91">
        <v>10500000000</v>
      </c>
      <c r="K254" s="91">
        <v>10500000000</v>
      </c>
      <c r="L254" s="91">
        <f>ROUND((K254/1000),0)</f>
        <v>10500000</v>
      </c>
      <c r="M254" s="91">
        <v>0</v>
      </c>
      <c r="N254" s="91">
        <v>10500000</v>
      </c>
      <c r="O254" s="92"/>
    </row>
    <row r="255" spans="1:15" s="97" customFormat="1" ht="12">
      <c r="A255" s="86" t="s">
        <v>112</v>
      </c>
      <c r="B255" s="87">
        <v>614</v>
      </c>
      <c r="C255" s="87" t="s">
        <v>648</v>
      </c>
      <c r="D255" s="88" t="s">
        <v>131</v>
      </c>
      <c r="E255" s="89">
        <v>13500000</v>
      </c>
      <c r="F255" s="88" t="s">
        <v>649</v>
      </c>
      <c r="G255" s="90">
        <v>6.5</v>
      </c>
      <c r="H255" s="88" t="s">
        <v>221</v>
      </c>
      <c r="I255" s="90">
        <v>6.5</v>
      </c>
      <c r="J255" s="91">
        <v>13500000000</v>
      </c>
      <c r="K255" s="91">
        <v>13500000000</v>
      </c>
      <c r="L255" s="91">
        <f>ROUND((K255/1000),0)</f>
        <v>13500000</v>
      </c>
      <c r="M255" s="91">
        <v>211892</v>
      </c>
      <c r="N255" s="91">
        <v>13711892</v>
      </c>
      <c r="O255" s="92"/>
    </row>
    <row r="256" spans="1:15" s="97" customFormat="1" ht="12">
      <c r="A256" s="86" t="s">
        <v>112</v>
      </c>
      <c r="B256" s="87">
        <v>614</v>
      </c>
      <c r="C256" s="87" t="s">
        <v>648</v>
      </c>
      <c r="D256" s="88" t="s">
        <v>131</v>
      </c>
      <c r="E256" s="89">
        <v>10500000</v>
      </c>
      <c r="F256" s="88" t="s">
        <v>650</v>
      </c>
      <c r="G256" s="90">
        <v>0</v>
      </c>
      <c r="H256" s="88" t="s">
        <v>221</v>
      </c>
      <c r="I256" s="90">
        <v>6.75</v>
      </c>
      <c r="J256" s="91">
        <v>10500000000</v>
      </c>
      <c r="K256" s="91">
        <v>10500000000</v>
      </c>
      <c r="L256" s="91">
        <f>ROUND((K256/1000),0)</f>
        <v>10500000</v>
      </c>
      <c r="M256" s="91">
        <v>0</v>
      </c>
      <c r="N256" s="91">
        <v>10500000</v>
      </c>
      <c r="O256" s="92"/>
    </row>
    <row r="257" spans="1:15" s="97" customFormat="1" ht="12">
      <c r="A257" s="86"/>
      <c r="B257" s="87"/>
      <c r="C257" s="87"/>
      <c r="D257" s="88"/>
      <c r="E257" s="89"/>
      <c r="F257" s="88"/>
      <c r="G257" s="90"/>
      <c r="H257" s="88"/>
      <c r="I257" s="90"/>
      <c r="J257" s="91"/>
      <c r="K257" s="91"/>
      <c r="L257" s="91"/>
      <c r="M257" s="91"/>
      <c r="N257" s="91"/>
      <c r="O257" s="92"/>
    </row>
    <row r="258" spans="1:15" s="97" customFormat="1" ht="12">
      <c r="A258" s="86" t="s">
        <v>662</v>
      </c>
      <c r="B258" s="87">
        <v>626</v>
      </c>
      <c r="C258" s="87" t="s">
        <v>653</v>
      </c>
      <c r="D258" s="88" t="s">
        <v>546</v>
      </c>
      <c r="E258" s="89">
        <v>100000</v>
      </c>
      <c r="F258" s="88" t="s">
        <v>660</v>
      </c>
      <c r="G258" s="90">
        <v>0</v>
      </c>
      <c r="H258" s="88" t="s">
        <v>220</v>
      </c>
      <c r="I258" s="90">
        <v>0.5</v>
      </c>
      <c r="J258" s="91"/>
      <c r="K258" s="91"/>
      <c r="L258" s="91"/>
      <c r="M258" s="91"/>
      <c r="N258" s="91"/>
      <c r="O258" s="92"/>
    </row>
    <row r="259" spans="1:15" s="97" customFormat="1" ht="12">
      <c r="A259" s="86" t="s">
        <v>662</v>
      </c>
      <c r="B259" s="87">
        <v>626</v>
      </c>
      <c r="C259" s="87" t="s">
        <v>653</v>
      </c>
      <c r="D259" s="88" t="s">
        <v>546</v>
      </c>
      <c r="E259" s="89">
        <v>100000</v>
      </c>
      <c r="F259" s="88" t="s">
        <v>661</v>
      </c>
      <c r="G259" s="90">
        <v>0</v>
      </c>
      <c r="H259" s="88" t="s">
        <v>220</v>
      </c>
      <c r="I259" s="90">
        <v>0.25</v>
      </c>
      <c r="J259" s="91"/>
      <c r="K259" s="91"/>
      <c r="L259" s="91"/>
      <c r="M259" s="91"/>
      <c r="N259" s="91"/>
      <c r="O259" s="92"/>
    </row>
    <row r="260" spans="1:15" s="97" customFormat="1" ht="12">
      <c r="A260" s="86" t="s">
        <v>112</v>
      </c>
      <c r="B260" s="87">
        <v>628</v>
      </c>
      <c r="C260" s="87" t="s">
        <v>665</v>
      </c>
      <c r="D260" s="88" t="s">
        <v>131</v>
      </c>
      <c r="E260" s="89">
        <v>33500000</v>
      </c>
      <c r="F260" s="88" t="s">
        <v>667</v>
      </c>
      <c r="G260" s="90">
        <v>6.5</v>
      </c>
      <c r="H260" s="88" t="s">
        <v>221</v>
      </c>
      <c r="I260" s="90">
        <v>7.25</v>
      </c>
      <c r="J260" s="91">
        <v>33500000000</v>
      </c>
      <c r="K260" s="91">
        <v>33500000000</v>
      </c>
      <c r="L260" s="91">
        <f>ROUND((K260/1000),0)</f>
        <v>33500000</v>
      </c>
      <c r="M260" s="91">
        <v>175248</v>
      </c>
      <c r="N260" s="91">
        <v>33675248</v>
      </c>
      <c r="O260" s="92"/>
    </row>
    <row r="261" spans="1:15" s="97" customFormat="1" ht="12">
      <c r="A261" s="86" t="s">
        <v>112</v>
      </c>
      <c r="B261" s="87">
        <v>628</v>
      </c>
      <c r="C261" s="87" t="s">
        <v>665</v>
      </c>
      <c r="D261" s="88" t="s">
        <v>131</v>
      </c>
      <c r="E261" s="89">
        <v>6500000</v>
      </c>
      <c r="F261" s="88" t="s">
        <v>668</v>
      </c>
      <c r="G261" s="90">
        <v>0</v>
      </c>
      <c r="H261" s="88" t="s">
        <v>221</v>
      </c>
      <c r="I261" s="90">
        <v>7.5</v>
      </c>
      <c r="J261" s="91">
        <v>6500000000</v>
      </c>
      <c r="K261" s="91">
        <v>6500000000</v>
      </c>
      <c r="L261" s="91">
        <f>ROUND((K261/1000),0)</f>
        <v>6500000</v>
      </c>
      <c r="M261" s="91">
        <v>0</v>
      </c>
      <c r="N261" s="91">
        <v>6500000</v>
      </c>
      <c r="O261" s="92"/>
    </row>
    <row r="262" spans="1:15" s="97" customFormat="1" ht="12">
      <c r="A262" s="86" t="s">
        <v>112</v>
      </c>
      <c r="B262" s="87">
        <v>631</v>
      </c>
      <c r="C262" s="87" t="s">
        <v>666</v>
      </c>
      <c r="D262" s="88" t="s">
        <v>131</v>
      </c>
      <c r="E262" s="89">
        <v>25000000</v>
      </c>
      <c r="F262" s="88" t="s">
        <v>669</v>
      </c>
      <c r="G262" s="90">
        <v>6.5</v>
      </c>
      <c r="H262" s="88" t="s">
        <v>221</v>
      </c>
      <c r="I262" s="90">
        <v>6</v>
      </c>
      <c r="J262" s="91">
        <v>25000000000</v>
      </c>
      <c r="K262" s="91">
        <v>25000000000</v>
      </c>
      <c r="L262" s="91">
        <f>ROUND((K262/1000),0)</f>
        <v>25000000</v>
      </c>
      <c r="M262" s="91">
        <v>130782</v>
      </c>
      <c r="N262" s="91">
        <v>25130782</v>
      </c>
      <c r="O262" s="92"/>
    </row>
    <row r="263" spans="1:15" s="97" customFormat="1" ht="12">
      <c r="A263" s="86" t="s">
        <v>518</v>
      </c>
      <c r="B263" s="87">
        <v>631</v>
      </c>
      <c r="C263" s="87" t="s">
        <v>666</v>
      </c>
      <c r="D263" s="88" t="s">
        <v>131</v>
      </c>
      <c r="E263" s="89">
        <v>3500000</v>
      </c>
      <c r="F263" s="88" t="s">
        <v>670</v>
      </c>
      <c r="G263" s="90">
        <v>7</v>
      </c>
      <c r="H263" s="88" t="s">
        <v>221</v>
      </c>
      <c r="I263" s="90">
        <v>6</v>
      </c>
      <c r="J263" s="91"/>
      <c r="K263" s="91"/>
      <c r="L263" s="91"/>
      <c r="M263" s="91"/>
      <c r="N263" s="91"/>
      <c r="O263" s="92"/>
    </row>
    <row r="264" spans="1:15" s="97" customFormat="1" ht="12">
      <c r="A264" s="86" t="s">
        <v>112</v>
      </c>
      <c r="B264" s="87">
        <v>631</v>
      </c>
      <c r="C264" s="87" t="s">
        <v>666</v>
      </c>
      <c r="D264" s="88" t="s">
        <v>131</v>
      </c>
      <c r="E264" s="89">
        <v>10000</v>
      </c>
      <c r="F264" s="88" t="s">
        <v>671</v>
      </c>
      <c r="G264" s="90">
        <v>0</v>
      </c>
      <c r="H264" s="88" t="s">
        <v>221</v>
      </c>
      <c r="I264" s="90">
        <v>6.25</v>
      </c>
      <c r="J264" s="91">
        <v>10000000</v>
      </c>
      <c r="K264" s="91">
        <v>10000000</v>
      </c>
      <c r="L264" s="91">
        <f>ROUND((K264/1000),0)</f>
        <v>10000</v>
      </c>
      <c r="M264" s="91">
        <v>0</v>
      </c>
      <c r="N264" s="91">
        <v>10000</v>
      </c>
      <c r="O264" s="92"/>
    </row>
    <row r="265" spans="1:15" s="97" customFormat="1" ht="12">
      <c r="A265" s="86"/>
      <c r="B265" s="87"/>
      <c r="C265" s="87"/>
      <c r="D265" s="88"/>
      <c r="E265" s="89"/>
      <c r="F265" s="88"/>
      <c r="G265" s="90"/>
      <c r="H265" s="88"/>
      <c r="I265" s="90"/>
      <c r="J265" s="91"/>
      <c r="K265" s="91"/>
      <c r="L265" s="91"/>
      <c r="M265" s="91"/>
      <c r="N265" s="91"/>
      <c r="O265" s="92"/>
    </row>
    <row r="266" spans="1:15" s="97" customFormat="1" ht="12">
      <c r="A266" s="86" t="s">
        <v>692</v>
      </c>
      <c r="B266" s="87">
        <v>634</v>
      </c>
      <c r="C266" s="87" t="s">
        <v>675</v>
      </c>
      <c r="D266" s="88" t="s">
        <v>546</v>
      </c>
      <c r="E266" s="89">
        <v>50000</v>
      </c>
      <c r="F266" s="88" t="s">
        <v>676</v>
      </c>
      <c r="G266" s="90">
        <v>0</v>
      </c>
      <c r="H266" s="88" t="s">
        <v>220</v>
      </c>
      <c r="I266" s="90">
        <v>0.08493150684931507</v>
      </c>
      <c r="J266" s="91"/>
      <c r="K266" s="91"/>
      <c r="L266" s="91"/>
      <c r="M266" s="91"/>
      <c r="N266" s="91"/>
      <c r="O266" s="92"/>
    </row>
    <row r="267" spans="1:15" s="97" customFormat="1" ht="12">
      <c r="A267" s="86" t="s">
        <v>692</v>
      </c>
      <c r="B267" s="87">
        <v>634</v>
      </c>
      <c r="C267" s="87" t="s">
        <v>675</v>
      </c>
      <c r="D267" s="88" t="s">
        <v>546</v>
      </c>
      <c r="E267" s="89">
        <v>50000</v>
      </c>
      <c r="F267" s="88" t="s">
        <v>678</v>
      </c>
      <c r="G267" s="90">
        <v>0</v>
      </c>
      <c r="H267" s="88" t="s">
        <v>220</v>
      </c>
      <c r="I267" s="90">
        <v>0.2493150684931507</v>
      </c>
      <c r="J267" s="91"/>
      <c r="K267" s="91"/>
      <c r="L267" s="91"/>
      <c r="M267" s="91"/>
      <c r="N267" s="91"/>
      <c r="O267" s="92"/>
    </row>
    <row r="268" spans="1:15" s="97" customFormat="1" ht="12">
      <c r="A268" s="86" t="s">
        <v>692</v>
      </c>
      <c r="B268" s="87">
        <v>634</v>
      </c>
      <c r="C268" s="87" t="s">
        <v>675</v>
      </c>
      <c r="D268" s="88" t="s">
        <v>546</v>
      </c>
      <c r="E268" s="89">
        <v>50000</v>
      </c>
      <c r="F268" s="88" t="s">
        <v>679</v>
      </c>
      <c r="G268" s="90">
        <v>0</v>
      </c>
      <c r="H268" s="88" t="s">
        <v>220</v>
      </c>
      <c r="I268" s="90">
        <v>0.4958904109589041</v>
      </c>
      <c r="O268" s="92"/>
    </row>
    <row r="269" spans="1:15" s="97" customFormat="1" ht="12">
      <c r="A269" s="86" t="s">
        <v>692</v>
      </c>
      <c r="B269" s="87">
        <v>634</v>
      </c>
      <c r="C269" s="87" t="s">
        <v>675</v>
      </c>
      <c r="D269" s="88" t="s">
        <v>546</v>
      </c>
      <c r="E269" s="89">
        <v>50000</v>
      </c>
      <c r="F269" s="88" t="s">
        <v>680</v>
      </c>
      <c r="G269" s="90">
        <v>0</v>
      </c>
      <c r="H269" s="88" t="s">
        <v>220</v>
      </c>
      <c r="I269" s="90">
        <v>0.989041095890411</v>
      </c>
      <c r="O269" s="92"/>
    </row>
    <row r="270" spans="1:15" s="97" customFormat="1" ht="12">
      <c r="A270" s="86" t="s">
        <v>692</v>
      </c>
      <c r="B270" s="87">
        <v>634</v>
      </c>
      <c r="C270" s="87" t="s">
        <v>675</v>
      </c>
      <c r="D270" s="88" t="s">
        <v>131</v>
      </c>
      <c r="E270" s="89">
        <v>25000000</v>
      </c>
      <c r="F270" s="88" t="s">
        <v>677</v>
      </c>
      <c r="G270" s="90">
        <v>0</v>
      </c>
      <c r="H270" s="88" t="s">
        <v>220</v>
      </c>
      <c r="I270" s="90">
        <v>0.08493150684931507</v>
      </c>
      <c r="O270" s="92"/>
    </row>
    <row r="271" spans="1:15" s="97" customFormat="1" ht="12">
      <c r="A271" s="86" t="s">
        <v>692</v>
      </c>
      <c r="B271" s="87">
        <v>634</v>
      </c>
      <c r="C271" s="87" t="s">
        <v>675</v>
      </c>
      <c r="D271" s="88" t="s">
        <v>131</v>
      </c>
      <c r="E271" s="89">
        <v>25000000</v>
      </c>
      <c r="F271" s="88" t="s">
        <v>684</v>
      </c>
      <c r="G271" s="90">
        <v>0</v>
      </c>
      <c r="H271" s="88" t="s">
        <v>220</v>
      </c>
      <c r="I271" s="90">
        <v>0.2493150684931507</v>
      </c>
      <c r="J271" s="91"/>
      <c r="K271" s="91"/>
      <c r="L271" s="91"/>
      <c r="M271" s="91"/>
      <c r="N271" s="91"/>
      <c r="O271" s="92"/>
    </row>
    <row r="272" spans="1:15" s="97" customFormat="1" ht="12">
      <c r="A272" s="86" t="s">
        <v>692</v>
      </c>
      <c r="B272" s="87">
        <v>634</v>
      </c>
      <c r="C272" s="87" t="s">
        <v>675</v>
      </c>
      <c r="D272" s="88" t="s">
        <v>131</v>
      </c>
      <c r="E272" s="89">
        <v>25000000</v>
      </c>
      <c r="F272" s="88" t="s">
        <v>685</v>
      </c>
      <c r="G272" s="90">
        <v>0</v>
      </c>
      <c r="H272" s="88" t="s">
        <v>220</v>
      </c>
      <c r="I272" s="90">
        <v>0.4958904109589041</v>
      </c>
      <c r="J272" s="91"/>
      <c r="K272" s="91"/>
      <c r="L272" s="91"/>
      <c r="M272" s="91"/>
      <c r="N272" s="91"/>
      <c r="O272" s="92"/>
    </row>
    <row r="273" spans="1:15" s="97" customFormat="1" ht="12">
      <c r="A273" s="86" t="s">
        <v>692</v>
      </c>
      <c r="B273" s="87">
        <v>634</v>
      </c>
      <c r="C273" s="87" t="s">
        <v>675</v>
      </c>
      <c r="D273" s="88" t="s">
        <v>131</v>
      </c>
      <c r="E273" s="89">
        <v>25000000</v>
      </c>
      <c r="F273" s="88" t="s">
        <v>686</v>
      </c>
      <c r="G273" s="90">
        <v>0</v>
      </c>
      <c r="H273" s="88" t="s">
        <v>220</v>
      </c>
      <c r="I273" s="90">
        <v>0.989041095890411</v>
      </c>
      <c r="O273" s="92"/>
    </row>
    <row r="274" spans="1:15" s="97" customFormat="1" ht="12">
      <c r="A274" s="86" t="s">
        <v>692</v>
      </c>
      <c r="B274" s="87">
        <v>634</v>
      </c>
      <c r="C274" s="87" t="s">
        <v>675</v>
      </c>
      <c r="D274" s="88" t="s">
        <v>131</v>
      </c>
      <c r="E274" s="89">
        <v>25000000</v>
      </c>
      <c r="F274" s="88" t="s">
        <v>687</v>
      </c>
      <c r="G274" s="90">
        <v>0</v>
      </c>
      <c r="H274" s="88" t="s">
        <v>220</v>
      </c>
      <c r="I274" s="90">
        <v>0.2493150684931507</v>
      </c>
      <c r="O274" s="92"/>
    </row>
    <row r="275" spans="1:15" s="97" customFormat="1" ht="12">
      <c r="A275" s="86" t="s">
        <v>692</v>
      </c>
      <c r="B275" s="87">
        <v>634</v>
      </c>
      <c r="C275" s="87" t="s">
        <v>675</v>
      </c>
      <c r="D275" s="88" t="s">
        <v>131</v>
      </c>
      <c r="E275" s="89">
        <v>25000000</v>
      </c>
      <c r="F275" s="88" t="s">
        <v>688</v>
      </c>
      <c r="G275" s="90">
        <v>0</v>
      </c>
      <c r="H275" s="88" t="s">
        <v>220</v>
      </c>
      <c r="I275" s="90">
        <v>0.4958904109589041</v>
      </c>
      <c r="O275" s="92"/>
    </row>
    <row r="276" spans="1:15" s="97" customFormat="1" ht="12">
      <c r="A276" s="86" t="s">
        <v>692</v>
      </c>
      <c r="B276" s="87">
        <v>634</v>
      </c>
      <c r="C276" s="87" t="s">
        <v>675</v>
      </c>
      <c r="D276" s="88" t="s">
        <v>131</v>
      </c>
      <c r="E276" s="89">
        <v>25000000</v>
      </c>
      <c r="F276" s="88" t="s">
        <v>689</v>
      </c>
      <c r="G276" s="90">
        <v>0</v>
      </c>
      <c r="H276" s="88" t="s">
        <v>220</v>
      </c>
      <c r="I276" s="90">
        <v>0.989041095890411</v>
      </c>
      <c r="O276" s="92"/>
    </row>
    <row r="277" spans="1:15" s="97" customFormat="1" ht="12">
      <c r="A277" s="86" t="s">
        <v>692</v>
      </c>
      <c r="B277" s="87">
        <v>634</v>
      </c>
      <c r="C277" s="87" t="s">
        <v>675</v>
      </c>
      <c r="D277" s="88" t="s">
        <v>546</v>
      </c>
      <c r="E277" s="89">
        <v>50000</v>
      </c>
      <c r="F277" s="88" t="s">
        <v>681</v>
      </c>
      <c r="G277" s="90">
        <v>0</v>
      </c>
      <c r="H277" s="88" t="s">
        <v>220</v>
      </c>
      <c r="I277" s="90">
        <v>0.2493150684931507</v>
      </c>
      <c r="J277" s="91"/>
      <c r="K277" s="91"/>
      <c r="L277" s="91"/>
      <c r="M277" s="91"/>
      <c r="N277" s="91"/>
      <c r="O277" s="92"/>
    </row>
    <row r="278" spans="1:15" s="97" customFormat="1" ht="12">
      <c r="A278" s="86" t="s">
        <v>692</v>
      </c>
      <c r="B278" s="87">
        <v>634</v>
      </c>
      <c r="C278" s="87" t="s">
        <v>675</v>
      </c>
      <c r="D278" s="88" t="s">
        <v>546</v>
      </c>
      <c r="E278" s="89">
        <v>50000</v>
      </c>
      <c r="F278" s="88" t="s">
        <v>682</v>
      </c>
      <c r="G278" s="90">
        <v>0</v>
      </c>
      <c r="H278" s="88" t="s">
        <v>220</v>
      </c>
      <c r="I278" s="90">
        <v>0.4958904109589041</v>
      </c>
      <c r="J278" s="91"/>
      <c r="K278" s="91"/>
      <c r="L278" s="91"/>
      <c r="M278" s="91"/>
      <c r="N278" s="91"/>
      <c r="O278" s="92"/>
    </row>
    <row r="279" spans="1:15" s="97" customFormat="1" ht="12">
      <c r="A279" s="86" t="s">
        <v>157</v>
      </c>
      <c r="B279" s="87">
        <v>634</v>
      </c>
      <c r="C279" s="87" t="s">
        <v>675</v>
      </c>
      <c r="D279" s="88" t="s">
        <v>546</v>
      </c>
      <c r="E279" s="89">
        <v>50000</v>
      </c>
      <c r="F279" s="88" t="s">
        <v>683</v>
      </c>
      <c r="G279" s="90">
        <v>0</v>
      </c>
      <c r="H279" s="88" t="s">
        <v>220</v>
      </c>
      <c r="I279" s="90">
        <v>0.989041095890411</v>
      </c>
      <c r="J279" s="91">
        <v>25440000</v>
      </c>
      <c r="K279" s="91">
        <v>0</v>
      </c>
      <c r="L279" s="91">
        <f>ROUND((K279*$G$8/1000),0)</f>
        <v>0</v>
      </c>
      <c r="M279" s="91"/>
      <c r="N279" s="91"/>
      <c r="O279" s="92"/>
    </row>
    <row r="280" spans="1:15" s="97" customFormat="1" ht="12">
      <c r="A280" s="86"/>
      <c r="B280" s="87"/>
      <c r="C280" s="87"/>
      <c r="D280" s="88"/>
      <c r="E280" s="89"/>
      <c r="F280" s="88"/>
      <c r="G280" s="90"/>
      <c r="H280" s="88"/>
      <c r="I280" s="90"/>
      <c r="J280" s="91"/>
      <c r="K280" s="91"/>
      <c r="L280" s="91"/>
      <c r="M280" s="91"/>
      <c r="N280" s="91"/>
      <c r="O280" s="92"/>
    </row>
    <row r="281" spans="1:15" s="97" customFormat="1" ht="12">
      <c r="A281" s="86" t="s">
        <v>518</v>
      </c>
      <c r="B281" s="87">
        <v>657</v>
      </c>
      <c r="C281" s="87" t="s">
        <v>697</v>
      </c>
      <c r="D281" s="88" t="s">
        <v>131</v>
      </c>
      <c r="E281" s="89">
        <v>26100000</v>
      </c>
      <c r="F281" s="88" t="s">
        <v>698</v>
      </c>
      <c r="G281" s="90">
        <v>7.5</v>
      </c>
      <c r="H281" s="88" t="s">
        <v>221</v>
      </c>
      <c r="I281" s="90">
        <v>6.5</v>
      </c>
      <c r="J281" s="91"/>
      <c r="K281" s="91"/>
      <c r="L281" s="91"/>
      <c r="M281" s="91"/>
      <c r="N281" s="91"/>
      <c r="O281" s="92"/>
    </row>
    <row r="282" spans="1:15" s="97" customFormat="1" ht="12">
      <c r="A282" s="86" t="s">
        <v>518</v>
      </c>
      <c r="B282" s="87">
        <v>657</v>
      </c>
      <c r="C282" s="87" t="s">
        <v>697</v>
      </c>
      <c r="D282" s="88" t="s">
        <v>131</v>
      </c>
      <c r="E282" s="89">
        <v>18900000</v>
      </c>
      <c r="F282" s="88" t="s">
        <v>699</v>
      </c>
      <c r="G282" s="90">
        <v>0</v>
      </c>
      <c r="H282" s="88" t="s">
        <v>221</v>
      </c>
      <c r="I282" s="90">
        <v>6.75</v>
      </c>
      <c r="J282" s="91"/>
      <c r="K282" s="91"/>
      <c r="L282" s="91"/>
      <c r="M282" s="91"/>
      <c r="N282" s="91"/>
      <c r="O282" s="92"/>
    </row>
    <row r="283" spans="1:15" s="97" customFormat="1" ht="12">
      <c r="A283" s="86" t="s">
        <v>157</v>
      </c>
      <c r="B283" s="87">
        <v>658</v>
      </c>
      <c r="C283" s="180" t="s">
        <v>700</v>
      </c>
      <c r="D283" s="88" t="s">
        <v>131</v>
      </c>
      <c r="E283" s="89">
        <v>10000000</v>
      </c>
      <c r="F283" s="88" t="s">
        <v>701</v>
      </c>
      <c r="G283" s="90">
        <v>7</v>
      </c>
      <c r="H283" s="88" t="s">
        <v>221</v>
      </c>
      <c r="I283" s="90">
        <v>5</v>
      </c>
      <c r="J283" s="91">
        <v>10000000000</v>
      </c>
      <c r="K283" s="91">
        <v>10000000000</v>
      </c>
      <c r="L283" s="91">
        <f>ROUND((K283/1000),0)</f>
        <v>10000000</v>
      </c>
      <c r="M283" s="91">
        <v>169939</v>
      </c>
      <c r="N283" s="91">
        <v>10169939</v>
      </c>
      <c r="O283" s="92"/>
    </row>
    <row r="284" spans="1:15" s="97" customFormat="1" ht="12">
      <c r="A284" s="86" t="s">
        <v>579</v>
      </c>
      <c r="B284" s="87">
        <v>658</v>
      </c>
      <c r="C284" s="180" t="s">
        <v>700</v>
      </c>
      <c r="D284" s="88" t="s">
        <v>131</v>
      </c>
      <c r="E284" s="89">
        <v>50</v>
      </c>
      <c r="F284" s="88" t="s">
        <v>702</v>
      </c>
      <c r="G284" s="90">
        <v>8.5</v>
      </c>
      <c r="H284" s="88" t="s">
        <v>221</v>
      </c>
      <c r="I284" s="90">
        <v>5.25</v>
      </c>
      <c r="J284" s="91">
        <v>50000</v>
      </c>
      <c r="K284" s="91">
        <v>52081</v>
      </c>
      <c r="L284" s="91">
        <f>ROUND((K284/1000),0)</f>
        <v>52</v>
      </c>
      <c r="M284" s="91">
        <v>1</v>
      </c>
      <c r="N284" s="91">
        <v>53</v>
      </c>
      <c r="O284" s="92"/>
    </row>
    <row r="285" spans="1:15" s="97" customFormat="1" ht="12">
      <c r="A285" s="86"/>
      <c r="B285" s="87"/>
      <c r="C285" s="180"/>
      <c r="D285" s="88"/>
      <c r="E285" s="89"/>
      <c r="F285" s="88"/>
      <c r="G285" s="90"/>
      <c r="H285" s="88"/>
      <c r="I285" s="90"/>
      <c r="J285" s="91"/>
      <c r="K285" s="91"/>
      <c r="L285" s="91"/>
      <c r="M285" s="91"/>
      <c r="N285" s="91"/>
      <c r="O285" s="92"/>
    </row>
    <row r="286" spans="1:15" s="97" customFormat="1" ht="12">
      <c r="A286" s="86" t="s">
        <v>734</v>
      </c>
      <c r="B286" s="87">
        <v>693</v>
      </c>
      <c r="C286" s="180" t="s">
        <v>722</v>
      </c>
      <c r="D286" s="88" t="s">
        <v>546</v>
      </c>
      <c r="E286" s="89">
        <v>50000</v>
      </c>
      <c r="F286" s="88" t="s">
        <v>61</v>
      </c>
      <c r="G286" s="90">
        <v>0</v>
      </c>
      <c r="H286" s="88" t="s">
        <v>220</v>
      </c>
      <c r="I286" s="90">
        <v>0.08333333333333333</v>
      </c>
      <c r="J286" s="91"/>
      <c r="K286" s="91"/>
      <c r="L286" s="91"/>
      <c r="M286" s="91"/>
      <c r="N286" s="91"/>
      <c r="O286" s="92"/>
    </row>
    <row r="287" spans="1:15" ht="18.75" customHeight="1">
      <c r="A287" s="86" t="s">
        <v>734</v>
      </c>
      <c r="B287" s="87">
        <v>693</v>
      </c>
      <c r="C287" s="180" t="s">
        <v>722</v>
      </c>
      <c r="D287" s="88" t="s">
        <v>546</v>
      </c>
      <c r="E287" s="89">
        <v>50000</v>
      </c>
      <c r="F287" s="88" t="s">
        <v>62</v>
      </c>
      <c r="G287" s="90">
        <v>0</v>
      </c>
      <c r="H287" s="88" t="s">
        <v>220</v>
      </c>
      <c r="I287" s="90">
        <v>0.25</v>
      </c>
      <c r="J287" s="91"/>
      <c r="K287" s="91"/>
      <c r="L287" s="91"/>
      <c r="M287" s="91"/>
      <c r="N287" s="91"/>
      <c r="O287" s="92"/>
    </row>
    <row r="288" spans="1:15" ht="10.5" customHeight="1">
      <c r="A288" s="86" t="s">
        <v>734</v>
      </c>
      <c r="B288" s="87">
        <v>693</v>
      </c>
      <c r="C288" s="180" t="s">
        <v>722</v>
      </c>
      <c r="D288" s="88" t="s">
        <v>546</v>
      </c>
      <c r="E288" s="89">
        <v>50000</v>
      </c>
      <c r="F288" s="88" t="s">
        <v>615</v>
      </c>
      <c r="G288" s="90">
        <v>0</v>
      </c>
      <c r="H288" s="88" t="s">
        <v>220</v>
      </c>
      <c r="I288" s="90">
        <v>0.5</v>
      </c>
      <c r="J288" s="91"/>
      <c r="K288" s="91"/>
      <c r="L288" s="91"/>
      <c r="M288" s="91"/>
      <c r="N288" s="91"/>
      <c r="O288" s="92"/>
    </row>
    <row r="289" spans="1:15" ht="12">
      <c r="A289" s="86" t="s">
        <v>734</v>
      </c>
      <c r="B289" s="87">
        <v>693</v>
      </c>
      <c r="C289" s="180" t="s">
        <v>722</v>
      </c>
      <c r="D289" s="88" t="s">
        <v>546</v>
      </c>
      <c r="E289" s="89">
        <v>50000</v>
      </c>
      <c r="F289" s="88" t="s">
        <v>723</v>
      </c>
      <c r="G289" s="90">
        <v>0</v>
      </c>
      <c r="H289" s="88" t="s">
        <v>220</v>
      </c>
      <c r="I289" s="90">
        <v>1</v>
      </c>
      <c r="J289" s="91"/>
      <c r="K289" s="91"/>
      <c r="L289" s="91"/>
      <c r="M289" s="91"/>
      <c r="N289" s="91"/>
      <c r="O289" s="92"/>
    </row>
    <row r="290" spans="1:15" s="97" customFormat="1" ht="12">
      <c r="A290" s="86" t="s">
        <v>734</v>
      </c>
      <c r="B290" s="87">
        <v>693</v>
      </c>
      <c r="C290" s="180" t="s">
        <v>722</v>
      </c>
      <c r="D290" s="88" t="s">
        <v>546</v>
      </c>
      <c r="E290" s="89">
        <v>50000</v>
      </c>
      <c r="F290" s="88" t="s">
        <v>724</v>
      </c>
      <c r="G290" s="90">
        <v>0</v>
      </c>
      <c r="H290" s="88" t="s">
        <v>220</v>
      </c>
      <c r="I290" s="90">
        <v>1.5</v>
      </c>
      <c r="J290" s="91"/>
      <c r="K290" s="91"/>
      <c r="L290" s="91"/>
      <c r="M290" s="91"/>
      <c r="N290" s="91"/>
      <c r="O290" s="92"/>
    </row>
    <row r="291" spans="1:15" ht="12">
      <c r="A291" s="86" t="s">
        <v>734</v>
      </c>
      <c r="B291" s="87">
        <v>693</v>
      </c>
      <c r="C291" s="180" t="s">
        <v>722</v>
      </c>
      <c r="D291" s="88" t="s">
        <v>131</v>
      </c>
      <c r="E291" s="89">
        <v>25000000</v>
      </c>
      <c r="F291" s="88" t="s">
        <v>63</v>
      </c>
      <c r="G291" s="90">
        <v>0</v>
      </c>
      <c r="H291" s="88" t="s">
        <v>220</v>
      </c>
      <c r="I291" s="90">
        <v>0.08333333333333333</v>
      </c>
      <c r="J291" s="91"/>
      <c r="K291" s="91"/>
      <c r="L291" s="91"/>
      <c r="M291" s="91"/>
      <c r="N291" s="91"/>
      <c r="O291" s="92"/>
    </row>
    <row r="292" spans="1:15" ht="12">
      <c r="A292" s="86" t="s">
        <v>734</v>
      </c>
      <c r="B292" s="87">
        <v>693</v>
      </c>
      <c r="C292" s="180" t="s">
        <v>722</v>
      </c>
      <c r="D292" s="88" t="s">
        <v>131</v>
      </c>
      <c r="E292" s="89">
        <v>25000000</v>
      </c>
      <c r="F292" s="88" t="s">
        <v>626</v>
      </c>
      <c r="G292" s="90">
        <v>0</v>
      </c>
      <c r="H292" s="88" t="s">
        <v>220</v>
      </c>
      <c r="I292" s="90">
        <v>0.25</v>
      </c>
      <c r="J292" s="91"/>
      <c r="K292" s="91"/>
      <c r="L292" s="91"/>
      <c r="M292" s="91"/>
      <c r="N292" s="91"/>
      <c r="O292" s="92"/>
    </row>
    <row r="293" spans="1:15" ht="12">
      <c r="A293" s="86" t="s">
        <v>734</v>
      </c>
      <c r="B293" s="87">
        <v>693</v>
      </c>
      <c r="C293" s="180" t="s">
        <v>722</v>
      </c>
      <c r="D293" s="88" t="s">
        <v>131</v>
      </c>
      <c r="E293" s="89">
        <v>25000000</v>
      </c>
      <c r="F293" s="88" t="s">
        <v>616</v>
      </c>
      <c r="G293" s="90">
        <v>0</v>
      </c>
      <c r="H293" s="88" t="s">
        <v>220</v>
      </c>
      <c r="I293" s="90">
        <v>0.5</v>
      </c>
      <c r="J293" s="91"/>
      <c r="K293" s="91"/>
      <c r="L293" s="91"/>
      <c r="M293" s="91"/>
      <c r="N293" s="91"/>
      <c r="O293" s="92"/>
    </row>
    <row r="294" spans="1:15" ht="12">
      <c r="A294" s="86" t="s">
        <v>734</v>
      </c>
      <c r="B294" s="87">
        <v>693</v>
      </c>
      <c r="C294" s="180" t="s">
        <v>722</v>
      </c>
      <c r="D294" s="88" t="s">
        <v>131</v>
      </c>
      <c r="E294" s="89">
        <v>25000000</v>
      </c>
      <c r="F294" s="88" t="s">
        <v>725</v>
      </c>
      <c r="G294" s="90">
        <v>0</v>
      </c>
      <c r="H294" s="88" t="s">
        <v>220</v>
      </c>
      <c r="I294" s="90">
        <v>1</v>
      </c>
      <c r="J294" s="91"/>
      <c r="K294" s="91"/>
      <c r="L294" s="91"/>
      <c r="M294" s="91"/>
      <c r="N294" s="91"/>
      <c r="O294" s="92"/>
    </row>
    <row r="295" spans="1:15" ht="12">
      <c r="A295" s="86" t="s">
        <v>734</v>
      </c>
      <c r="B295" s="87">
        <v>693</v>
      </c>
      <c r="C295" s="180" t="s">
        <v>722</v>
      </c>
      <c r="D295" s="88" t="s">
        <v>131</v>
      </c>
      <c r="E295" s="89">
        <v>25000000</v>
      </c>
      <c r="F295" s="88" t="s">
        <v>726</v>
      </c>
      <c r="G295" s="90">
        <v>0</v>
      </c>
      <c r="H295" s="88" t="s">
        <v>220</v>
      </c>
      <c r="I295" s="90">
        <v>1.5</v>
      </c>
      <c r="J295" s="91"/>
      <c r="K295" s="91"/>
      <c r="L295" s="91"/>
      <c r="M295" s="91"/>
      <c r="N295" s="91"/>
      <c r="O295" s="92"/>
    </row>
    <row r="296" spans="1:15" ht="12">
      <c r="A296" s="86" t="s">
        <v>734</v>
      </c>
      <c r="B296" s="87">
        <v>693</v>
      </c>
      <c r="C296" s="180" t="s">
        <v>722</v>
      </c>
      <c r="D296" s="88" t="s">
        <v>131</v>
      </c>
      <c r="E296" s="89">
        <v>25000000</v>
      </c>
      <c r="F296" s="88" t="s">
        <v>67</v>
      </c>
      <c r="G296" s="90">
        <v>0</v>
      </c>
      <c r="H296" s="88" t="s">
        <v>220</v>
      </c>
      <c r="I296" s="90">
        <v>0.25</v>
      </c>
      <c r="J296" s="91"/>
      <c r="K296" s="91"/>
      <c r="L296" s="91"/>
      <c r="M296" s="91"/>
      <c r="N296" s="91"/>
      <c r="O296" s="92"/>
    </row>
    <row r="297" spans="1:15" ht="12">
      <c r="A297" s="86" t="s">
        <v>734</v>
      </c>
      <c r="B297" s="87">
        <v>693</v>
      </c>
      <c r="C297" s="180" t="s">
        <v>722</v>
      </c>
      <c r="D297" s="88" t="s">
        <v>131</v>
      </c>
      <c r="E297" s="89">
        <v>25000000</v>
      </c>
      <c r="F297" s="88" t="s">
        <v>627</v>
      </c>
      <c r="G297" s="90">
        <v>0</v>
      </c>
      <c r="H297" s="88" t="s">
        <v>220</v>
      </c>
      <c r="I297" s="90">
        <v>0.5</v>
      </c>
      <c r="J297" s="91"/>
      <c r="K297" s="91"/>
      <c r="L297" s="91"/>
      <c r="M297" s="91"/>
      <c r="N297" s="91"/>
      <c r="O297" s="92"/>
    </row>
    <row r="298" spans="1:15" ht="12">
      <c r="A298" s="86" t="s">
        <v>734</v>
      </c>
      <c r="B298" s="87">
        <v>693</v>
      </c>
      <c r="C298" s="180" t="s">
        <v>722</v>
      </c>
      <c r="D298" s="88" t="s">
        <v>131</v>
      </c>
      <c r="E298" s="89">
        <v>25000000</v>
      </c>
      <c r="F298" s="88" t="s">
        <v>617</v>
      </c>
      <c r="G298" s="90">
        <v>0</v>
      </c>
      <c r="H298" s="88" t="s">
        <v>220</v>
      </c>
      <c r="I298" s="90">
        <v>1</v>
      </c>
      <c r="J298" s="91"/>
      <c r="K298" s="91"/>
      <c r="L298" s="91"/>
      <c r="M298" s="91"/>
      <c r="N298" s="91"/>
      <c r="O298" s="92"/>
    </row>
    <row r="299" spans="1:15" ht="12">
      <c r="A299" s="86" t="s">
        <v>734</v>
      </c>
      <c r="B299" s="87">
        <v>693</v>
      </c>
      <c r="C299" s="180" t="s">
        <v>722</v>
      </c>
      <c r="D299" s="88" t="s">
        <v>131</v>
      </c>
      <c r="E299" s="89">
        <v>25000000</v>
      </c>
      <c r="F299" s="88" t="s">
        <v>727</v>
      </c>
      <c r="G299" s="90">
        <v>0</v>
      </c>
      <c r="H299" s="88" t="s">
        <v>220</v>
      </c>
      <c r="I299" s="90">
        <v>1.5</v>
      </c>
      <c r="J299" s="91"/>
      <c r="K299" s="91"/>
      <c r="L299" s="91"/>
      <c r="M299" s="91"/>
      <c r="N299" s="91"/>
      <c r="O299" s="92"/>
    </row>
    <row r="300" spans="1:15" ht="12">
      <c r="A300" s="86" t="s">
        <v>734</v>
      </c>
      <c r="B300" s="87">
        <v>693</v>
      </c>
      <c r="C300" s="180" t="s">
        <v>722</v>
      </c>
      <c r="D300" s="88" t="s">
        <v>58</v>
      </c>
      <c r="E300" s="89">
        <v>1100</v>
      </c>
      <c r="F300" s="88" t="s">
        <v>728</v>
      </c>
      <c r="G300" s="90">
        <v>0</v>
      </c>
      <c r="H300" s="88" t="s">
        <v>220</v>
      </c>
      <c r="I300" s="90">
        <v>0.25</v>
      </c>
      <c r="J300" s="91"/>
      <c r="K300" s="91"/>
      <c r="L300" s="91"/>
      <c r="M300" s="91"/>
      <c r="N300" s="91"/>
      <c r="O300" s="92"/>
    </row>
    <row r="301" spans="1:15" ht="12">
      <c r="A301" s="86" t="s">
        <v>734</v>
      </c>
      <c r="B301" s="87">
        <v>693</v>
      </c>
      <c r="C301" s="180" t="s">
        <v>722</v>
      </c>
      <c r="D301" s="88" t="s">
        <v>58</v>
      </c>
      <c r="E301" s="89">
        <v>1100</v>
      </c>
      <c r="F301" s="88" t="s">
        <v>628</v>
      </c>
      <c r="G301" s="90">
        <v>0</v>
      </c>
      <c r="H301" s="88" t="s">
        <v>220</v>
      </c>
      <c r="I301" s="90">
        <v>0.5</v>
      </c>
      <c r="J301" s="91"/>
      <c r="K301" s="91"/>
      <c r="L301" s="91"/>
      <c r="M301" s="91"/>
      <c r="N301" s="91"/>
      <c r="O301" s="92"/>
    </row>
    <row r="302" spans="1:15" ht="12">
      <c r="A302" s="86" t="s">
        <v>734</v>
      </c>
      <c r="B302" s="87">
        <v>693</v>
      </c>
      <c r="C302" s="180" t="s">
        <v>722</v>
      </c>
      <c r="D302" s="88" t="s">
        <v>58</v>
      </c>
      <c r="E302" s="89">
        <v>1100</v>
      </c>
      <c r="F302" s="88" t="s">
        <v>618</v>
      </c>
      <c r="G302" s="90">
        <v>0</v>
      </c>
      <c r="H302" s="88" t="s">
        <v>220</v>
      </c>
      <c r="I302" s="90">
        <v>1</v>
      </c>
      <c r="J302" s="91"/>
      <c r="K302" s="91"/>
      <c r="L302" s="91"/>
      <c r="M302" s="91"/>
      <c r="N302" s="91"/>
      <c r="O302" s="92"/>
    </row>
    <row r="303" spans="1:15" ht="12">
      <c r="A303" s="86" t="s">
        <v>734</v>
      </c>
      <c r="B303" s="87">
        <v>693</v>
      </c>
      <c r="C303" s="180" t="s">
        <v>722</v>
      </c>
      <c r="D303" s="88" t="s">
        <v>58</v>
      </c>
      <c r="E303" s="89">
        <v>1100</v>
      </c>
      <c r="F303" s="88" t="s">
        <v>729</v>
      </c>
      <c r="G303" s="90">
        <v>0</v>
      </c>
      <c r="H303" s="88" t="s">
        <v>220</v>
      </c>
      <c r="I303" s="90">
        <v>1.5</v>
      </c>
      <c r="J303" s="91"/>
      <c r="K303" s="91"/>
      <c r="L303" s="91"/>
      <c r="M303" s="91"/>
      <c r="N303" s="91"/>
      <c r="O303" s="92"/>
    </row>
    <row r="304" spans="1:15" ht="12">
      <c r="A304" s="86" t="s">
        <v>734</v>
      </c>
      <c r="B304" s="87">
        <v>693</v>
      </c>
      <c r="C304" s="180" t="s">
        <v>722</v>
      </c>
      <c r="D304" s="88" t="s">
        <v>546</v>
      </c>
      <c r="E304" s="89">
        <v>50000</v>
      </c>
      <c r="F304" s="88" t="s">
        <v>730</v>
      </c>
      <c r="G304" s="90">
        <v>0</v>
      </c>
      <c r="H304" s="88" t="s">
        <v>220</v>
      </c>
      <c r="I304" s="90">
        <v>0.25</v>
      </c>
      <c r="J304" s="91"/>
      <c r="K304" s="91"/>
      <c r="L304" s="91"/>
      <c r="M304" s="91"/>
      <c r="N304" s="91"/>
      <c r="O304" s="92"/>
    </row>
    <row r="305" spans="1:15" ht="12">
      <c r="A305" s="86" t="s">
        <v>734</v>
      </c>
      <c r="B305" s="87">
        <v>693</v>
      </c>
      <c r="C305" s="180" t="s">
        <v>722</v>
      </c>
      <c r="D305" s="88" t="s">
        <v>546</v>
      </c>
      <c r="E305" s="89">
        <v>50000</v>
      </c>
      <c r="F305" s="88" t="s">
        <v>629</v>
      </c>
      <c r="G305" s="90">
        <v>0</v>
      </c>
      <c r="H305" s="88" t="s">
        <v>220</v>
      </c>
      <c r="I305" s="90">
        <v>0.5</v>
      </c>
      <c r="J305" s="91"/>
      <c r="K305" s="91"/>
      <c r="L305" s="91"/>
      <c r="M305" s="91"/>
      <c r="N305" s="91"/>
      <c r="O305" s="92"/>
    </row>
    <row r="306" spans="1:15" ht="12">
      <c r="A306" s="86" t="s">
        <v>734</v>
      </c>
      <c r="B306" s="87">
        <v>693</v>
      </c>
      <c r="C306" s="180" t="s">
        <v>722</v>
      </c>
      <c r="D306" s="88" t="s">
        <v>546</v>
      </c>
      <c r="E306" s="89">
        <v>50000</v>
      </c>
      <c r="F306" s="88" t="s">
        <v>619</v>
      </c>
      <c r="G306" s="90">
        <v>0</v>
      </c>
      <c r="H306" s="88" t="s">
        <v>220</v>
      </c>
      <c r="I306" s="90">
        <v>1</v>
      </c>
      <c r="J306" s="91"/>
      <c r="K306" s="91"/>
      <c r="L306" s="91"/>
      <c r="M306" s="91"/>
      <c r="N306" s="91"/>
      <c r="O306" s="92"/>
    </row>
    <row r="307" spans="1:15" ht="12">
      <c r="A307" s="86" t="s">
        <v>734</v>
      </c>
      <c r="B307" s="87">
        <v>693</v>
      </c>
      <c r="C307" s="180" t="s">
        <v>722</v>
      </c>
      <c r="D307" s="88" t="s">
        <v>546</v>
      </c>
      <c r="E307" s="89">
        <v>50000</v>
      </c>
      <c r="F307" s="88" t="s">
        <v>731</v>
      </c>
      <c r="G307" s="90">
        <v>0</v>
      </c>
      <c r="H307" s="88" t="s">
        <v>220</v>
      </c>
      <c r="I307" s="90">
        <v>1.5</v>
      </c>
      <c r="J307" s="91"/>
      <c r="K307" s="91"/>
      <c r="L307" s="91"/>
      <c r="M307" s="91"/>
      <c r="N307" s="91"/>
      <c r="O307" s="92"/>
    </row>
    <row r="308" spans="1:15" ht="12">
      <c r="A308" s="86" t="s">
        <v>734</v>
      </c>
      <c r="B308" s="87">
        <v>693</v>
      </c>
      <c r="C308" s="180" t="s">
        <v>722</v>
      </c>
      <c r="D308" s="88" t="s">
        <v>58</v>
      </c>
      <c r="E308" s="89">
        <v>1100</v>
      </c>
      <c r="F308" s="88" t="s">
        <v>732</v>
      </c>
      <c r="G308" s="90">
        <v>0</v>
      </c>
      <c r="H308" s="88" t="s">
        <v>220</v>
      </c>
      <c r="I308" s="90">
        <v>0.25</v>
      </c>
      <c r="J308" s="91"/>
      <c r="K308" s="91"/>
      <c r="L308" s="91"/>
      <c r="M308" s="91"/>
      <c r="N308" s="91"/>
      <c r="O308" s="92"/>
    </row>
    <row r="309" spans="1:15" ht="12">
      <c r="A309" s="86" t="s">
        <v>734</v>
      </c>
      <c r="B309" s="87">
        <v>693</v>
      </c>
      <c r="C309" s="180" t="s">
        <v>722</v>
      </c>
      <c r="D309" s="88" t="s">
        <v>58</v>
      </c>
      <c r="E309" s="89">
        <v>1100</v>
      </c>
      <c r="F309" s="88" t="s">
        <v>630</v>
      </c>
      <c r="G309" s="90">
        <v>0</v>
      </c>
      <c r="H309" s="88" t="s">
        <v>220</v>
      </c>
      <c r="I309" s="90">
        <v>0.5</v>
      </c>
      <c r="J309" s="91"/>
      <c r="K309" s="91"/>
      <c r="L309" s="91"/>
      <c r="M309" s="91"/>
      <c r="N309" s="91"/>
      <c r="O309" s="92"/>
    </row>
    <row r="310" spans="1:15" ht="12">
      <c r="A310" s="86" t="s">
        <v>734</v>
      </c>
      <c r="B310" s="87">
        <v>693</v>
      </c>
      <c r="C310" s="180" t="s">
        <v>722</v>
      </c>
      <c r="D310" s="88" t="s">
        <v>58</v>
      </c>
      <c r="E310" s="89">
        <v>1100</v>
      </c>
      <c r="F310" s="88" t="s">
        <v>620</v>
      </c>
      <c r="G310" s="90">
        <v>0</v>
      </c>
      <c r="H310" s="88" t="s">
        <v>220</v>
      </c>
      <c r="I310" s="90">
        <v>1</v>
      </c>
      <c r="J310" s="91"/>
      <c r="K310" s="91"/>
      <c r="L310" s="91"/>
      <c r="M310" s="91"/>
      <c r="N310" s="91"/>
      <c r="O310" s="92"/>
    </row>
    <row r="311" spans="1:15" ht="12">
      <c r="A311" s="86" t="s">
        <v>734</v>
      </c>
      <c r="B311" s="87">
        <v>693</v>
      </c>
      <c r="C311" s="180" t="s">
        <v>722</v>
      </c>
      <c r="D311" s="88" t="s">
        <v>58</v>
      </c>
      <c r="E311" s="89">
        <v>1100</v>
      </c>
      <c r="F311" s="88" t="s">
        <v>733</v>
      </c>
      <c r="G311" s="90">
        <v>0</v>
      </c>
      <c r="H311" s="88" t="s">
        <v>220</v>
      </c>
      <c r="I311" s="90">
        <v>1.5</v>
      </c>
      <c r="J311" s="91"/>
      <c r="K311" s="91"/>
      <c r="L311" s="91"/>
      <c r="M311" s="91"/>
      <c r="N311" s="91"/>
      <c r="O311" s="92"/>
    </row>
    <row r="312" spans="1:15" ht="12">
      <c r="A312" s="86" t="s">
        <v>734</v>
      </c>
      <c r="B312" s="87">
        <v>693</v>
      </c>
      <c r="C312" s="180" t="s">
        <v>722</v>
      </c>
      <c r="D312" s="88" t="s">
        <v>58</v>
      </c>
      <c r="E312" s="103">
        <v>0.001</v>
      </c>
      <c r="F312" s="88" t="s">
        <v>625</v>
      </c>
      <c r="G312" s="90">
        <v>0</v>
      </c>
      <c r="H312" s="88" t="s">
        <v>220</v>
      </c>
      <c r="I312" s="90">
        <v>1.5027777777777778</v>
      </c>
      <c r="J312" s="91"/>
      <c r="K312" s="91"/>
      <c r="L312" s="91"/>
      <c r="M312" s="91"/>
      <c r="N312" s="91"/>
      <c r="O312" s="92"/>
    </row>
    <row r="313" spans="1:15" ht="12">
      <c r="A313" s="86"/>
      <c r="B313" s="87"/>
      <c r="C313" s="180"/>
      <c r="D313" s="88"/>
      <c r="E313" s="89"/>
      <c r="F313" s="88"/>
      <c r="G313" s="90"/>
      <c r="H313" s="88"/>
      <c r="I313" s="90"/>
      <c r="J313" s="91"/>
      <c r="K313" s="91"/>
      <c r="L313" s="91"/>
      <c r="M313" s="91"/>
      <c r="N313" s="91"/>
      <c r="O313" s="92"/>
    </row>
    <row r="314" spans="1:15" ht="12">
      <c r="A314" s="86"/>
      <c r="B314" s="87"/>
      <c r="C314" s="87"/>
      <c r="D314" s="88"/>
      <c r="E314" s="89"/>
      <c r="F314" s="88"/>
      <c r="G314" s="90"/>
      <c r="H314" s="88"/>
      <c r="I314" s="90"/>
      <c r="J314" s="90"/>
      <c r="K314" s="91"/>
      <c r="L314" s="91"/>
      <c r="M314" s="91"/>
      <c r="N314" s="91"/>
      <c r="O314" s="92"/>
    </row>
    <row r="315" spans="1:15" ht="12">
      <c r="A315" s="76" t="s">
        <v>99</v>
      </c>
      <c r="B315" s="77"/>
      <c r="C315" s="77"/>
      <c r="D315" s="78"/>
      <c r="E315" s="79"/>
      <c r="F315" s="78"/>
      <c r="G315" s="78"/>
      <c r="H315" s="78" t="s">
        <v>5</v>
      </c>
      <c r="I315" s="80"/>
      <c r="J315" s="80"/>
      <c r="K315" s="81"/>
      <c r="L315" s="82">
        <f>SUM(L10:L314)</f>
        <v>907847854</v>
      </c>
      <c r="M315" s="82">
        <f>SUM(M10:M314)</f>
        <v>27485275</v>
      </c>
      <c r="N315" s="82">
        <f>SUM(N10:N314)</f>
        <v>935333129</v>
      </c>
      <c r="O315" s="83"/>
    </row>
    <row r="316" spans="1:15" ht="12">
      <c r="A316" s="49"/>
      <c r="B316" s="68"/>
      <c r="C316" s="68"/>
      <c r="D316" s="50"/>
      <c r="E316" s="51"/>
      <c r="F316" s="50"/>
      <c r="G316" s="70"/>
      <c r="H316" s="71"/>
      <c r="I316" s="52"/>
      <c r="J316" s="52"/>
      <c r="K316" s="53"/>
      <c r="L316" s="53"/>
      <c r="M316" s="53"/>
      <c r="N316" s="53"/>
      <c r="O316" s="54"/>
    </row>
    <row r="317" spans="1:10" ht="12">
      <c r="A317" s="158" t="s">
        <v>720</v>
      </c>
      <c r="B317" s="158"/>
      <c r="C317" s="106" t="s">
        <v>721</v>
      </c>
      <c r="G317" s="61"/>
      <c r="H317" s="71"/>
      <c r="I317" s="52"/>
      <c r="J317" s="52"/>
    </row>
    <row r="318" spans="1:15" ht="12">
      <c r="A318" s="45" t="s">
        <v>706</v>
      </c>
      <c r="B318" s="87"/>
      <c r="C318" s="87"/>
      <c r="D318" s="107"/>
      <c r="E318" s="108"/>
      <c r="F318" s="107"/>
      <c r="G318" s="107"/>
      <c r="H318" s="139"/>
      <c r="I318" s="107"/>
      <c r="J318" s="107"/>
      <c r="K318" s="163"/>
      <c r="L318" s="164"/>
      <c r="M318" s="107"/>
      <c r="N318" s="107"/>
      <c r="O318" s="107"/>
    </row>
    <row r="319" ht="12">
      <c r="A319" s="45" t="s">
        <v>707</v>
      </c>
    </row>
    <row r="320" ht="12">
      <c r="A320" s="45" t="s">
        <v>708</v>
      </c>
    </row>
    <row r="321" ht="12">
      <c r="A321" s="45" t="s">
        <v>709</v>
      </c>
    </row>
    <row r="322" spans="1:2" ht="12">
      <c r="A322" s="140" t="s">
        <v>710</v>
      </c>
      <c r="B322" s="140" t="s">
        <v>256</v>
      </c>
    </row>
    <row r="323" ht="12">
      <c r="A323" s="140" t="s">
        <v>711</v>
      </c>
    </row>
    <row r="324" ht="12">
      <c r="A324" s="140" t="s">
        <v>712</v>
      </c>
    </row>
    <row r="325" spans="1:5" ht="12">
      <c r="A325" s="140" t="s">
        <v>713</v>
      </c>
      <c r="E325" s="166"/>
    </row>
    <row r="326" spans="1:7" ht="12">
      <c r="A326" s="46" t="s">
        <v>714</v>
      </c>
      <c r="B326" s="46" t="s">
        <v>222</v>
      </c>
      <c r="G326" s="46" t="s">
        <v>224</v>
      </c>
    </row>
    <row r="327" spans="1:7" ht="12">
      <c r="A327" s="46" t="s">
        <v>715</v>
      </c>
      <c r="B327" s="46" t="s">
        <v>225</v>
      </c>
      <c r="G327" s="46" t="s">
        <v>223</v>
      </c>
    </row>
  </sheetData>
  <mergeCells count="1">
    <mergeCell ref="J5:K5"/>
  </mergeCells>
  <printOptions/>
  <pageMargins left="0.75" right="0.75" top="1" bottom="1"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F56"/>
  <sheetViews>
    <sheetView workbookViewId="0" topLeftCell="A1">
      <selection activeCell="G31" sqref="G31"/>
    </sheetView>
  </sheetViews>
  <sheetFormatPr defaultColWidth="11.7109375" defaultRowHeight="12.75"/>
  <cols>
    <col min="1" max="1" width="32.8515625" style="2" customWidth="1"/>
    <col min="2" max="2" width="13.140625" style="47" customWidth="1"/>
    <col min="3" max="3" width="15.7109375" style="2" customWidth="1"/>
    <col min="4" max="4" width="19.8515625" style="2" customWidth="1"/>
    <col min="5" max="5" width="14.7109375" style="2" customWidth="1"/>
    <col min="6" max="6" width="17.7109375" style="2" customWidth="1"/>
    <col min="7" max="16384" width="11.7109375" style="10" customWidth="1"/>
  </cols>
  <sheetData>
    <row r="1" ht="12.75">
      <c r="A1" s="5" t="s">
        <v>4</v>
      </c>
    </row>
    <row r="2" ht="12.75">
      <c r="A2" s="1" t="s">
        <v>181</v>
      </c>
    </row>
    <row r="3" ht="12.75">
      <c r="A3" s="5" t="s">
        <v>717</v>
      </c>
    </row>
    <row r="4" spans="1:6" ht="12">
      <c r="A4" s="12"/>
      <c r="B4" s="43"/>
      <c r="C4" s="12"/>
      <c r="D4" s="12"/>
      <c r="E4" s="12"/>
      <c r="F4" s="12"/>
    </row>
    <row r="5" spans="1:6" ht="12.75" customHeight="1">
      <c r="A5" s="20"/>
      <c r="B5" s="22"/>
      <c r="C5" s="15"/>
      <c r="D5" s="15" t="s">
        <v>15</v>
      </c>
      <c r="E5" s="22"/>
      <c r="F5" s="23" t="s">
        <v>16</v>
      </c>
    </row>
    <row r="6" spans="1:6" ht="12.75" customHeight="1">
      <c r="A6" s="29" t="s">
        <v>6</v>
      </c>
      <c r="B6" s="30" t="s">
        <v>7</v>
      </c>
      <c r="C6" s="24"/>
      <c r="D6" s="30" t="s">
        <v>29</v>
      </c>
      <c r="E6" s="30" t="s">
        <v>30</v>
      </c>
      <c r="F6" s="31" t="s">
        <v>31</v>
      </c>
    </row>
    <row r="7" spans="1:6" ht="12.75" customHeight="1">
      <c r="A7" s="29" t="s">
        <v>22</v>
      </c>
      <c r="B7" s="30" t="s">
        <v>45</v>
      </c>
      <c r="C7" s="30" t="s">
        <v>9</v>
      </c>
      <c r="D7" s="30" t="s">
        <v>46</v>
      </c>
      <c r="E7" s="30" t="s">
        <v>47</v>
      </c>
      <c r="F7" s="31" t="s">
        <v>48</v>
      </c>
    </row>
    <row r="8" spans="1:6" ht="12.75" customHeight="1">
      <c r="A8" s="39"/>
      <c r="B8" s="40"/>
      <c r="C8" s="36"/>
      <c r="D8" s="40" t="s">
        <v>55</v>
      </c>
      <c r="E8" s="40" t="s">
        <v>55</v>
      </c>
      <c r="F8" s="41" t="s">
        <v>55</v>
      </c>
    </row>
    <row r="9" spans="1:6" ht="12">
      <c r="A9" s="12"/>
      <c r="B9" s="43"/>
      <c r="C9" s="12"/>
      <c r="D9" s="12"/>
      <c r="E9" s="12"/>
      <c r="F9" s="12"/>
    </row>
    <row r="10" spans="1:6" ht="12">
      <c r="A10" s="100" t="s">
        <v>69</v>
      </c>
      <c r="B10" s="94">
        <v>236</v>
      </c>
      <c r="C10" s="177" t="s">
        <v>97</v>
      </c>
      <c r="D10" s="104">
        <v>243801</v>
      </c>
      <c r="E10" s="104">
        <v>144115</v>
      </c>
      <c r="F10" s="12"/>
    </row>
    <row r="11" spans="1:6" ht="12">
      <c r="A11" s="100" t="s">
        <v>86</v>
      </c>
      <c r="B11" s="94">
        <v>247</v>
      </c>
      <c r="C11" s="94" t="s">
        <v>109</v>
      </c>
      <c r="D11" s="104">
        <v>155689</v>
      </c>
      <c r="E11" s="104">
        <v>54215</v>
      </c>
      <c r="F11" s="12"/>
    </row>
    <row r="12" spans="1:6" ht="12">
      <c r="A12" s="100" t="s">
        <v>86</v>
      </c>
      <c r="B12" s="94">
        <v>247</v>
      </c>
      <c r="C12" s="94" t="s">
        <v>110</v>
      </c>
      <c r="D12" s="104">
        <v>16243</v>
      </c>
      <c r="E12" s="104">
        <v>2926</v>
      </c>
      <c r="F12" s="12"/>
    </row>
    <row r="13" spans="1:6" ht="12">
      <c r="A13" s="100" t="s">
        <v>624</v>
      </c>
      <c r="B13" s="94">
        <v>282</v>
      </c>
      <c r="C13" s="88" t="s">
        <v>71</v>
      </c>
      <c r="D13" s="104">
        <v>484723</v>
      </c>
      <c r="E13" s="104">
        <v>138757</v>
      </c>
      <c r="F13" s="12"/>
    </row>
    <row r="14" spans="1:6" ht="12">
      <c r="A14" s="100" t="s">
        <v>624</v>
      </c>
      <c r="B14" s="94">
        <v>282</v>
      </c>
      <c r="C14" s="88" t="s">
        <v>95</v>
      </c>
      <c r="D14" s="104">
        <v>124349</v>
      </c>
      <c r="E14" s="104">
        <v>34472</v>
      </c>
      <c r="F14" s="12"/>
    </row>
    <row r="15" spans="1:6" ht="12">
      <c r="A15" s="100" t="s">
        <v>69</v>
      </c>
      <c r="B15" s="94">
        <v>283</v>
      </c>
      <c r="C15" s="177" t="s">
        <v>148</v>
      </c>
      <c r="D15" s="104">
        <v>212376</v>
      </c>
      <c r="E15" s="104">
        <v>202293</v>
      </c>
      <c r="F15" s="12"/>
    </row>
    <row r="16" spans="1:6" ht="12">
      <c r="A16" s="86" t="s">
        <v>86</v>
      </c>
      <c r="B16" s="94">
        <v>294</v>
      </c>
      <c r="C16" s="88" t="s">
        <v>127</v>
      </c>
      <c r="D16" s="104">
        <v>80179</v>
      </c>
      <c r="E16" s="104">
        <v>49812</v>
      </c>
      <c r="F16" s="12"/>
    </row>
    <row r="17" spans="1:6" ht="12">
      <c r="A17" s="86" t="s">
        <v>81</v>
      </c>
      <c r="B17" s="94">
        <v>294</v>
      </c>
      <c r="C17" s="88" t="s">
        <v>128</v>
      </c>
      <c r="D17" s="104">
        <v>26799</v>
      </c>
      <c r="E17" s="104">
        <v>8986</v>
      </c>
      <c r="F17" s="12"/>
    </row>
    <row r="18" spans="1:6" ht="12">
      <c r="A18" s="86" t="s">
        <v>694</v>
      </c>
      <c r="B18" s="94">
        <v>300</v>
      </c>
      <c r="C18" s="88" t="s">
        <v>135</v>
      </c>
      <c r="D18" s="104">
        <v>8711</v>
      </c>
      <c r="E18" s="104">
        <v>54537</v>
      </c>
      <c r="F18" s="12"/>
    </row>
    <row r="19" spans="1:6" ht="12">
      <c r="A19" s="86" t="s">
        <v>694</v>
      </c>
      <c r="B19" s="94">
        <v>300</v>
      </c>
      <c r="C19" s="88" t="s">
        <v>136</v>
      </c>
      <c r="D19" s="104">
        <v>1984</v>
      </c>
      <c r="E19" s="104">
        <v>12422</v>
      </c>
      <c r="F19" s="12"/>
    </row>
    <row r="20" spans="1:6" ht="12">
      <c r="A20" s="86" t="s">
        <v>172</v>
      </c>
      <c r="B20" s="87">
        <v>363</v>
      </c>
      <c r="C20" s="88" t="s">
        <v>192</v>
      </c>
      <c r="D20" s="104">
        <v>40436</v>
      </c>
      <c r="E20" s="104">
        <v>23582</v>
      </c>
      <c r="F20" s="12"/>
    </row>
    <row r="21" spans="1:6" ht="12">
      <c r="A21" s="86" t="s">
        <v>172</v>
      </c>
      <c r="B21" s="87">
        <v>363</v>
      </c>
      <c r="C21" s="88" t="s">
        <v>193</v>
      </c>
      <c r="D21" s="104">
        <v>9705</v>
      </c>
      <c r="E21" s="104">
        <v>5660</v>
      </c>
      <c r="F21" s="12"/>
    </row>
    <row r="22" spans="1:6" s="97" customFormat="1" ht="12">
      <c r="A22" s="86" t="s">
        <v>704</v>
      </c>
      <c r="B22" s="87">
        <v>383</v>
      </c>
      <c r="C22" s="88" t="s">
        <v>60</v>
      </c>
      <c r="D22" s="104">
        <v>51948</v>
      </c>
      <c r="E22" s="104">
        <v>37028</v>
      </c>
      <c r="F22" s="93"/>
    </row>
    <row r="23" spans="1:6" s="97" customFormat="1" ht="12">
      <c r="A23" s="86" t="s">
        <v>240</v>
      </c>
      <c r="B23" s="87">
        <v>392</v>
      </c>
      <c r="C23" s="88" t="s">
        <v>210</v>
      </c>
      <c r="D23" s="104">
        <v>37030</v>
      </c>
      <c r="E23" s="104">
        <v>29918</v>
      </c>
      <c r="F23" s="93"/>
    </row>
    <row r="24" spans="1:6" s="97" customFormat="1" ht="12">
      <c r="A24" s="86" t="s">
        <v>240</v>
      </c>
      <c r="B24" s="87">
        <v>392</v>
      </c>
      <c r="C24" s="88" t="s">
        <v>493</v>
      </c>
      <c r="D24" s="104">
        <v>61</v>
      </c>
      <c r="E24" s="104">
        <v>49</v>
      </c>
      <c r="F24" s="93"/>
    </row>
    <row r="25" spans="1:6" s="97" customFormat="1" ht="12">
      <c r="A25" s="86" t="s">
        <v>125</v>
      </c>
      <c r="B25" s="87">
        <v>437</v>
      </c>
      <c r="C25" s="88" t="s">
        <v>274</v>
      </c>
      <c r="D25" s="104">
        <v>66206</v>
      </c>
      <c r="E25" s="104">
        <v>1986</v>
      </c>
      <c r="F25" s="93"/>
    </row>
    <row r="26" spans="1:6" s="97" customFormat="1" ht="12">
      <c r="A26" s="86" t="s">
        <v>125</v>
      </c>
      <c r="B26" s="87">
        <v>437</v>
      </c>
      <c r="C26" s="88" t="s">
        <v>275</v>
      </c>
      <c r="D26" s="104">
        <v>19862</v>
      </c>
      <c r="E26" s="104">
        <v>596</v>
      </c>
      <c r="F26" s="93"/>
    </row>
    <row r="27" spans="1:6" s="97" customFormat="1" ht="12">
      <c r="A27" s="86" t="s">
        <v>125</v>
      </c>
      <c r="B27" s="87">
        <v>437</v>
      </c>
      <c r="C27" s="88" t="s">
        <v>276</v>
      </c>
      <c r="D27" s="104">
        <v>0</v>
      </c>
      <c r="E27" s="104">
        <v>45754</v>
      </c>
      <c r="F27" s="93"/>
    </row>
    <row r="28" spans="1:6" s="97" customFormat="1" ht="12">
      <c r="A28" s="86" t="s">
        <v>125</v>
      </c>
      <c r="B28" s="87">
        <v>437</v>
      </c>
      <c r="C28" s="88" t="s">
        <v>277</v>
      </c>
      <c r="D28" s="104">
        <v>0</v>
      </c>
      <c r="E28" s="104">
        <v>11966</v>
      </c>
      <c r="F28" s="93"/>
    </row>
    <row r="29" spans="1:6" s="97" customFormat="1" ht="12">
      <c r="A29" s="86" t="s">
        <v>125</v>
      </c>
      <c r="B29" s="87">
        <v>437</v>
      </c>
      <c r="C29" s="88" t="s">
        <v>278</v>
      </c>
      <c r="D29" s="104">
        <v>39642</v>
      </c>
      <c r="E29" s="104">
        <v>21084</v>
      </c>
      <c r="F29" s="93"/>
    </row>
    <row r="30" spans="1:6" s="97" customFormat="1" ht="12">
      <c r="A30" s="86" t="s">
        <v>125</v>
      </c>
      <c r="B30" s="87">
        <v>437</v>
      </c>
      <c r="C30" s="88" t="s">
        <v>82</v>
      </c>
      <c r="D30" s="104">
        <v>28831</v>
      </c>
      <c r="E30" s="104">
        <v>0</v>
      </c>
      <c r="F30" s="93"/>
    </row>
    <row r="31" spans="1:6" s="97" customFormat="1" ht="12">
      <c r="A31" s="86" t="s">
        <v>172</v>
      </c>
      <c r="B31" s="87">
        <v>437</v>
      </c>
      <c r="C31" s="88" t="s">
        <v>488</v>
      </c>
      <c r="D31" s="104">
        <v>88033</v>
      </c>
      <c r="E31" s="104">
        <v>3314</v>
      </c>
      <c r="F31" s="93"/>
    </row>
    <row r="32" spans="1:6" s="97" customFormat="1" ht="12">
      <c r="A32" s="86" t="s">
        <v>172</v>
      </c>
      <c r="B32" s="87">
        <v>437</v>
      </c>
      <c r="C32" s="88" t="s">
        <v>489</v>
      </c>
      <c r="D32" s="104">
        <v>26410</v>
      </c>
      <c r="E32" s="104">
        <v>994</v>
      </c>
      <c r="F32" s="93"/>
    </row>
    <row r="33" spans="1:6" s="97" customFormat="1" ht="12">
      <c r="A33" s="86" t="s">
        <v>172</v>
      </c>
      <c r="B33" s="87">
        <v>437</v>
      </c>
      <c r="C33" s="88" t="s">
        <v>482</v>
      </c>
      <c r="D33" s="104">
        <v>0</v>
      </c>
      <c r="E33" s="104">
        <v>70056</v>
      </c>
      <c r="F33" s="93"/>
    </row>
    <row r="34" spans="1:6" s="97" customFormat="1" ht="12">
      <c r="A34" s="86" t="s">
        <v>172</v>
      </c>
      <c r="B34" s="87">
        <v>437</v>
      </c>
      <c r="C34" s="88" t="s">
        <v>483</v>
      </c>
      <c r="D34" s="104">
        <v>0</v>
      </c>
      <c r="E34" s="104">
        <v>18495</v>
      </c>
      <c r="F34" s="93"/>
    </row>
    <row r="35" spans="1:6" s="97" customFormat="1" ht="12">
      <c r="A35" s="86" t="s">
        <v>172</v>
      </c>
      <c r="B35" s="87">
        <v>437</v>
      </c>
      <c r="C35" s="88" t="s">
        <v>484</v>
      </c>
      <c r="D35" s="104">
        <v>26911</v>
      </c>
      <c r="E35" s="104">
        <v>16778</v>
      </c>
      <c r="F35" s="93"/>
    </row>
    <row r="36" spans="1:6" s="97" customFormat="1" ht="12">
      <c r="A36" s="86" t="s">
        <v>172</v>
      </c>
      <c r="B36" s="87">
        <v>437</v>
      </c>
      <c r="C36" s="88" t="s">
        <v>485</v>
      </c>
      <c r="D36" s="104">
        <v>54584</v>
      </c>
      <c r="E36" s="104">
        <v>0</v>
      </c>
      <c r="F36" s="93"/>
    </row>
    <row r="37" spans="1:6" s="97" customFormat="1" ht="12">
      <c r="A37" s="86" t="s">
        <v>240</v>
      </c>
      <c r="B37" s="87">
        <v>501</v>
      </c>
      <c r="C37" s="88" t="s">
        <v>254</v>
      </c>
      <c r="D37" s="104">
        <v>112613</v>
      </c>
      <c r="E37" s="104">
        <v>17013</v>
      </c>
      <c r="F37" s="93"/>
    </row>
    <row r="38" spans="1:6" s="97" customFormat="1" ht="12">
      <c r="A38" s="86" t="s">
        <v>112</v>
      </c>
      <c r="B38" s="87">
        <v>519</v>
      </c>
      <c r="C38" s="88" t="s">
        <v>557</v>
      </c>
      <c r="D38" s="104">
        <v>1734000</v>
      </c>
      <c r="E38" s="104">
        <v>539519</v>
      </c>
      <c r="F38" s="93"/>
    </row>
    <row r="39" spans="1:6" s="97" customFormat="1" ht="12">
      <c r="A39" s="86" t="s">
        <v>112</v>
      </c>
      <c r="B39" s="87">
        <v>571</v>
      </c>
      <c r="C39" s="88" t="s">
        <v>607</v>
      </c>
      <c r="D39" s="104">
        <v>0</v>
      </c>
      <c r="E39" s="104">
        <v>1104498</v>
      </c>
      <c r="F39" s="93"/>
    </row>
    <row r="40" spans="1:6" s="97" customFormat="1" ht="12">
      <c r="A40" s="86" t="s">
        <v>112</v>
      </c>
      <c r="B40" s="87">
        <v>612</v>
      </c>
      <c r="C40" s="88" t="s">
        <v>645</v>
      </c>
      <c r="D40" s="104">
        <v>0</v>
      </c>
      <c r="E40" s="104">
        <v>506246</v>
      </c>
      <c r="F40" s="93"/>
    </row>
    <row r="41" spans="1:6" s="97" customFormat="1" ht="12">
      <c r="A41" s="86" t="s">
        <v>112</v>
      </c>
      <c r="B41" s="87">
        <v>628</v>
      </c>
      <c r="C41" s="88" t="s">
        <v>667</v>
      </c>
      <c r="D41" s="104">
        <v>0</v>
      </c>
      <c r="E41" s="104">
        <v>531585</v>
      </c>
      <c r="F41" s="93"/>
    </row>
    <row r="42" spans="1:6" s="97" customFormat="1" ht="12">
      <c r="A42" s="86" t="s">
        <v>112</v>
      </c>
      <c r="B42" s="87">
        <v>631</v>
      </c>
      <c r="C42" s="88" t="s">
        <v>669</v>
      </c>
      <c r="D42" s="104">
        <v>0</v>
      </c>
      <c r="E42" s="104">
        <v>396705</v>
      </c>
      <c r="F42" s="93"/>
    </row>
    <row r="43" spans="1:6" s="97" customFormat="1" ht="12">
      <c r="A43" s="86"/>
      <c r="B43" s="87"/>
      <c r="C43" s="88"/>
      <c r="D43" s="104"/>
      <c r="E43" s="104"/>
      <c r="F43" s="93"/>
    </row>
    <row r="44" spans="1:6" ht="18.75" customHeight="1">
      <c r="A44" s="75" t="s">
        <v>100</v>
      </c>
      <c r="B44" s="77"/>
      <c r="C44" s="78"/>
      <c r="D44" s="76">
        <v>3691126</v>
      </c>
      <c r="E44" s="76">
        <v>4085361</v>
      </c>
      <c r="F44" s="76">
        <v>0</v>
      </c>
    </row>
    <row r="45" spans="1:6" ht="10.5" customHeight="1">
      <c r="A45" s="55"/>
      <c r="B45" s="68"/>
      <c r="C45" s="50"/>
      <c r="D45" s="49"/>
      <c r="E45" s="49"/>
      <c r="F45" s="49"/>
    </row>
    <row r="46" spans="1:4" ht="12">
      <c r="A46" s="57"/>
      <c r="B46" s="69"/>
      <c r="C46" s="44"/>
      <c r="D46" s="44"/>
    </row>
    <row r="47" spans="1:6" s="97" customFormat="1" ht="12">
      <c r="A47" s="109"/>
      <c r="B47" s="110"/>
      <c r="C47" s="111"/>
      <c r="D47" s="111"/>
      <c r="E47" s="107"/>
      <c r="F47" s="107"/>
    </row>
    <row r="48" spans="4:5" ht="12">
      <c r="D48" s="182"/>
      <c r="E48" s="182"/>
    </row>
    <row r="49" spans="2:4" ht="12">
      <c r="B49" s="69"/>
      <c r="C49" s="44"/>
      <c r="D49" s="44"/>
    </row>
    <row r="50" spans="2:4" ht="12">
      <c r="B50" s="69"/>
      <c r="C50" s="44"/>
      <c r="D50" s="44"/>
    </row>
    <row r="51" spans="2:4" ht="12">
      <c r="B51" s="69"/>
      <c r="C51" s="44"/>
      <c r="D51" s="44"/>
    </row>
    <row r="52" spans="2:4" ht="12">
      <c r="B52" s="69"/>
      <c r="C52" s="44"/>
      <c r="D52" s="44"/>
    </row>
    <row r="53" spans="2:4" ht="12">
      <c r="B53" s="69"/>
      <c r="C53" s="44"/>
      <c r="D53" s="44"/>
    </row>
    <row r="54" spans="2:4" ht="12">
      <c r="B54" s="69"/>
      <c r="C54" s="44"/>
      <c r="D54" s="44"/>
    </row>
    <row r="55" spans="2:4" ht="12">
      <c r="B55" s="69"/>
      <c r="C55" s="44"/>
      <c r="D55" s="44"/>
    </row>
    <row r="56" spans="2:4" ht="12">
      <c r="B56" s="69"/>
      <c r="C56" s="44"/>
      <c r="D56" s="44"/>
    </row>
  </sheetData>
  <printOptions/>
  <pageMargins left="0.75" right="0.75" top="1" bottom="1"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90" zoomScaleNormal="90" workbookViewId="0" topLeftCell="A1">
      <selection activeCell="A4" sqref="A4"/>
    </sheetView>
  </sheetViews>
  <sheetFormatPr defaultColWidth="11.7109375" defaultRowHeight="12.75"/>
  <cols>
    <col min="1" max="1" width="33.7109375" style="8" customWidth="1"/>
    <col min="2" max="2" width="14.57421875" style="8" bestFit="1" customWidth="1"/>
    <col min="3" max="3" width="22.421875" style="8" bestFit="1" customWidth="1"/>
    <col min="4" max="4" width="12.421875" style="8" bestFit="1" customWidth="1"/>
    <col min="5" max="5" width="6.57421875" style="8" bestFit="1" customWidth="1"/>
    <col min="6" max="6" width="10.57421875" style="62" bestFit="1" customWidth="1"/>
    <col min="7" max="7" width="10.140625" style="62" bestFit="1" customWidth="1"/>
    <col min="8" max="8" width="10.57421875" style="8" bestFit="1" customWidth="1"/>
    <col min="9" max="9" width="16.57421875" style="8" bestFit="1" customWidth="1"/>
    <col min="10" max="11" width="15.8515625" style="8" bestFit="1" customWidth="1"/>
    <col min="12" max="12" width="14.140625" style="60" customWidth="1"/>
    <col min="13" max="16384" width="11.7109375" style="10" customWidth="1"/>
  </cols>
  <sheetData>
    <row r="1" spans="1:3" ht="12.75">
      <c r="A1" s="6" t="s">
        <v>182</v>
      </c>
      <c r="B1" s="7"/>
      <c r="C1" s="7"/>
    </row>
    <row r="2" spans="1:3" ht="12.75">
      <c r="A2" s="1" t="s">
        <v>181</v>
      </c>
      <c r="B2" s="7"/>
      <c r="C2" s="7"/>
    </row>
    <row r="3" ht="12.75">
      <c r="A3" s="5" t="s">
        <v>717</v>
      </c>
    </row>
    <row r="4" spans="1:11" ht="12">
      <c r="A4" s="14"/>
      <c r="B4" s="14"/>
      <c r="C4" s="14"/>
      <c r="D4" s="14"/>
      <c r="E4" s="14"/>
      <c r="F4" s="63"/>
      <c r="G4" s="63"/>
      <c r="H4" s="14"/>
      <c r="I4" s="14"/>
      <c r="J4" s="14"/>
      <c r="K4" s="14"/>
    </row>
    <row r="5" spans="1:12" ht="12.75" customHeight="1">
      <c r="A5" s="20"/>
      <c r="B5" s="22" t="s">
        <v>17</v>
      </c>
      <c r="C5" s="22"/>
      <c r="D5" s="22"/>
      <c r="E5" s="21"/>
      <c r="F5" s="22" t="s">
        <v>18</v>
      </c>
      <c r="G5" s="22" t="s">
        <v>143</v>
      </c>
      <c r="H5" s="22" t="s">
        <v>19</v>
      </c>
      <c r="I5" s="22" t="s">
        <v>14</v>
      </c>
      <c r="J5" s="22" t="s">
        <v>19</v>
      </c>
      <c r="K5" s="22" t="s">
        <v>20</v>
      </c>
      <c r="L5" s="22" t="s">
        <v>21</v>
      </c>
    </row>
    <row r="6" spans="1:12" ht="12.75" customHeight="1">
      <c r="A6" s="29" t="s">
        <v>32</v>
      </c>
      <c r="B6" s="30" t="s">
        <v>33</v>
      </c>
      <c r="C6" s="30" t="s">
        <v>132</v>
      </c>
      <c r="D6" s="30" t="s">
        <v>7</v>
      </c>
      <c r="E6" s="30" t="s">
        <v>9</v>
      </c>
      <c r="F6" s="30" t="s">
        <v>23</v>
      </c>
      <c r="G6" s="30" t="s">
        <v>145</v>
      </c>
      <c r="H6" s="30" t="s">
        <v>34</v>
      </c>
      <c r="I6" s="30" t="s">
        <v>35</v>
      </c>
      <c r="J6" s="30" t="s">
        <v>36</v>
      </c>
      <c r="K6" s="30" t="s">
        <v>37</v>
      </c>
      <c r="L6" s="30" t="s">
        <v>38</v>
      </c>
    </row>
    <row r="7" spans="1:12" ht="12.75" customHeight="1">
      <c r="A7" s="29" t="s">
        <v>22</v>
      </c>
      <c r="B7" s="30" t="s">
        <v>49</v>
      </c>
      <c r="C7" s="30" t="s">
        <v>133</v>
      </c>
      <c r="D7" s="30" t="s">
        <v>50</v>
      </c>
      <c r="E7" s="24"/>
      <c r="F7" s="30" t="s">
        <v>51</v>
      </c>
      <c r="G7" s="30" t="s">
        <v>144</v>
      </c>
      <c r="H7" s="30" t="s">
        <v>52</v>
      </c>
      <c r="I7" s="30" t="s">
        <v>53</v>
      </c>
      <c r="J7" s="30" t="s">
        <v>28</v>
      </c>
      <c r="K7" s="35" t="s">
        <v>28</v>
      </c>
      <c r="L7" s="35" t="s">
        <v>54</v>
      </c>
    </row>
    <row r="8" spans="1:12" ht="12.75" customHeight="1">
      <c r="A8" s="39"/>
      <c r="B8" s="40" t="s">
        <v>56</v>
      </c>
      <c r="C8" s="40"/>
      <c r="D8" s="40"/>
      <c r="E8" s="36"/>
      <c r="F8" s="64"/>
      <c r="G8" s="64"/>
      <c r="H8" s="40"/>
      <c r="I8" s="40" t="s">
        <v>55</v>
      </c>
      <c r="J8" s="40"/>
      <c r="K8" s="42"/>
      <c r="L8" s="42" t="s">
        <v>57</v>
      </c>
    </row>
    <row r="9" spans="1:11" ht="12">
      <c r="A9" s="14"/>
      <c r="B9" s="14"/>
      <c r="C9" s="14"/>
      <c r="D9" s="14"/>
      <c r="E9" s="14"/>
      <c r="F9" s="63"/>
      <c r="G9" s="63"/>
      <c r="H9" s="14"/>
      <c r="I9" s="14"/>
      <c r="J9" s="14"/>
      <c r="K9" s="14"/>
    </row>
    <row r="10" spans="1:12" s="97" customFormat="1" ht="12.75">
      <c r="A10" s="181" t="s">
        <v>738</v>
      </c>
      <c r="B10" s="50"/>
      <c r="C10" s="50"/>
      <c r="D10" s="87"/>
      <c r="E10" s="88"/>
      <c r="F10" s="95"/>
      <c r="G10" s="88"/>
      <c r="H10" s="135"/>
      <c r="I10" s="135"/>
      <c r="J10" s="135"/>
      <c r="K10" s="135"/>
      <c r="L10" s="96"/>
    </row>
    <row r="11" spans="1:12" s="97" customFormat="1" ht="12">
      <c r="A11" s="86"/>
      <c r="B11" s="86"/>
      <c r="C11" s="50"/>
      <c r="D11" s="87"/>
      <c r="E11" s="88"/>
      <c r="F11" s="95"/>
      <c r="G11" s="88"/>
      <c r="H11" s="135"/>
      <c r="I11" s="135"/>
      <c r="J11" s="135"/>
      <c r="K11" s="135"/>
      <c r="L11" s="96"/>
    </row>
    <row r="12" spans="1:12" ht="18.75" customHeight="1">
      <c r="A12" s="84" t="s">
        <v>100</v>
      </c>
      <c r="B12" s="78"/>
      <c r="C12" s="78"/>
      <c r="D12" s="78"/>
      <c r="E12" s="78"/>
      <c r="F12" s="85"/>
      <c r="G12" s="85"/>
      <c r="H12" s="76"/>
      <c r="I12" s="80">
        <v>0</v>
      </c>
      <c r="J12" s="80">
        <v>0</v>
      </c>
      <c r="K12" s="80">
        <v>0</v>
      </c>
      <c r="L12" s="76"/>
    </row>
    <row r="13" spans="1:11" ht="10.5" customHeight="1">
      <c r="A13" s="56"/>
      <c r="B13" s="50"/>
      <c r="C13" s="50"/>
      <c r="D13" s="50"/>
      <c r="E13" s="50"/>
      <c r="F13" s="65"/>
      <c r="G13" s="65"/>
      <c r="H13" s="49"/>
      <c r="I13" s="49"/>
      <c r="J13" s="49"/>
      <c r="K13" s="49"/>
    </row>
    <row r="14" spans="1:11" ht="12">
      <c r="A14" s="67" t="s">
        <v>158</v>
      </c>
      <c r="H14" s="59"/>
      <c r="I14" s="59"/>
      <c r="J14" s="59"/>
      <c r="K14" s="59"/>
    </row>
    <row r="15" spans="1:12" s="97" customFormat="1" ht="12">
      <c r="A15" s="112" t="s">
        <v>101</v>
      </c>
      <c r="B15" s="50"/>
      <c r="C15" s="50"/>
      <c r="D15" s="50"/>
      <c r="E15" s="136"/>
      <c r="F15" s="137"/>
      <c r="G15" s="138"/>
      <c r="H15" s="54"/>
      <c r="I15" s="54"/>
      <c r="J15" s="54"/>
      <c r="K15" s="54"/>
      <c r="L15" s="96"/>
    </row>
    <row r="16" ht="12">
      <c r="A16" s="58" t="s">
        <v>102</v>
      </c>
    </row>
    <row r="17" spans="1:11" ht="12">
      <c r="A17" s="48"/>
      <c r="H17" s="59"/>
      <c r="I17" s="59"/>
      <c r="J17" s="59"/>
      <c r="K17" s="59"/>
    </row>
    <row r="18" spans="1:11" ht="12">
      <c r="A18" s="48"/>
      <c r="H18" s="59"/>
      <c r="I18" s="59"/>
      <c r="J18" s="59"/>
      <c r="K18" s="59"/>
    </row>
    <row r="19" spans="1:11" ht="12">
      <c r="A19" s="48"/>
      <c r="H19" s="59"/>
      <c r="I19" s="59"/>
      <c r="J19" s="59"/>
      <c r="K19" s="59"/>
    </row>
    <row r="20" spans="1:11" ht="12">
      <c r="A20" s="48"/>
      <c r="H20" s="59"/>
      <c r="I20" s="59"/>
      <c r="J20" s="59"/>
      <c r="K20" s="59"/>
    </row>
    <row r="21" spans="1:11" ht="12">
      <c r="A21" s="48"/>
      <c r="H21" s="59"/>
      <c r="I21" s="59"/>
      <c r="J21" s="59"/>
      <c r="K21" s="59"/>
    </row>
    <row r="22" spans="1:11" ht="12">
      <c r="A22" s="48"/>
      <c r="H22" s="59"/>
      <c r="I22" s="59"/>
      <c r="J22" s="59"/>
      <c r="K22" s="59"/>
    </row>
    <row r="23" spans="1:11" ht="12">
      <c r="A23" s="48"/>
      <c r="H23" s="59"/>
      <c r="I23" s="59"/>
      <c r="J23" s="59"/>
      <c r="K23" s="59"/>
    </row>
    <row r="24" spans="1:11" ht="12.75">
      <c r="A24" s="176"/>
      <c r="H24" s="59"/>
      <c r="I24" s="59"/>
      <c r="J24" s="59"/>
      <c r="K24" s="59"/>
    </row>
  </sheetData>
  <printOptions/>
  <pageMargins left="0.75" right="0.75" top="1" bottom="1" header="0" footer="0"/>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2:K163"/>
  <sheetViews>
    <sheetView zoomScale="80" zoomScaleNormal="80" workbookViewId="0" topLeftCell="A1">
      <pane ySplit="3" topLeftCell="BM116" activePane="bottomLeft" state="frozen"/>
      <selection pane="topLeft" activeCell="A1" sqref="A1"/>
      <selection pane="bottomLeft" activeCell="F121" sqref="F121"/>
    </sheetView>
  </sheetViews>
  <sheetFormatPr defaultColWidth="11.421875" defaultRowHeight="29.25" customHeight="1"/>
  <cols>
    <col min="1" max="1" width="9.00390625" style="122" customWidth="1"/>
    <col min="2" max="2" width="7.28125" style="122" customWidth="1"/>
    <col min="3" max="3" width="16.140625" style="114" customWidth="1"/>
    <col min="4" max="4" width="17.421875" style="114" customWidth="1"/>
    <col min="5" max="5" width="44.140625" style="114" customWidth="1"/>
    <col min="6" max="6" width="45.00390625" style="114" customWidth="1"/>
    <col min="7" max="7" width="11.421875" style="113" customWidth="1"/>
    <col min="8" max="9" width="11.421875" style="114" customWidth="1"/>
    <col min="10" max="10" width="16.421875" style="114" customWidth="1"/>
    <col min="11" max="11" width="7.57421875" style="114" bestFit="1" customWidth="1"/>
    <col min="12" max="16384" width="11.421875" style="114" customWidth="1"/>
  </cols>
  <sheetData>
    <row r="1" ht="10.5" customHeight="1"/>
    <row r="2" spans="1:7" ht="21" customHeight="1">
      <c r="A2" s="127" t="s">
        <v>310</v>
      </c>
      <c r="B2" s="124"/>
      <c r="C2" s="124"/>
      <c r="D2" s="124"/>
      <c r="E2" s="124"/>
      <c r="F2" s="128"/>
      <c r="G2" s="123"/>
    </row>
    <row r="3" spans="1:7" ht="28.5" customHeight="1">
      <c r="A3" s="129" t="s">
        <v>311</v>
      </c>
      <c r="B3" s="125" t="s">
        <v>312</v>
      </c>
      <c r="C3" s="125" t="s">
        <v>313</v>
      </c>
      <c r="D3" s="126" t="s">
        <v>314</v>
      </c>
      <c r="E3" s="125" t="s">
        <v>315</v>
      </c>
      <c r="F3" s="130" t="s">
        <v>316</v>
      </c>
      <c r="G3" s="123"/>
    </row>
    <row r="4" spans="1:6" ht="40.5" customHeight="1">
      <c r="A4" s="115">
        <v>193</v>
      </c>
      <c r="B4" s="116" t="s">
        <v>68</v>
      </c>
      <c r="C4" s="116" t="s">
        <v>317</v>
      </c>
      <c r="D4" s="116" t="s">
        <v>318</v>
      </c>
      <c r="E4" s="117" t="s">
        <v>319</v>
      </c>
      <c r="F4" s="131" t="s">
        <v>320</v>
      </c>
    </row>
    <row r="5" spans="1:6" ht="36" customHeight="1">
      <c r="A5" s="118">
        <v>199</v>
      </c>
      <c r="B5" s="119" t="s">
        <v>75</v>
      </c>
      <c r="C5" s="119" t="s">
        <v>317</v>
      </c>
      <c r="D5" s="119" t="s">
        <v>318</v>
      </c>
      <c r="E5" s="120" t="s">
        <v>319</v>
      </c>
      <c r="F5" s="132" t="s">
        <v>321</v>
      </c>
    </row>
    <row r="6" spans="1:6" ht="48" customHeight="1">
      <c r="A6" s="115">
        <v>202</v>
      </c>
      <c r="B6" s="116" t="s">
        <v>78</v>
      </c>
      <c r="C6" s="116" t="s">
        <v>317</v>
      </c>
      <c r="D6" s="116" t="s">
        <v>318</v>
      </c>
      <c r="E6" s="117" t="s">
        <v>322</v>
      </c>
      <c r="F6" s="131" t="s">
        <v>323</v>
      </c>
    </row>
    <row r="7" spans="1:6" ht="29.25" customHeight="1">
      <c r="A7" s="118">
        <v>211</v>
      </c>
      <c r="B7" s="119" t="s">
        <v>122</v>
      </c>
      <c r="C7" s="119" t="s">
        <v>324</v>
      </c>
      <c r="D7" s="119" t="s">
        <v>318</v>
      </c>
      <c r="E7" s="119" t="s">
        <v>325</v>
      </c>
      <c r="F7" s="119" t="s">
        <v>326</v>
      </c>
    </row>
    <row r="8" spans="1:11" ht="35.25" customHeight="1">
      <c r="A8" s="115">
        <v>221</v>
      </c>
      <c r="B8" s="116" t="s">
        <v>83</v>
      </c>
      <c r="C8" s="116" t="s">
        <v>324</v>
      </c>
      <c r="D8" s="116" t="s">
        <v>327</v>
      </c>
      <c r="E8" s="119" t="s">
        <v>328</v>
      </c>
      <c r="F8" s="119" t="s">
        <v>329</v>
      </c>
      <c r="K8" s="121"/>
    </row>
    <row r="9" spans="1:6" ht="29.25" customHeight="1">
      <c r="A9" s="118">
        <v>225</v>
      </c>
      <c r="B9" s="119" t="s">
        <v>87</v>
      </c>
      <c r="C9" s="119" t="s">
        <v>330</v>
      </c>
      <c r="D9" s="119" t="s">
        <v>331</v>
      </c>
      <c r="E9" s="119" t="s">
        <v>332</v>
      </c>
      <c r="F9" s="119" t="s">
        <v>333</v>
      </c>
    </row>
    <row r="10" spans="1:6" ht="29.25" customHeight="1">
      <c r="A10" s="115">
        <v>226</v>
      </c>
      <c r="B10" s="116" t="s">
        <v>90</v>
      </c>
      <c r="C10" s="116" t="s">
        <v>324</v>
      </c>
      <c r="D10" s="116" t="s">
        <v>318</v>
      </c>
      <c r="E10" s="116" t="s">
        <v>334</v>
      </c>
      <c r="F10" s="116" t="s">
        <v>139</v>
      </c>
    </row>
    <row r="11" spans="1:6" ht="29.25" customHeight="1">
      <c r="A11" s="118">
        <v>228</v>
      </c>
      <c r="B11" s="119" t="s">
        <v>92</v>
      </c>
      <c r="C11" s="119" t="s">
        <v>330</v>
      </c>
      <c r="D11" s="119" t="s">
        <v>331</v>
      </c>
      <c r="E11" s="119" t="s">
        <v>335</v>
      </c>
      <c r="F11" s="119" t="s">
        <v>335</v>
      </c>
    </row>
    <row r="12" spans="1:6" ht="35.25" customHeight="1">
      <c r="A12" s="115">
        <v>233</v>
      </c>
      <c r="B12" s="116" t="s">
        <v>93</v>
      </c>
      <c r="C12" s="116" t="s">
        <v>324</v>
      </c>
      <c r="D12" s="116" t="s">
        <v>336</v>
      </c>
      <c r="E12" s="119" t="s">
        <v>337</v>
      </c>
      <c r="F12" s="119" t="s">
        <v>338</v>
      </c>
    </row>
    <row r="13" spans="1:6" ht="32.25" customHeight="1">
      <c r="A13" s="118">
        <v>236</v>
      </c>
      <c r="B13" s="119" t="s">
        <v>96</v>
      </c>
      <c r="C13" s="119" t="s">
        <v>317</v>
      </c>
      <c r="D13" s="119" t="s">
        <v>331</v>
      </c>
      <c r="E13" s="119" t="s">
        <v>339</v>
      </c>
      <c r="F13" s="119" t="s">
        <v>340</v>
      </c>
    </row>
    <row r="14" spans="1:6" ht="29.25" customHeight="1">
      <c r="A14" s="115">
        <v>239</v>
      </c>
      <c r="B14" s="116" t="s">
        <v>103</v>
      </c>
      <c r="C14" s="116" t="s">
        <v>341</v>
      </c>
      <c r="D14" s="116" t="s">
        <v>318</v>
      </c>
      <c r="E14" s="116" t="s">
        <v>342</v>
      </c>
      <c r="F14" s="116" t="s">
        <v>342</v>
      </c>
    </row>
    <row r="15" spans="1:6" ht="29.25" customHeight="1">
      <c r="A15" s="118">
        <v>243</v>
      </c>
      <c r="B15" s="119" t="s">
        <v>104</v>
      </c>
      <c r="C15" s="119" t="s">
        <v>341</v>
      </c>
      <c r="D15" s="119" t="s">
        <v>318</v>
      </c>
      <c r="E15" s="119" t="s">
        <v>343</v>
      </c>
      <c r="F15" s="119" t="s">
        <v>343</v>
      </c>
    </row>
    <row r="16" spans="1:6" ht="39" customHeight="1">
      <c r="A16" s="115">
        <v>245</v>
      </c>
      <c r="B16" s="116" t="s">
        <v>105</v>
      </c>
      <c r="C16" s="116" t="s">
        <v>324</v>
      </c>
      <c r="D16" s="116" t="s">
        <v>327</v>
      </c>
      <c r="E16" s="119" t="s">
        <v>344</v>
      </c>
      <c r="F16" s="119" t="s">
        <v>345</v>
      </c>
    </row>
    <row r="17" spans="1:11" ht="37.5" customHeight="1">
      <c r="A17" s="118">
        <v>247</v>
      </c>
      <c r="B17" s="119" t="s">
        <v>108</v>
      </c>
      <c r="C17" s="119" t="s">
        <v>324</v>
      </c>
      <c r="D17" s="119" t="s">
        <v>327</v>
      </c>
      <c r="E17" s="119" t="s">
        <v>346</v>
      </c>
      <c r="F17" s="119" t="s">
        <v>347</v>
      </c>
      <c r="K17" s="121"/>
    </row>
    <row r="18" spans="1:6" ht="29.25" customHeight="1">
      <c r="A18" s="115">
        <v>262</v>
      </c>
      <c r="B18" s="116" t="s">
        <v>113</v>
      </c>
      <c r="C18" s="116" t="s">
        <v>348</v>
      </c>
      <c r="D18" s="116" t="s">
        <v>318</v>
      </c>
      <c r="E18" s="116" t="s">
        <v>349</v>
      </c>
      <c r="F18" s="116" t="s">
        <v>349</v>
      </c>
    </row>
    <row r="19" spans="1:6" ht="37.5" customHeight="1">
      <c r="A19" s="118">
        <v>265</v>
      </c>
      <c r="B19" s="119" t="s">
        <v>119</v>
      </c>
      <c r="C19" s="119" t="s">
        <v>350</v>
      </c>
      <c r="D19" s="119" t="s">
        <v>327</v>
      </c>
      <c r="E19" s="119" t="s">
        <v>351</v>
      </c>
      <c r="F19" s="119" t="s">
        <v>352</v>
      </c>
    </row>
    <row r="20" spans="1:6" ht="29.25" customHeight="1">
      <c r="A20" s="115">
        <v>270</v>
      </c>
      <c r="B20" s="116" t="s">
        <v>120</v>
      </c>
      <c r="C20" s="116" t="s">
        <v>330</v>
      </c>
      <c r="D20" s="116" t="s">
        <v>331</v>
      </c>
      <c r="E20" s="116" t="s">
        <v>335</v>
      </c>
      <c r="F20" s="116" t="s">
        <v>335</v>
      </c>
    </row>
    <row r="21" spans="1:6" ht="36.75" customHeight="1">
      <c r="A21" s="118">
        <v>271</v>
      </c>
      <c r="B21" s="119" t="s">
        <v>121</v>
      </c>
      <c r="C21" s="119" t="s">
        <v>353</v>
      </c>
      <c r="D21" s="119" t="s">
        <v>327</v>
      </c>
      <c r="E21" s="119" t="s">
        <v>354</v>
      </c>
      <c r="F21" s="119" t="s">
        <v>355</v>
      </c>
    </row>
    <row r="22" spans="1:6" ht="29.25" customHeight="1">
      <c r="A22" s="115">
        <v>278</v>
      </c>
      <c r="B22" s="116" t="s">
        <v>356</v>
      </c>
      <c r="C22" s="116" t="s">
        <v>357</v>
      </c>
      <c r="D22" s="116" t="s">
        <v>318</v>
      </c>
      <c r="E22" s="116" t="s">
        <v>358</v>
      </c>
      <c r="F22" s="116" t="s">
        <v>358</v>
      </c>
    </row>
    <row r="23" spans="1:6" ht="29.25" customHeight="1">
      <c r="A23" s="118">
        <v>280</v>
      </c>
      <c r="B23" s="119" t="s">
        <v>1</v>
      </c>
      <c r="C23" s="119" t="s">
        <v>324</v>
      </c>
      <c r="D23" s="119" t="s">
        <v>359</v>
      </c>
      <c r="E23" s="119" t="s">
        <v>360</v>
      </c>
      <c r="F23" s="119" t="s">
        <v>361</v>
      </c>
    </row>
    <row r="24" spans="1:6" ht="36" customHeight="1">
      <c r="A24" s="115">
        <v>282</v>
      </c>
      <c r="B24" s="116" t="s">
        <v>0</v>
      </c>
      <c r="C24" s="116" t="s">
        <v>353</v>
      </c>
      <c r="D24" s="116" t="s">
        <v>327</v>
      </c>
      <c r="E24" s="119" t="s">
        <v>362</v>
      </c>
      <c r="F24" s="119" t="s">
        <v>363</v>
      </c>
    </row>
    <row r="25" spans="1:6" ht="29.25" customHeight="1">
      <c r="A25" s="118">
        <v>283</v>
      </c>
      <c r="B25" s="119" t="s">
        <v>2</v>
      </c>
      <c r="C25" s="119" t="s">
        <v>317</v>
      </c>
      <c r="D25" s="119" t="s">
        <v>331</v>
      </c>
      <c r="E25" s="119" t="s">
        <v>364</v>
      </c>
      <c r="F25" s="133" t="s">
        <v>365</v>
      </c>
    </row>
    <row r="26" spans="1:6" ht="29.25" customHeight="1">
      <c r="A26" s="115">
        <v>290</v>
      </c>
      <c r="B26" s="116" t="s">
        <v>123</v>
      </c>
      <c r="C26" s="116" t="s">
        <v>353</v>
      </c>
      <c r="D26" s="116" t="s">
        <v>593</v>
      </c>
      <c r="E26" s="116"/>
      <c r="F26" s="116" t="s">
        <v>367</v>
      </c>
    </row>
    <row r="27" spans="1:6" ht="37.5" customHeight="1">
      <c r="A27" s="118">
        <v>294</v>
      </c>
      <c r="B27" s="119" t="s">
        <v>126</v>
      </c>
      <c r="C27" s="119" t="s">
        <v>324</v>
      </c>
      <c r="D27" s="119" t="s">
        <v>327</v>
      </c>
      <c r="E27" s="120" t="s">
        <v>368</v>
      </c>
      <c r="F27" s="120" t="s">
        <v>369</v>
      </c>
    </row>
    <row r="28" spans="1:6" ht="36.75" customHeight="1">
      <c r="A28" s="115">
        <v>295</v>
      </c>
      <c r="B28" s="116" t="s">
        <v>130</v>
      </c>
      <c r="C28" s="116" t="s">
        <v>353</v>
      </c>
      <c r="D28" s="116" t="s">
        <v>370</v>
      </c>
      <c r="E28" s="116" t="s">
        <v>371</v>
      </c>
      <c r="F28" s="116" t="s">
        <v>371</v>
      </c>
    </row>
    <row r="29" spans="1:6" ht="29.25" customHeight="1">
      <c r="A29" s="118">
        <v>299</v>
      </c>
      <c r="B29" s="119" t="s">
        <v>134</v>
      </c>
      <c r="C29" s="119" t="s">
        <v>353</v>
      </c>
      <c r="D29" s="119" t="s">
        <v>593</v>
      </c>
      <c r="E29" s="119"/>
      <c r="F29" s="119" t="s">
        <v>367</v>
      </c>
    </row>
    <row r="30" spans="1:6" ht="35.25" customHeight="1">
      <c r="A30" s="115">
        <v>300</v>
      </c>
      <c r="B30" s="116" t="s">
        <v>138</v>
      </c>
      <c r="C30" s="116" t="s">
        <v>350</v>
      </c>
      <c r="D30" s="116" t="s">
        <v>331</v>
      </c>
      <c r="E30" s="116" t="s">
        <v>372</v>
      </c>
      <c r="F30" s="116" t="s">
        <v>373</v>
      </c>
    </row>
    <row r="31" spans="1:6" ht="29.25" customHeight="1">
      <c r="A31" s="118">
        <v>304</v>
      </c>
      <c r="B31" s="119" t="s">
        <v>374</v>
      </c>
      <c r="C31" s="119" t="s">
        <v>348</v>
      </c>
      <c r="D31" s="119" t="s">
        <v>375</v>
      </c>
      <c r="E31" s="119" t="s">
        <v>376</v>
      </c>
      <c r="F31" s="119" t="s">
        <v>377</v>
      </c>
    </row>
    <row r="32" spans="1:6" ht="29.25" customHeight="1">
      <c r="A32" s="118" t="s">
        <v>378</v>
      </c>
      <c r="B32" s="119" t="s">
        <v>141</v>
      </c>
      <c r="C32" s="119" t="s">
        <v>324</v>
      </c>
      <c r="D32" s="119" t="s">
        <v>379</v>
      </c>
      <c r="E32" s="119" t="s">
        <v>380</v>
      </c>
      <c r="F32" s="119" t="s">
        <v>381</v>
      </c>
    </row>
    <row r="33" spans="1:6" ht="29.25" customHeight="1">
      <c r="A33" s="115">
        <v>311</v>
      </c>
      <c r="B33" s="116" t="s">
        <v>382</v>
      </c>
      <c r="C33" s="116" t="s">
        <v>348</v>
      </c>
      <c r="D33" s="116" t="s">
        <v>383</v>
      </c>
      <c r="E33" s="116" t="s">
        <v>384</v>
      </c>
      <c r="F33" s="116" t="s">
        <v>385</v>
      </c>
    </row>
    <row r="34" spans="1:6" ht="29.25" customHeight="1">
      <c r="A34" s="118">
        <v>312</v>
      </c>
      <c r="B34" s="119" t="s">
        <v>386</v>
      </c>
      <c r="C34" s="119" t="s">
        <v>387</v>
      </c>
      <c r="D34" s="119" t="s">
        <v>318</v>
      </c>
      <c r="E34" s="119" t="s">
        <v>227</v>
      </c>
      <c r="F34" s="119" t="s">
        <v>227</v>
      </c>
    </row>
    <row r="35" spans="1:6" ht="41.25" customHeight="1">
      <c r="A35" s="115">
        <v>313</v>
      </c>
      <c r="B35" s="116" t="s">
        <v>388</v>
      </c>
      <c r="C35" s="116" t="s">
        <v>561</v>
      </c>
      <c r="D35" s="116" t="s">
        <v>389</v>
      </c>
      <c r="E35" s="119" t="s">
        <v>390</v>
      </c>
      <c r="F35" s="116" t="s">
        <v>391</v>
      </c>
    </row>
    <row r="36" spans="1:6" ht="29.25" customHeight="1">
      <c r="A36" s="118">
        <v>315</v>
      </c>
      <c r="B36" s="119" t="s">
        <v>142</v>
      </c>
      <c r="C36" s="119" t="s">
        <v>392</v>
      </c>
      <c r="D36" s="119" t="s">
        <v>594</v>
      </c>
      <c r="E36" s="119"/>
      <c r="F36" s="119" t="s">
        <v>367</v>
      </c>
    </row>
    <row r="37" spans="1:6" ht="29.25" customHeight="1">
      <c r="A37" s="115">
        <v>316</v>
      </c>
      <c r="B37" s="116" t="s">
        <v>142</v>
      </c>
      <c r="C37" s="116" t="s">
        <v>353</v>
      </c>
      <c r="D37" s="116" t="s">
        <v>593</v>
      </c>
      <c r="E37" s="116"/>
      <c r="F37" s="116" t="s">
        <v>367</v>
      </c>
    </row>
    <row r="38" spans="1:6" ht="29.25" customHeight="1">
      <c r="A38" s="118">
        <v>319</v>
      </c>
      <c r="B38" s="119" t="s">
        <v>146</v>
      </c>
      <c r="C38" s="119" t="s">
        <v>330</v>
      </c>
      <c r="D38" s="119" t="s">
        <v>331</v>
      </c>
      <c r="E38" s="119" t="s">
        <v>335</v>
      </c>
      <c r="F38" s="119" t="s">
        <v>335</v>
      </c>
    </row>
    <row r="39" spans="1:11" ht="39.75" customHeight="1">
      <c r="A39" s="115">
        <v>322</v>
      </c>
      <c r="B39" s="116" t="s">
        <v>156</v>
      </c>
      <c r="C39" s="116" t="s">
        <v>353</v>
      </c>
      <c r="D39" s="116" t="s">
        <v>327</v>
      </c>
      <c r="E39" s="119" t="s">
        <v>393</v>
      </c>
      <c r="F39" s="119" t="s">
        <v>345</v>
      </c>
      <c r="K39" s="121"/>
    </row>
    <row r="40" spans="1:11" ht="29.25" customHeight="1">
      <c r="A40" s="118">
        <v>323</v>
      </c>
      <c r="B40" s="119" t="s">
        <v>394</v>
      </c>
      <c r="C40" s="119" t="s">
        <v>387</v>
      </c>
      <c r="D40" s="119" t="s">
        <v>395</v>
      </c>
      <c r="E40" s="119" t="s">
        <v>396</v>
      </c>
      <c r="F40" s="119" t="s">
        <v>397</v>
      </c>
      <c r="K40" s="121"/>
    </row>
    <row r="41" spans="1:11" s="147" customFormat="1" ht="29.25" customHeight="1">
      <c r="A41" s="144">
        <v>330</v>
      </c>
      <c r="B41" s="145" t="s">
        <v>160</v>
      </c>
      <c r="C41" s="145" t="s">
        <v>350</v>
      </c>
      <c r="D41" s="145" t="s">
        <v>398</v>
      </c>
      <c r="E41" s="145" t="s">
        <v>399</v>
      </c>
      <c r="F41" s="145" t="s">
        <v>399</v>
      </c>
      <c r="G41" s="146"/>
      <c r="K41" s="148"/>
    </row>
    <row r="42" spans="1:11" s="147" customFormat="1" ht="29.25" customHeight="1">
      <c r="A42" s="134">
        <v>331</v>
      </c>
      <c r="B42" s="133" t="s">
        <v>161</v>
      </c>
      <c r="C42" s="133" t="s">
        <v>392</v>
      </c>
      <c r="D42" s="133" t="s">
        <v>400</v>
      </c>
      <c r="E42" s="133" t="s">
        <v>401</v>
      </c>
      <c r="F42" s="133" t="s">
        <v>402</v>
      </c>
      <c r="G42" s="146"/>
      <c r="K42" s="148"/>
    </row>
    <row r="43" spans="1:11" s="147" customFormat="1" ht="29.25" customHeight="1">
      <c r="A43" s="134">
        <v>332</v>
      </c>
      <c r="B43" s="133" t="s">
        <v>161</v>
      </c>
      <c r="C43" s="133" t="s">
        <v>403</v>
      </c>
      <c r="D43" s="133" t="s">
        <v>404</v>
      </c>
      <c r="E43" s="133" t="s">
        <v>405</v>
      </c>
      <c r="F43" s="133" t="s">
        <v>406</v>
      </c>
      <c r="G43" s="146"/>
      <c r="K43" s="148"/>
    </row>
    <row r="44" spans="1:11" s="147" customFormat="1" ht="29.25" customHeight="1">
      <c r="A44" s="144" t="s">
        <v>407</v>
      </c>
      <c r="B44" s="145" t="s">
        <v>162</v>
      </c>
      <c r="C44" s="145" t="s">
        <v>324</v>
      </c>
      <c r="D44" s="145" t="s">
        <v>379</v>
      </c>
      <c r="E44" s="145" t="s">
        <v>380</v>
      </c>
      <c r="F44" s="145" t="s">
        <v>381</v>
      </c>
      <c r="G44" s="146"/>
      <c r="K44" s="148"/>
    </row>
    <row r="45" spans="1:11" s="147" customFormat="1" ht="29.25" customHeight="1">
      <c r="A45" s="134" t="s">
        <v>408</v>
      </c>
      <c r="B45" s="133" t="s">
        <v>164</v>
      </c>
      <c r="C45" s="133" t="s">
        <v>560</v>
      </c>
      <c r="D45" s="133" t="s">
        <v>331</v>
      </c>
      <c r="E45" s="133" t="s">
        <v>409</v>
      </c>
      <c r="F45" s="133" t="s">
        <v>409</v>
      </c>
      <c r="G45" s="146"/>
      <c r="K45" s="148"/>
    </row>
    <row r="46" spans="1:11" s="147" customFormat="1" ht="29.25" customHeight="1">
      <c r="A46" s="144">
        <v>338</v>
      </c>
      <c r="B46" s="145" t="s">
        <v>410</v>
      </c>
      <c r="C46" s="145" t="s">
        <v>348</v>
      </c>
      <c r="D46" s="145" t="s">
        <v>318</v>
      </c>
      <c r="E46" s="133" t="s">
        <v>411</v>
      </c>
      <c r="F46" s="133" t="s">
        <v>411</v>
      </c>
      <c r="G46" s="146"/>
      <c r="K46" s="148"/>
    </row>
    <row r="47" spans="1:11" s="147" customFormat="1" ht="29.25" customHeight="1">
      <c r="A47" s="134">
        <v>341</v>
      </c>
      <c r="B47" s="133" t="s">
        <v>165</v>
      </c>
      <c r="C47" s="133" t="s">
        <v>330</v>
      </c>
      <c r="D47" s="133" t="s">
        <v>318</v>
      </c>
      <c r="E47" s="133" t="s">
        <v>412</v>
      </c>
      <c r="F47" s="133" t="s">
        <v>412</v>
      </c>
      <c r="G47" s="146"/>
      <c r="K47" s="148"/>
    </row>
    <row r="48" spans="1:11" s="147" customFormat="1" ht="49.5" customHeight="1">
      <c r="A48" s="144">
        <v>342</v>
      </c>
      <c r="B48" s="145" t="s">
        <v>166</v>
      </c>
      <c r="C48" s="145" t="s">
        <v>353</v>
      </c>
      <c r="D48" s="145" t="s">
        <v>413</v>
      </c>
      <c r="E48" s="133" t="s">
        <v>371</v>
      </c>
      <c r="F48" s="145" t="s">
        <v>371</v>
      </c>
      <c r="G48" s="146"/>
      <c r="K48" s="148"/>
    </row>
    <row r="49" spans="1:7" s="147" customFormat="1" ht="29.25" customHeight="1">
      <c r="A49" s="134">
        <v>346</v>
      </c>
      <c r="B49" s="133" t="s">
        <v>188</v>
      </c>
      <c r="C49" s="133" t="s">
        <v>348</v>
      </c>
      <c r="D49" s="133" t="s">
        <v>383</v>
      </c>
      <c r="E49" s="133" t="s">
        <v>414</v>
      </c>
      <c r="F49" s="133" t="s">
        <v>385</v>
      </c>
      <c r="G49" s="146"/>
    </row>
    <row r="50" spans="1:7" s="147" customFormat="1" ht="39.75" customHeight="1">
      <c r="A50" s="144" t="s">
        <v>415</v>
      </c>
      <c r="B50" s="145" t="s">
        <v>202</v>
      </c>
      <c r="C50" s="145" t="s">
        <v>353</v>
      </c>
      <c r="D50" s="133" t="s">
        <v>327</v>
      </c>
      <c r="E50" s="133" t="s">
        <v>416</v>
      </c>
      <c r="F50" s="133" t="s">
        <v>416</v>
      </c>
      <c r="G50" s="146"/>
    </row>
    <row r="51" spans="1:11" s="147" customFormat="1" ht="36.75" customHeight="1">
      <c r="A51" s="134">
        <v>354</v>
      </c>
      <c r="B51" s="133" t="s">
        <v>417</v>
      </c>
      <c r="C51" s="133" t="s">
        <v>392</v>
      </c>
      <c r="D51" s="133" t="s">
        <v>418</v>
      </c>
      <c r="E51" s="133" t="s">
        <v>419</v>
      </c>
      <c r="F51" s="133" t="s">
        <v>419</v>
      </c>
      <c r="G51" s="146"/>
      <c r="K51" s="149"/>
    </row>
    <row r="52" spans="1:7" s="147" customFormat="1" ht="29.25" customHeight="1">
      <c r="A52" s="144">
        <v>361</v>
      </c>
      <c r="B52" s="145" t="s">
        <v>420</v>
      </c>
      <c r="C52" s="145" t="s">
        <v>387</v>
      </c>
      <c r="D52" s="145" t="s">
        <v>318</v>
      </c>
      <c r="E52" s="145" t="s">
        <v>227</v>
      </c>
      <c r="F52" s="145" t="s">
        <v>227</v>
      </c>
      <c r="G52" s="146"/>
    </row>
    <row r="53" spans="1:7" s="147" customFormat="1" ht="39" customHeight="1">
      <c r="A53" s="134">
        <v>362</v>
      </c>
      <c r="B53" s="133" t="s">
        <v>421</v>
      </c>
      <c r="C53" s="133" t="s">
        <v>324</v>
      </c>
      <c r="D53" s="133" t="s">
        <v>318</v>
      </c>
      <c r="E53" s="133" t="s">
        <v>358</v>
      </c>
      <c r="F53" s="133" t="s">
        <v>358</v>
      </c>
      <c r="G53" s="146"/>
    </row>
    <row r="54" spans="1:7" s="147" customFormat="1" ht="38.25" customHeight="1">
      <c r="A54" s="144">
        <v>363</v>
      </c>
      <c r="B54" s="145" t="s">
        <v>190</v>
      </c>
      <c r="C54" s="145" t="s">
        <v>353</v>
      </c>
      <c r="D54" s="145" t="s">
        <v>422</v>
      </c>
      <c r="E54" s="133" t="s">
        <v>423</v>
      </c>
      <c r="F54" s="133" t="s">
        <v>423</v>
      </c>
      <c r="G54" s="146"/>
    </row>
    <row r="55" spans="1:11" s="147" customFormat="1" ht="39.75" customHeight="1">
      <c r="A55" s="134" t="s">
        <v>424</v>
      </c>
      <c r="B55" s="133" t="s">
        <v>191</v>
      </c>
      <c r="C55" s="133" t="s">
        <v>353</v>
      </c>
      <c r="D55" s="133" t="s">
        <v>327</v>
      </c>
      <c r="E55" s="133" t="s">
        <v>425</v>
      </c>
      <c r="F55" s="133" t="s">
        <v>345</v>
      </c>
      <c r="G55" s="146"/>
      <c r="K55" s="149"/>
    </row>
    <row r="56" spans="1:7" s="147" customFormat="1" ht="29.25" customHeight="1">
      <c r="A56" s="144">
        <v>365</v>
      </c>
      <c r="B56" s="145" t="s">
        <v>203</v>
      </c>
      <c r="C56" s="145" t="s">
        <v>387</v>
      </c>
      <c r="D56" s="145" t="s">
        <v>426</v>
      </c>
      <c r="E56" s="133" t="s">
        <v>427</v>
      </c>
      <c r="F56" s="133" t="s">
        <v>427</v>
      </c>
      <c r="G56" s="146"/>
    </row>
    <row r="57" spans="1:7" s="147" customFormat="1" ht="29.25" customHeight="1">
      <c r="A57" s="134">
        <v>367</v>
      </c>
      <c r="B57" s="133" t="s">
        <v>204</v>
      </c>
      <c r="C57" s="133" t="s">
        <v>330</v>
      </c>
      <c r="D57" s="133" t="s">
        <v>331</v>
      </c>
      <c r="E57" s="133" t="s">
        <v>335</v>
      </c>
      <c r="F57" s="133" t="s">
        <v>335</v>
      </c>
      <c r="G57" s="146"/>
    </row>
    <row r="58" spans="1:7" s="147" customFormat="1" ht="29.25" customHeight="1">
      <c r="A58" s="144">
        <v>368</v>
      </c>
      <c r="B58" s="145" t="s">
        <v>205</v>
      </c>
      <c r="C58" s="145" t="s">
        <v>348</v>
      </c>
      <c r="D58" s="145" t="s">
        <v>428</v>
      </c>
      <c r="E58" s="133" t="s">
        <v>429</v>
      </c>
      <c r="F58" s="133" t="s">
        <v>430</v>
      </c>
      <c r="G58" s="146"/>
    </row>
    <row r="59" spans="1:11" s="147" customFormat="1" ht="33.75" customHeight="1">
      <c r="A59" s="134">
        <v>369</v>
      </c>
      <c r="B59" s="133" t="s">
        <v>206</v>
      </c>
      <c r="C59" s="133" t="s">
        <v>387</v>
      </c>
      <c r="D59" s="133" t="s">
        <v>370</v>
      </c>
      <c r="E59" s="133" t="s">
        <v>371</v>
      </c>
      <c r="F59" s="133" t="s">
        <v>371</v>
      </c>
      <c r="G59" s="146"/>
      <c r="K59" s="149"/>
    </row>
    <row r="60" spans="1:7" s="147" customFormat="1" ht="29.25" customHeight="1">
      <c r="A60" s="134">
        <v>373</v>
      </c>
      <c r="B60" s="133" t="s">
        <v>212</v>
      </c>
      <c r="C60" s="133" t="s">
        <v>350</v>
      </c>
      <c r="D60" s="133" t="s">
        <v>431</v>
      </c>
      <c r="E60" s="133" t="s">
        <v>432</v>
      </c>
      <c r="F60" s="133" t="s">
        <v>433</v>
      </c>
      <c r="G60" s="146"/>
    </row>
    <row r="61" spans="1:7" s="147" customFormat="1" ht="29.25" customHeight="1">
      <c r="A61" s="134">
        <v>379</v>
      </c>
      <c r="B61" s="133" t="s">
        <v>228</v>
      </c>
      <c r="C61" s="133" t="s">
        <v>353</v>
      </c>
      <c r="D61" s="133" t="s">
        <v>581</v>
      </c>
      <c r="E61" s="133"/>
      <c r="F61" s="133" t="s">
        <v>366</v>
      </c>
      <c r="G61" s="146"/>
    </row>
    <row r="62" spans="1:7" s="147" customFormat="1" ht="44.25" customHeight="1">
      <c r="A62" s="134" t="s">
        <v>434</v>
      </c>
      <c r="B62" s="133" t="s">
        <v>239</v>
      </c>
      <c r="C62" s="133" t="s">
        <v>560</v>
      </c>
      <c r="D62" s="133" t="s">
        <v>327</v>
      </c>
      <c r="E62" s="133" t="s">
        <v>435</v>
      </c>
      <c r="F62" s="133" t="s">
        <v>435</v>
      </c>
      <c r="G62" s="146"/>
    </row>
    <row r="63" spans="1:7" s="147" customFormat="1" ht="29.25" customHeight="1">
      <c r="A63" s="134" t="s">
        <v>436</v>
      </c>
      <c r="B63" s="133" t="s">
        <v>238</v>
      </c>
      <c r="C63" s="133" t="s">
        <v>353</v>
      </c>
      <c r="D63" s="133" t="s">
        <v>331</v>
      </c>
      <c r="E63" s="133" t="s">
        <v>437</v>
      </c>
      <c r="F63" s="133" t="s">
        <v>416</v>
      </c>
      <c r="G63" s="146"/>
    </row>
    <row r="64" spans="1:7" s="147" customFormat="1" ht="39" customHeight="1">
      <c r="A64" s="134">
        <v>383</v>
      </c>
      <c r="B64" s="133" t="s">
        <v>438</v>
      </c>
      <c r="C64" s="133" t="s">
        <v>403</v>
      </c>
      <c r="D64" s="133" t="s">
        <v>327</v>
      </c>
      <c r="E64" s="133" t="s">
        <v>439</v>
      </c>
      <c r="F64" s="133" t="s">
        <v>440</v>
      </c>
      <c r="G64" s="146"/>
    </row>
    <row r="65" spans="1:7" s="147" customFormat="1" ht="39" customHeight="1">
      <c r="A65" s="134">
        <v>392</v>
      </c>
      <c r="B65" s="133" t="s">
        <v>242</v>
      </c>
      <c r="C65" s="133" t="s">
        <v>317</v>
      </c>
      <c r="D65" s="133" t="s">
        <v>327</v>
      </c>
      <c r="E65" s="133" t="s">
        <v>441</v>
      </c>
      <c r="F65" s="133" t="s">
        <v>442</v>
      </c>
      <c r="G65" s="146"/>
    </row>
    <row r="66" spans="1:7" s="147" customFormat="1" ht="50.25" customHeight="1">
      <c r="A66" s="134">
        <v>393</v>
      </c>
      <c r="B66" s="133" t="s">
        <v>243</v>
      </c>
      <c r="C66" s="133" t="s">
        <v>353</v>
      </c>
      <c r="D66" s="133" t="s">
        <v>413</v>
      </c>
      <c r="E66" s="133" t="s">
        <v>371</v>
      </c>
      <c r="F66" s="133" t="s">
        <v>371</v>
      </c>
      <c r="G66" s="146"/>
    </row>
    <row r="67" spans="1:7" s="147" customFormat="1" ht="39" customHeight="1">
      <c r="A67" s="134">
        <v>396</v>
      </c>
      <c r="B67" s="133" t="s">
        <v>443</v>
      </c>
      <c r="C67" s="133" t="s">
        <v>387</v>
      </c>
      <c r="D67" s="133" t="s">
        <v>444</v>
      </c>
      <c r="E67" s="133" t="s">
        <v>445</v>
      </c>
      <c r="F67" s="133" t="s">
        <v>445</v>
      </c>
      <c r="G67" s="146"/>
    </row>
    <row r="68" spans="1:7" s="147" customFormat="1" ht="39" customHeight="1">
      <c r="A68" s="134" t="s">
        <v>446</v>
      </c>
      <c r="B68" s="133" t="s">
        <v>247</v>
      </c>
      <c r="C68" s="133" t="s">
        <v>353</v>
      </c>
      <c r="D68" s="133" t="s">
        <v>331</v>
      </c>
      <c r="E68" s="133" t="s">
        <v>447</v>
      </c>
      <c r="F68" s="133" t="s">
        <v>416</v>
      </c>
      <c r="G68" s="146"/>
    </row>
    <row r="69" spans="1:7" s="147" customFormat="1" ht="38.25" customHeight="1">
      <c r="A69" s="134">
        <v>405</v>
      </c>
      <c r="B69" s="150">
        <v>38393</v>
      </c>
      <c r="C69" s="133" t="s">
        <v>353</v>
      </c>
      <c r="D69" s="133" t="s">
        <v>318</v>
      </c>
      <c r="E69" s="133" t="s">
        <v>448</v>
      </c>
      <c r="F69" s="133" t="s">
        <v>448</v>
      </c>
      <c r="G69" s="146"/>
    </row>
    <row r="70" spans="1:7" s="147" customFormat="1" ht="33.75">
      <c r="A70" s="144">
        <v>410</v>
      </c>
      <c r="B70" s="151">
        <v>38454</v>
      </c>
      <c r="C70" s="152" t="s">
        <v>353</v>
      </c>
      <c r="D70" s="152" t="s">
        <v>413</v>
      </c>
      <c r="E70" s="152" t="s">
        <v>371</v>
      </c>
      <c r="F70" s="152" t="s">
        <v>371</v>
      </c>
      <c r="G70" s="146"/>
    </row>
    <row r="71" spans="1:7" s="147" customFormat="1" ht="39" customHeight="1">
      <c r="A71" s="134">
        <v>412</v>
      </c>
      <c r="B71" s="150">
        <v>38470</v>
      </c>
      <c r="C71" s="133" t="s">
        <v>348</v>
      </c>
      <c r="D71" s="133" t="s">
        <v>449</v>
      </c>
      <c r="E71" s="133" t="s">
        <v>450</v>
      </c>
      <c r="F71" s="133" t="s">
        <v>450</v>
      </c>
      <c r="G71" s="146"/>
    </row>
    <row r="72" spans="1:7" s="147" customFormat="1" ht="39" customHeight="1">
      <c r="A72" s="134">
        <v>414</v>
      </c>
      <c r="B72" s="150">
        <v>38498</v>
      </c>
      <c r="C72" s="133" t="s">
        <v>387</v>
      </c>
      <c r="D72" s="133" t="s">
        <v>451</v>
      </c>
      <c r="E72" s="133" t="s">
        <v>452</v>
      </c>
      <c r="F72" s="133" t="s">
        <v>452</v>
      </c>
      <c r="G72" s="146"/>
    </row>
    <row r="73" spans="1:7" s="147" customFormat="1" ht="39" customHeight="1">
      <c r="A73" s="134">
        <v>420</v>
      </c>
      <c r="B73" s="150">
        <v>38526</v>
      </c>
      <c r="C73" s="133" t="s">
        <v>330</v>
      </c>
      <c r="D73" s="133" t="s">
        <v>318</v>
      </c>
      <c r="E73" s="133" t="s">
        <v>335</v>
      </c>
      <c r="F73" s="133" t="s">
        <v>335</v>
      </c>
      <c r="G73" s="146"/>
    </row>
    <row r="74" spans="1:7" s="147" customFormat="1" ht="39" customHeight="1">
      <c r="A74" s="134">
        <v>424</v>
      </c>
      <c r="B74" s="150">
        <v>38553</v>
      </c>
      <c r="C74" s="150" t="s">
        <v>324</v>
      </c>
      <c r="D74" s="145" t="s">
        <v>379</v>
      </c>
      <c r="E74" s="145" t="s">
        <v>380</v>
      </c>
      <c r="F74" s="145" t="s">
        <v>381</v>
      </c>
      <c r="G74" s="146"/>
    </row>
    <row r="75" spans="1:7" s="147" customFormat="1" ht="39" customHeight="1">
      <c r="A75" s="134" t="s">
        <v>453</v>
      </c>
      <c r="B75" s="150">
        <v>38559</v>
      </c>
      <c r="C75" s="133" t="s">
        <v>560</v>
      </c>
      <c r="D75" s="133" t="s">
        <v>331</v>
      </c>
      <c r="E75" s="133" t="s">
        <v>454</v>
      </c>
      <c r="F75" s="133" t="s">
        <v>454</v>
      </c>
      <c r="G75" s="146"/>
    </row>
    <row r="76" spans="1:7" s="147" customFormat="1" ht="39" customHeight="1">
      <c r="A76" s="134">
        <v>430</v>
      </c>
      <c r="B76" s="150">
        <v>38576</v>
      </c>
      <c r="C76" s="150" t="s">
        <v>324</v>
      </c>
      <c r="D76" s="133" t="s">
        <v>455</v>
      </c>
      <c r="E76" s="133" t="s">
        <v>456</v>
      </c>
      <c r="F76" s="133" t="s">
        <v>381</v>
      </c>
      <c r="G76" s="146"/>
    </row>
    <row r="77" spans="1:7" s="147" customFormat="1" ht="39" customHeight="1">
      <c r="A77" s="134">
        <v>436</v>
      </c>
      <c r="B77" s="150">
        <v>38638</v>
      </c>
      <c r="C77" s="133" t="s">
        <v>387</v>
      </c>
      <c r="D77" s="133" t="s">
        <v>395</v>
      </c>
      <c r="E77" s="133" t="s">
        <v>396</v>
      </c>
      <c r="F77" s="133" t="s">
        <v>397</v>
      </c>
      <c r="G77" s="146"/>
    </row>
    <row r="78" spans="1:7" s="147" customFormat="1" ht="39" customHeight="1">
      <c r="A78" s="134" t="s">
        <v>554</v>
      </c>
      <c r="B78" s="150">
        <v>38649</v>
      </c>
      <c r="C78" s="133" t="s">
        <v>353</v>
      </c>
      <c r="D78" s="133" t="s">
        <v>331</v>
      </c>
      <c r="E78" s="133" t="s">
        <v>457</v>
      </c>
      <c r="F78" s="133" t="s">
        <v>416</v>
      </c>
      <c r="G78" s="146"/>
    </row>
    <row r="79" spans="1:7" s="147" customFormat="1" ht="51" customHeight="1">
      <c r="A79" s="134">
        <v>441</v>
      </c>
      <c r="B79" s="150">
        <v>38673</v>
      </c>
      <c r="C79" s="133" t="s">
        <v>387</v>
      </c>
      <c r="D79" s="152" t="s">
        <v>413</v>
      </c>
      <c r="E79" s="152" t="s">
        <v>371</v>
      </c>
      <c r="F79" s="152" t="s">
        <v>371</v>
      </c>
      <c r="G79" s="146"/>
    </row>
    <row r="80" spans="1:7" s="147" customFormat="1" ht="31.5" customHeight="1">
      <c r="A80" s="134">
        <v>442</v>
      </c>
      <c r="B80" s="150">
        <v>38677</v>
      </c>
      <c r="C80" s="133" t="s">
        <v>348</v>
      </c>
      <c r="D80" s="133" t="s">
        <v>458</v>
      </c>
      <c r="E80" s="133" t="s">
        <v>459</v>
      </c>
      <c r="F80" s="133" t="s">
        <v>459</v>
      </c>
      <c r="G80" s="146"/>
    </row>
    <row r="81" spans="1:7" s="147" customFormat="1" ht="99" customHeight="1">
      <c r="A81" s="134">
        <v>449</v>
      </c>
      <c r="B81" s="150">
        <v>38716</v>
      </c>
      <c r="C81" s="133" t="s">
        <v>317</v>
      </c>
      <c r="D81" s="133" t="s">
        <v>327</v>
      </c>
      <c r="E81" s="153" t="s">
        <v>460</v>
      </c>
      <c r="F81" s="133" t="s">
        <v>461</v>
      </c>
      <c r="G81" s="146"/>
    </row>
    <row r="82" spans="1:7" s="147" customFormat="1" ht="34.5" customHeight="1">
      <c r="A82" s="134" t="s">
        <v>531</v>
      </c>
      <c r="B82" s="150">
        <v>38734</v>
      </c>
      <c r="C82" s="133" t="s">
        <v>348</v>
      </c>
      <c r="D82" s="133" t="s">
        <v>383</v>
      </c>
      <c r="E82" s="133" t="s">
        <v>414</v>
      </c>
      <c r="F82" s="133" t="s">
        <v>385</v>
      </c>
      <c r="G82" s="146"/>
    </row>
    <row r="83" spans="1:7" s="147" customFormat="1" ht="42" customHeight="1">
      <c r="A83" s="134">
        <v>455</v>
      </c>
      <c r="B83" s="150">
        <v>38769</v>
      </c>
      <c r="C83" s="133" t="s">
        <v>564</v>
      </c>
      <c r="D83" s="133" t="s">
        <v>462</v>
      </c>
      <c r="E83" s="133" t="s">
        <v>463</v>
      </c>
      <c r="F83" s="133" t="s">
        <v>463</v>
      </c>
      <c r="G83" s="146"/>
    </row>
    <row r="84" spans="1:7" s="147" customFormat="1" ht="44.25" customHeight="1">
      <c r="A84" s="134">
        <v>458</v>
      </c>
      <c r="B84" s="150">
        <v>38792</v>
      </c>
      <c r="C84" s="152" t="s">
        <v>603</v>
      </c>
      <c r="D84" s="133" t="s">
        <v>413</v>
      </c>
      <c r="E84" s="152" t="s">
        <v>371</v>
      </c>
      <c r="F84" s="152" t="s">
        <v>371</v>
      </c>
      <c r="G84" s="146"/>
    </row>
    <row r="85" spans="1:7" s="147" customFormat="1" ht="34.5" customHeight="1">
      <c r="A85" s="134">
        <v>460</v>
      </c>
      <c r="B85" s="150">
        <v>38812</v>
      </c>
      <c r="C85" s="133" t="s">
        <v>330</v>
      </c>
      <c r="D85" s="133" t="s">
        <v>331</v>
      </c>
      <c r="E85" s="133" t="s">
        <v>409</v>
      </c>
      <c r="F85" s="133" t="s">
        <v>409</v>
      </c>
      <c r="G85" s="146"/>
    </row>
    <row r="86" spans="1:7" s="147" customFormat="1" ht="50.25" customHeight="1">
      <c r="A86" s="134">
        <v>462</v>
      </c>
      <c r="B86" s="150">
        <v>38818</v>
      </c>
      <c r="C86" s="133" t="s">
        <v>348</v>
      </c>
      <c r="D86" s="133" t="s">
        <v>464</v>
      </c>
      <c r="E86" s="133" t="s">
        <v>465</v>
      </c>
      <c r="F86" s="133" t="s">
        <v>466</v>
      </c>
      <c r="G86" s="146"/>
    </row>
    <row r="87" spans="1:7" s="147" customFormat="1" ht="50.25" customHeight="1">
      <c r="A87" s="134">
        <v>471</v>
      </c>
      <c r="B87" s="150">
        <v>38960</v>
      </c>
      <c r="C87" s="133" t="s">
        <v>348</v>
      </c>
      <c r="D87" s="133" t="s">
        <v>467</v>
      </c>
      <c r="E87" s="133" t="s">
        <v>468</v>
      </c>
      <c r="F87" s="133" t="s">
        <v>468</v>
      </c>
      <c r="G87" s="146"/>
    </row>
    <row r="88" spans="1:7" s="147" customFormat="1" ht="50.25" customHeight="1">
      <c r="A88" s="134">
        <v>472</v>
      </c>
      <c r="B88" s="150">
        <v>38973</v>
      </c>
      <c r="C88" s="133" t="s">
        <v>560</v>
      </c>
      <c r="D88" s="145" t="s">
        <v>370</v>
      </c>
      <c r="E88" s="145" t="s">
        <v>371</v>
      </c>
      <c r="F88" s="145" t="s">
        <v>371</v>
      </c>
      <c r="G88" s="146"/>
    </row>
    <row r="89" spans="1:7" s="147" customFormat="1" ht="50.25" customHeight="1">
      <c r="A89" s="134">
        <v>473</v>
      </c>
      <c r="B89" s="150">
        <v>38986</v>
      </c>
      <c r="C89" s="133" t="s">
        <v>348</v>
      </c>
      <c r="D89" s="133" t="s">
        <v>469</v>
      </c>
      <c r="E89" s="133" t="s">
        <v>470</v>
      </c>
      <c r="F89" s="133" t="s">
        <v>470</v>
      </c>
      <c r="G89" s="146"/>
    </row>
    <row r="90" spans="1:7" s="147" customFormat="1" ht="50.25" customHeight="1">
      <c r="A90" s="134">
        <v>486</v>
      </c>
      <c r="B90" s="150" t="s">
        <v>490</v>
      </c>
      <c r="C90" s="133" t="s">
        <v>560</v>
      </c>
      <c r="D90" s="133" t="s">
        <v>331</v>
      </c>
      <c r="E90" s="133" t="s">
        <v>492</v>
      </c>
      <c r="F90" s="133" t="s">
        <v>492</v>
      </c>
      <c r="G90" s="146"/>
    </row>
    <row r="91" spans="1:7" s="147" customFormat="1" ht="50.25" customHeight="1">
      <c r="A91" s="134" t="s">
        <v>553</v>
      </c>
      <c r="B91" s="150" t="s">
        <v>487</v>
      </c>
      <c r="C91" s="133" t="s">
        <v>353</v>
      </c>
      <c r="D91" s="133" t="s">
        <v>331</v>
      </c>
      <c r="E91" s="133" t="s">
        <v>457</v>
      </c>
      <c r="F91" s="133" t="s">
        <v>416</v>
      </c>
      <c r="G91" s="146"/>
    </row>
    <row r="92" spans="1:7" s="147" customFormat="1" ht="50.25" customHeight="1">
      <c r="A92" s="134" t="s">
        <v>543</v>
      </c>
      <c r="B92" s="150" t="s">
        <v>495</v>
      </c>
      <c r="C92" s="133" t="s">
        <v>348</v>
      </c>
      <c r="D92" s="133" t="s">
        <v>428</v>
      </c>
      <c r="E92" s="133" t="s">
        <v>429</v>
      </c>
      <c r="F92" s="133" t="s">
        <v>430</v>
      </c>
      <c r="G92" s="146"/>
    </row>
    <row r="93" spans="1:7" s="147" customFormat="1" ht="50.25" customHeight="1">
      <c r="A93" s="134" t="s">
        <v>578</v>
      </c>
      <c r="B93" s="150" t="s">
        <v>499</v>
      </c>
      <c r="C93" s="133" t="s">
        <v>330</v>
      </c>
      <c r="D93" s="133" t="s">
        <v>331</v>
      </c>
      <c r="E93" s="133" t="s">
        <v>409</v>
      </c>
      <c r="F93" s="133" t="s">
        <v>409</v>
      </c>
      <c r="G93" s="146"/>
    </row>
    <row r="94" spans="1:7" s="147" customFormat="1" ht="50.25" customHeight="1">
      <c r="A94" s="134">
        <v>496</v>
      </c>
      <c r="B94" s="150" t="s">
        <v>500</v>
      </c>
      <c r="C94" s="133" t="s">
        <v>348</v>
      </c>
      <c r="D94" s="133" t="s">
        <v>502</v>
      </c>
      <c r="E94" s="133" t="s">
        <v>519</v>
      </c>
      <c r="F94" s="133" t="s">
        <v>510</v>
      </c>
      <c r="G94" s="146"/>
    </row>
    <row r="95" spans="1:7" s="147" customFormat="1" ht="50.25" customHeight="1">
      <c r="A95" s="134" t="s">
        <v>532</v>
      </c>
      <c r="B95" s="150" t="s">
        <v>501</v>
      </c>
      <c r="C95" s="133" t="s">
        <v>348</v>
      </c>
      <c r="D95" s="133" t="s">
        <v>503</v>
      </c>
      <c r="E95" s="119" t="s">
        <v>384</v>
      </c>
      <c r="F95" s="133" t="s">
        <v>385</v>
      </c>
      <c r="G95" s="146"/>
    </row>
    <row r="96" spans="1:7" s="147" customFormat="1" ht="50.25" customHeight="1">
      <c r="A96" s="134">
        <v>501</v>
      </c>
      <c r="B96" s="150" t="s">
        <v>522</v>
      </c>
      <c r="C96" s="133" t="s">
        <v>317</v>
      </c>
      <c r="D96" s="133" t="s">
        <v>327</v>
      </c>
      <c r="E96" s="133" t="s">
        <v>525</v>
      </c>
      <c r="F96" s="133" t="s">
        <v>461</v>
      </c>
      <c r="G96" s="146"/>
    </row>
    <row r="97" spans="1:7" s="147" customFormat="1" ht="50.25" customHeight="1">
      <c r="A97" s="134" t="s">
        <v>544</v>
      </c>
      <c r="B97" s="150" t="s">
        <v>501</v>
      </c>
      <c r="C97" s="133" t="s">
        <v>348</v>
      </c>
      <c r="D97" s="133" t="s">
        <v>428</v>
      </c>
      <c r="E97" s="133" t="s">
        <v>429</v>
      </c>
      <c r="F97" s="133" t="s">
        <v>430</v>
      </c>
      <c r="G97" s="162"/>
    </row>
    <row r="98" spans="1:7" s="147" customFormat="1" ht="50.25" customHeight="1">
      <c r="A98" s="134">
        <v>510</v>
      </c>
      <c r="B98" s="150" t="s">
        <v>533</v>
      </c>
      <c r="C98" s="133" t="s">
        <v>330</v>
      </c>
      <c r="D98" s="133" t="s">
        <v>331</v>
      </c>
      <c r="E98" s="133" t="s">
        <v>335</v>
      </c>
      <c r="F98" s="133" t="s">
        <v>335</v>
      </c>
      <c r="G98" s="162"/>
    </row>
    <row r="99" spans="1:7" s="147" customFormat="1" ht="50.25" customHeight="1">
      <c r="A99" s="134">
        <v>511</v>
      </c>
      <c r="B99" s="150" t="s">
        <v>538</v>
      </c>
      <c r="C99" s="133" t="s">
        <v>387</v>
      </c>
      <c r="D99" s="133" t="s">
        <v>395</v>
      </c>
      <c r="E99" s="133" t="s">
        <v>396</v>
      </c>
      <c r="F99" s="133" t="s">
        <v>397</v>
      </c>
      <c r="G99" s="162"/>
    </row>
    <row r="100" spans="1:7" s="147" customFormat="1" ht="50.25" customHeight="1">
      <c r="A100" s="134">
        <v>514</v>
      </c>
      <c r="B100" s="150" t="s">
        <v>545</v>
      </c>
      <c r="C100" s="133" t="s">
        <v>387</v>
      </c>
      <c r="D100" s="133" t="s">
        <v>580</v>
      </c>
      <c r="E100" s="133"/>
      <c r="F100" s="133" t="s">
        <v>157</v>
      </c>
      <c r="G100" s="162"/>
    </row>
    <row r="101" spans="1:7" s="147" customFormat="1" ht="50.25" customHeight="1">
      <c r="A101" s="134" t="s">
        <v>577</v>
      </c>
      <c r="B101" s="150" t="s">
        <v>555</v>
      </c>
      <c r="C101" s="133" t="s">
        <v>330</v>
      </c>
      <c r="D101" s="133" t="s">
        <v>331</v>
      </c>
      <c r="E101" s="133" t="s">
        <v>454</v>
      </c>
      <c r="F101" s="133" t="s">
        <v>454</v>
      </c>
      <c r="G101" s="162"/>
    </row>
    <row r="102" spans="1:7" s="147" customFormat="1" ht="50.25" customHeight="1">
      <c r="A102" s="134">
        <v>519</v>
      </c>
      <c r="B102" s="150" t="s">
        <v>556</v>
      </c>
      <c r="C102" s="133" t="s">
        <v>348</v>
      </c>
      <c r="D102" s="133" t="s">
        <v>451</v>
      </c>
      <c r="E102" s="133" t="s">
        <v>452</v>
      </c>
      <c r="F102" s="133" t="s">
        <v>452</v>
      </c>
      <c r="G102" s="162"/>
    </row>
    <row r="103" spans="1:7" s="147" customFormat="1" ht="50.25" customHeight="1">
      <c r="A103" s="134">
        <v>523</v>
      </c>
      <c r="B103" s="150" t="s">
        <v>559</v>
      </c>
      <c r="C103" s="133" t="s">
        <v>560</v>
      </c>
      <c r="D103" s="133" t="s">
        <v>331</v>
      </c>
      <c r="E103" s="133" t="s">
        <v>492</v>
      </c>
      <c r="F103" s="133" t="s">
        <v>492</v>
      </c>
      <c r="G103" s="162"/>
    </row>
    <row r="104" spans="1:7" s="147" customFormat="1" ht="50.25" customHeight="1">
      <c r="A104" s="134">
        <v>524</v>
      </c>
      <c r="B104" s="150" t="s">
        <v>570</v>
      </c>
      <c r="C104" s="133" t="s">
        <v>348</v>
      </c>
      <c r="D104" s="133" t="s">
        <v>502</v>
      </c>
      <c r="E104" s="133" t="s">
        <v>519</v>
      </c>
      <c r="F104" s="133" t="s">
        <v>510</v>
      </c>
      <c r="G104" s="162"/>
    </row>
    <row r="105" spans="1:7" s="147" customFormat="1" ht="50.25" customHeight="1">
      <c r="A105" s="134">
        <v>536</v>
      </c>
      <c r="B105" s="150" t="s">
        <v>571</v>
      </c>
      <c r="C105" s="133" t="s">
        <v>387</v>
      </c>
      <c r="D105" s="133" t="s">
        <v>331</v>
      </c>
      <c r="E105" s="133" t="s">
        <v>575</v>
      </c>
      <c r="F105" s="133" t="s">
        <v>454</v>
      </c>
      <c r="G105" s="162"/>
    </row>
    <row r="106" spans="1:7" s="147" customFormat="1" ht="50.25" customHeight="1">
      <c r="A106" s="134">
        <v>554</v>
      </c>
      <c r="B106" s="150" t="s">
        <v>584</v>
      </c>
      <c r="C106" s="133" t="s">
        <v>693</v>
      </c>
      <c r="D106" s="133" t="s">
        <v>585</v>
      </c>
      <c r="E106" s="133" t="s">
        <v>586</v>
      </c>
      <c r="F106" s="133" t="s">
        <v>112</v>
      </c>
      <c r="G106" s="162"/>
    </row>
    <row r="107" spans="1:7" s="147" customFormat="1" ht="50.25" customHeight="1">
      <c r="A107" s="134">
        <v>557</v>
      </c>
      <c r="B107" s="150" t="s">
        <v>587</v>
      </c>
      <c r="C107" s="133" t="s">
        <v>317</v>
      </c>
      <c r="D107" s="133" t="s">
        <v>327</v>
      </c>
      <c r="E107" s="133" t="s">
        <v>591</v>
      </c>
      <c r="F107" s="133" t="s">
        <v>592</v>
      </c>
      <c r="G107" s="162"/>
    </row>
    <row r="108" spans="1:7" s="147" customFormat="1" ht="50.25" customHeight="1">
      <c r="A108" s="134">
        <v>571</v>
      </c>
      <c r="B108" s="150" t="s">
        <v>604</v>
      </c>
      <c r="C108" s="133" t="s">
        <v>348</v>
      </c>
      <c r="D108" s="133" t="s">
        <v>605</v>
      </c>
      <c r="E108" s="133" t="s">
        <v>606</v>
      </c>
      <c r="F108" s="133" t="s">
        <v>606</v>
      </c>
      <c r="G108" s="162"/>
    </row>
    <row r="109" spans="1:7" s="147" customFormat="1" ht="50.25" customHeight="1">
      <c r="A109" s="134">
        <v>582</v>
      </c>
      <c r="B109" s="150" t="s">
        <v>611</v>
      </c>
      <c r="C109" s="133" t="s">
        <v>330</v>
      </c>
      <c r="D109" s="133" t="s">
        <v>331</v>
      </c>
      <c r="E109" s="133" t="s">
        <v>335</v>
      </c>
      <c r="F109" s="133" t="s">
        <v>335</v>
      </c>
      <c r="G109" s="146"/>
    </row>
    <row r="110" spans="1:7" s="147" customFormat="1" ht="50.25" customHeight="1">
      <c r="A110" s="134" t="s">
        <v>634</v>
      </c>
      <c r="B110" s="150" t="s">
        <v>614</v>
      </c>
      <c r="C110" s="133" t="s">
        <v>330</v>
      </c>
      <c r="D110" s="133" t="s">
        <v>331</v>
      </c>
      <c r="E110" s="133" t="s">
        <v>454</v>
      </c>
      <c r="F110" s="133" t="s">
        <v>454</v>
      </c>
      <c r="G110" s="146"/>
    </row>
    <row r="111" spans="1:7" s="147" customFormat="1" ht="50.25" customHeight="1">
      <c r="A111" s="134">
        <v>602</v>
      </c>
      <c r="B111" s="150" t="s">
        <v>636</v>
      </c>
      <c r="C111" s="133" t="s">
        <v>348</v>
      </c>
      <c r="D111" s="133" t="s">
        <v>383</v>
      </c>
      <c r="E111" s="133" t="s">
        <v>637</v>
      </c>
      <c r="F111" s="133" t="s">
        <v>385</v>
      </c>
      <c r="G111" s="162"/>
    </row>
    <row r="112" spans="1:7" s="147" customFormat="1" ht="50.25" customHeight="1">
      <c r="A112" s="134">
        <v>607</v>
      </c>
      <c r="B112" s="150" t="s">
        <v>638</v>
      </c>
      <c r="C112" s="133" t="s">
        <v>387</v>
      </c>
      <c r="D112" s="133" t="s">
        <v>640</v>
      </c>
      <c r="E112" s="133" t="s">
        <v>641</v>
      </c>
      <c r="F112" s="133" t="s">
        <v>641</v>
      </c>
      <c r="G112" s="146"/>
    </row>
    <row r="113" spans="1:7" s="147" customFormat="1" ht="50.25" customHeight="1">
      <c r="A113" s="134">
        <v>612</v>
      </c>
      <c r="B113" s="150" t="s">
        <v>644</v>
      </c>
      <c r="C113" s="133" t="s">
        <v>348</v>
      </c>
      <c r="D113" s="133" t="s">
        <v>647</v>
      </c>
      <c r="E113" s="133" t="s">
        <v>459</v>
      </c>
      <c r="F113" s="133" t="s">
        <v>459</v>
      </c>
      <c r="G113" s="146"/>
    </row>
    <row r="114" spans="1:7" s="147" customFormat="1" ht="50.25" customHeight="1">
      <c r="A114" s="134">
        <v>614</v>
      </c>
      <c r="B114" s="150" t="s">
        <v>648</v>
      </c>
      <c r="C114" s="133" t="s">
        <v>348</v>
      </c>
      <c r="D114" s="133" t="s">
        <v>651</v>
      </c>
      <c r="E114" s="133" t="s">
        <v>652</v>
      </c>
      <c r="F114" s="133" t="s">
        <v>430</v>
      </c>
      <c r="G114" s="146"/>
    </row>
    <row r="115" spans="1:7" s="147" customFormat="1" ht="60.75" customHeight="1">
      <c r="A115" s="134">
        <v>626</v>
      </c>
      <c r="B115" s="150" t="s">
        <v>653</v>
      </c>
      <c r="C115" s="133" t="s">
        <v>324</v>
      </c>
      <c r="D115" s="133" t="s">
        <v>664</v>
      </c>
      <c r="E115" s="133" t="s">
        <v>663</v>
      </c>
      <c r="F115" s="133" t="s">
        <v>381</v>
      </c>
      <c r="G115" s="146"/>
    </row>
    <row r="116" spans="1:7" s="147" customFormat="1" ht="50.25" customHeight="1">
      <c r="A116" s="134">
        <v>628</v>
      </c>
      <c r="B116" s="150" t="s">
        <v>665</v>
      </c>
      <c r="C116" s="133" t="s">
        <v>348</v>
      </c>
      <c r="D116" s="133" t="s">
        <v>674</v>
      </c>
      <c r="E116" s="133" t="s">
        <v>672</v>
      </c>
      <c r="F116" s="133" t="s">
        <v>672</v>
      </c>
      <c r="G116" s="146"/>
    </row>
    <row r="117" spans="1:7" s="147" customFormat="1" ht="50.25" customHeight="1">
      <c r="A117" s="134">
        <v>631</v>
      </c>
      <c r="B117" s="150" t="s">
        <v>666</v>
      </c>
      <c r="C117" s="133" t="s">
        <v>348</v>
      </c>
      <c r="D117" s="133" t="s">
        <v>469</v>
      </c>
      <c r="E117" s="133" t="s">
        <v>673</v>
      </c>
      <c r="F117" s="133" t="s">
        <v>673</v>
      </c>
      <c r="G117" s="146"/>
    </row>
    <row r="118" spans="1:7" s="147" customFormat="1" ht="50.25" customHeight="1">
      <c r="A118" s="134">
        <v>634</v>
      </c>
      <c r="B118" s="150" t="s">
        <v>675</v>
      </c>
      <c r="C118" s="133" t="s">
        <v>387</v>
      </c>
      <c r="D118" s="133" t="s">
        <v>690</v>
      </c>
      <c r="E118" s="133" t="s">
        <v>691</v>
      </c>
      <c r="F118" s="133" t="s">
        <v>157</v>
      </c>
      <c r="G118" s="146"/>
    </row>
    <row r="119" spans="1:7" s="147" customFormat="1" ht="50.25" customHeight="1">
      <c r="A119" s="134">
        <v>657</v>
      </c>
      <c r="B119" s="150" t="s">
        <v>666</v>
      </c>
      <c r="C119" s="133" t="s">
        <v>348</v>
      </c>
      <c r="D119" s="133" t="s">
        <v>651</v>
      </c>
      <c r="E119" s="133" t="s">
        <v>652</v>
      </c>
      <c r="F119" s="133" t="s">
        <v>430</v>
      </c>
      <c r="G119" s="146"/>
    </row>
    <row r="120" spans="1:7" s="147" customFormat="1" ht="50.25" customHeight="1">
      <c r="A120" s="134">
        <v>658</v>
      </c>
      <c r="B120" s="150" t="s">
        <v>700</v>
      </c>
      <c r="C120" s="133" t="s">
        <v>387</v>
      </c>
      <c r="D120" s="133" t="s">
        <v>426</v>
      </c>
      <c r="E120" s="133" t="s">
        <v>427</v>
      </c>
      <c r="F120" s="133" t="s">
        <v>427</v>
      </c>
      <c r="G120" s="146"/>
    </row>
    <row r="121" spans="1:7" s="147" customFormat="1" ht="50.25" customHeight="1">
      <c r="A121" s="134">
        <v>693</v>
      </c>
      <c r="B121" s="150" t="s">
        <v>722</v>
      </c>
      <c r="C121" s="133" t="s">
        <v>353</v>
      </c>
      <c r="D121" s="133" t="s">
        <v>735</v>
      </c>
      <c r="E121" s="133" t="s">
        <v>736</v>
      </c>
      <c r="F121" s="133" t="s">
        <v>737</v>
      </c>
      <c r="G121" s="146"/>
    </row>
    <row r="122" spans="1:7" s="147" customFormat="1" ht="14.25" customHeight="1">
      <c r="A122" s="144"/>
      <c r="B122" s="151"/>
      <c r="C122" s="145"/>
      <c r="D122" s="145"/>
      <c r="E122" s="145"/>
      <c r="F122" s="145"/>
      <c r="G122" s="146"/>
    </row>
    <row r="123" spans="1:7" s="147" customFormat="1" ht="12.75" customHeight="1">
      <c r="A123" s="154" t="s">
        <v>471</v>
      </c>
      <c r="B123" s="155" t="s">
        <v>472</v>
      </c>
      <c r="E123" s="131"/>
      <c r="G123" s="146"/>
    </row>
    <row r="124" spans="1:7" s="147" customFormat="1" ht="12.75" customHeight="1">
      <c r="A124" s="154" t="s">
        <v>473</v>
      </c>
      <c r="B124" s="147" t="s">
        <v>331</v>
      </c>
      <c r="E124" s="145"/>
      <c r="G124" s="146"/>
    </row>
    <row r="125" spans="1:7" s="147" customFormat="1" ht="12.75" customHeight="1">
      <c r="A125" s="154" t="s">
        <v>474</v>
      </c>
      <c r="B125" s="155" t="s">
        <v>318</v>
      </c>
      <c r="G125" s="146"/>
    </row>
    <row r="126" spans="1:7" s="147" customFormat="1" ht="12.75" customHeight="1">
      <c r="A126" s="154" t="s">
        <v>475</v>
      </c>
      <c r="B126" s="147" t="s">
        <v>476</v>
      </c>
      <c r="G126" s="146"/>
    </row>
    <row r="127" spans="1:7" s="147" customFormat="1" ht="12.75" customHeight="1">
      <c r="A127" s="154" t="s">
        <v>477</v>
      </c>
      <c r="B127" s="147" t="s">
        <v>478</v>
      </c>
      <c r="G127" s="146"/>
    </row>
    <row r="128" spans="1:7" s="147" customFormat="1" ht="12.75" customHeight="1">
      <c r="A128" s="154" t="s">
        <v>479</v>
      </c>
      <c r="B128" s="147" t="s">
        <v>480</v>
      </c>
      <c r="G128" s="146"/>
    </row>
    <row r="129" spans="1:7" s="147" customFormat="1" ht="12.75" customHeight="1">
      <c r="A129" s="154" t="s">
        <v>529</v>
      </c>
      <c r="B129" s="147" t="s">
        <v>530</v>
      </c>
      <c r="G129" s="146"/>
    </row>
    <row r="130" spans="1:7" s="147" customFormat="1" ht="12.75" customHeight="1">
      <c r="A130" s="154" t="s">
        <v>541</v>
      </c>
      <c r="B130" s="147" t="s">
        <v>542</v>
      </c>
      <c r="G130" s="146"/>
    </row>
    <row r="131" spans="1:7" s="147" customFormat="1" ht="12.75" customHeight="1">
      <c r="A131" s="154" t="s">
        <v>551</v>
      </c>
      <c r="B131" s="147" t="s">
        <v>552</v>
      </c>
      <c r="G131" s="146"/>
    </row>
    <row r="132" spans="1:7" s="147" customFormat="1" ht="12.75" customHeight="1">
      <c r="A132" s="154" t="s">
        <v>576</v>
      </c>
      <c r="B132" s="147" t="s">
        <v>635</v>
      </c>
      <c r="G132" s="146"/>
    </row>
    <row r="133" spans="1:7" s="147" customFormat="1" ht="12.75" customHeight="1">
      <c r="A133" s="154"/>
      <c r="G133" s="146"/>
    </row>
    <row r="134" spans="1:7" s="147" customFormat="1" ht="12.75" customHeight="1">
      <c r="A134" s="184" t="s">
        <v>481</v>
      </c>
      <c r="B134" s="184"/>
      <c r="C134" s="184"/>
      <c r="D134" s="184"/>
      <c r="E134" s="184"/>
      <c r="F134" s="184"/>
      <c r="G134" s="146"/>
    </row>
    <row r="135" spans="1:7" s="147" customFormat="1" ht="12.75" customHeight="1">
      <c r="A135" s="184"/>
      <c r="B135" s="184"/>
      <c r="C135" s="184"/>
      <c r="D135" s="184"/>
      <c r="E135" s="184"/>
      <c r="F135" s="184"/>
      <c r="G135" s="146"/>
    </row>
    <row r="136" spans="1:7" s="147" customFormat="1" ht="12.75" customHeight="1">
      <c r="A136" s="184"/>
      <c r="B136" s="184"/>
      <c r="C136" s="184"/>
      <c r="D136" s="184"/>
      <c r="E136" s="184"/>
      <c r="F136" s="184"/>
      <c r="G136" s="146"/>
    </row>
    <row r="137" spans="1:7" s="147" customFormat="1" ht="12.75" customHeight="1">
      <c r="A137" s="184"/>
      <c r="B137" s="184"/>
      <c r="C137" s="184"/>
      <c r="D137" s="184"/>
      <c r="E137" s="184"/>
      <c r="F137" s="184"/>
      <c r="G137" s="146"/>
    </row>
    <row r="138" spans="1:7" s="147" customFormat="1" ht="12.75" customHeight="1">
      <c r="A138" s="154"/>
      <c r="B138" s="154"/>
      <c r="G138" s="146"/>
    </row>
    <row r="139" spans="1:7" s="147" customFormat="1" ht="12.75" customHeight="1">
      <c r="A139" s="154"/>
      <c r="B139" s="154"/>
      <c r="G139" s="146"/>
    </row>
    <row r="140" spans="1:7" s="147" customFormat="1" ht="12.75" customHeight="1">
      <c r="A140" s="154"/>
      <c r="B140" s="154"/>
      <c r="C140" s="156"/>
      <c r="G140" s="146"/>
    </row>
    <row r="141" spans="1:7" s="147" customFormat="1" ht="12.75" customHeight="1">
      <c r="A141" s="154"/>
      <c r="B141" s="154"/>
      <c r="G141" s="146"/>
    </row>
    <row r="142" spans="1:7" s="147" customFormat="1" ht="12.75" customHeight="1">
      <c r="A142" s="154"/>
      <c r="B142" s="154"/>
      <c r="G142" s="146"/>
    </row>
    <row r="143" spans="1:7" s="147" customFormat="1" ht="12.75" customHeight="1">
      <c r="A143" s="154"/>
      <c r="B143" s="154"/>
      <c r="G143" s="146"/>
    </row>
    <row r="144" spans="1:7" s="147" customFormat="1" ht="12.75" customHeight="1">
      <c r="A144" s="154"/>
      <c r="B144" s="154"/>
      <c r="G144" s="146"/>
    </row>
    <row r="145" spans="1:7" s="147" customFormat="1" ht="12.75" customHeight="1">
      <c r="A145" s="154"/>
      <c r="B145" s="154"/>
      <c r="G145" s="146"/>
    </row>
    <row r="146" spans="1:7" s="147" customFormat="1" ht="12.75" customHeight="1">
      <c r="A146" s="154"/>
      <c r="B146" s="154"/>
      <c r="G146" s="146"/>
    </row>
    <row r="147" spans="1:7" s="147" customFormat="1" ht="12.75" customHeight="1">
      <c r="A147" s="154"/>
      <c r="B147" s="154"/>
      <c r="G147" s="146"/>
    </row>
    <row r="148" spans="1:7" s="147" customFormat="1" ht="12.75" customHeight="1">
      <c r="A148" s="154"/>
      <c r="B148" s="154"/>
      <c r="G148" s="146"/>
    </row>
    <row r="149" spans="1:7" s="147" customFormat="1" ht="12.75" customHeight="1">
      <c r="A149" s="154"/>
      <c r="B149" s="154"/>
      <c r="G149" s="146"/>
    </row>
    <row r="150" spans="1:7" s="147" customFormat="1" ht="12.75" customHeight="1">
      <c r="A150" s="154"/>
      <c r="B150" s="154"/>
      <c r="G150" s="146"/>
    </row>
    <row r="151" spans="1:7" s="147" customFormat="1" ht="12.75" customHeight="1">
      <c r="A151" s="154"/>
      <c r="B151" s="154"/>
      <c r="G151" s="146"/>
    </row>
    <row r="152" spans="1:7" s="147" customFormat="1" ht="12.75" customHeight="1">
      <c r="A152" s="154"/>
      <c r="B152" s="154"/>
      <c r="G152" s="146"/>
    </row>
    <row r="153" spans="1:7" s="147" customFormat="1" ht="12.75" customHeight="1">
      <c r="A153" s="154"/>
      <c r="B153" s="154"/>
      <c r="G153" s="146"/>
    </row>
    <row r="154" spans="1:7" s="147" customFormat="1" ht="12.75" customHeight="1">
      <c r="A154" s="154"/>
      <c r="B154" s="154"/>
      <c r="G154" s="146"/>
    </row>
    <row r="155" spans="1:7" s="147" customFormat="1" ht="12.75" customHeight="1">
      <c r="A155" s="154"/>
      <c r="B155" s="154"/>
      <c r="G155" s="146"/>
    </row>
    <row r="156" spans="1:7" s="147" customFormat="1" ht="12.75" customHeight="1">
      <c r="A156" s="154"/>
      <c r="B156" s="154"/>
      <c r="G156" s="146"/>
    </row>
    <row r="157" spans="1:7" s="147" customFormat="1" ht="12.75" customHeight="1">
      <c r="A157" s="154"/>
      <c r="B157" s="154"/>
      <c r="G157" s="146"/>
    </row>
    <row r="158" spans="1:7" s="147" customFormat="1" ht="12.75" customHeight="1">
      <c r="A158" s="154"/>
      <c r="B158" s="154"/>
      <c r="G158" s="146"/>
    </row>
    <row r="159" spans="1:7" s="147" customFormat="1" ht="12.75" customHeight="1">
      <c r="A159" s="154"/>
      <c r="B159" s="154"/>
      <c r="G159" s="146"/>
    </row>
    <row r="160" spans="1:7" s="147" customFormat="1" ht="12.75" customHeight="1">
      <c r="A160" s="154"/>
      <c r="B160" s="154"/>
      <c r="G160" s="146"/>
    </row>
    <row r="161" spans="1:7" s="147" customFormat="1" ht="12.75" customHeight="1">
      <c r="A161" s="154"/>
      <c r="B161" s="154"/>
      <c r="G161" s="146"/>
    </row>
    <row r="162" spans="1:7" s="147" customFormat="1" ht="12.75" customHeight="1">
      <c r="A162" s="154"/>
      <c r="B162" s="154"/>
      <c r="G162" s="146"/>
    </row>
    <row r="163" spans="1:7" s="147" customFormat="1" ht="12.75" customHeight="1">
      <c r="A163" s="154"/>
      <c r="B163" s="154"/>
      <c r="G163" s="146"/>
    </row>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sheetData>
  <mergeCells count="1">
    <mergeCell ref="A134:F137"/>
  </mergeCells>
  <printOptions/>
  <pageMargins left="0.75" right="0.75" top="1" bottom="1" header="0" footer="0"/>
  <pageSetup fitToHeight="7"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2011-12-14T19:02:23Z</cp:lastPrinted>
  <dcterms:created xsi:type="dcterms:W3CDTF">2001-01-06T19:47:03Z</dcterms:created>
  <dcterms:modified xsi:type="dcterms:W3CDTF">2012-01-16T19:45:04Z</dcterms:modified>
  <cp:category/>
  <cp:version/>
  <cp:contentType/>
  <cp:contentStatus/>
</cp:coreProperties>
</file>