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88" activeTab="0"/>
  </bookViews>
  <sheets>
    <sheet name="Bonos Vig Sec" sheetId="1" r:id="rId1"/>
    <sheet name="Int y Amort" sheetId="2" r:id="rId2"/>
    <sheet name="Colocaciones" sheetId="3" r:id="rId3"/>
    <sheet name="Activos Securitizados" sheetId="4" r:id="rId4"/>
  </sheets>
  <definedNames>
    <definedName name="_xlnm.Print_Titles" localSheetId="3">'Activos Securitizados'!$2:$3</definedName>
  </definedNames>
  <calcPr fullCalcOnLoad="1"/>
</workbook>
</file>

<file path=xl/sharedStrings.xml><?xml version="1.0" encoding="utf-8"?>
<sst xmlns="http://schemas.openxmlformats.org/spreadsheetml/2006/main" count="2053" uniqueCount="725">
  <si>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</si>
  <si>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</si>
  <si>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</si>
  <si>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</si>
  <si>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</si>
  <si>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</si>
  <si>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</si>
  <si>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</si>
  <si>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</si>
  <si>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</si>
  <si>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</si>
  <si>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</si>
  <si>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</si>
  <si>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</si>
  <si>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</si>
  <si>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</si>
  <si>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</si>
  <si>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</si>
  <si>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</si>
  <si>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</si>
  <si>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</si>
  <si>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</si>
  <si>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</si>
  <si>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</si>
  <si>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</si>
  <si>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</si>
  <si>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</si>
  <si>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</si>
  <si>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</si>
  <si>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</si>
  <si>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</si>
  <si>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</si>
  <si>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</si>
  <si>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</si>
  <si>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</si>
  <si>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</si>
  <si>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</si>
  <si>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</si>
  <si>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</si>
  <si>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</si>
  <si>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</si>
  <si>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</si>
  <si>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</si>
  <si>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</si>
  <si>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</si>
  <si>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</si>
  <si>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</si>
  <si>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</si>
  <si>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</si>
  <si>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</si>
  <si>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</si>
  <si>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</si>
  <si>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</si>
  <si>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</si>
  <si>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</si>
  <si>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</si>
  <si>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</si>
  <si>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</si>
  <si>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</si>
  <si>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</si>
  <si>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</si>
  <si>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</si>
  <si>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</si>
  <si>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</si>
  <si>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</si>
  <si>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</si>
  <si>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</si>
  <si>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</si>
  <si>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</si>
  <si>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</si>
  <si>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</si>
  <si>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</si>
  <si>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</si>
  <si>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</si>
  <si>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</si>
  <si>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</si>
  <si>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</si>
  <si>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</si>
  <si>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</si>
  <si>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</si>
  <si>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</si>
  <si>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</si>
  <si>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</si>
  <si>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</si>
  <si>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</si>
  <si>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</si>
  <si>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</si>
  <si>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</si>
  <si>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</si>
  <si>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</si>
  <si>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</si>
  <si>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</si>
  <si>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</si>
  <si>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</si>
  <si>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</si>
  <si>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</si>
  <si>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</si>
  <si>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</si>
  <si>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</si>
  <si>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</si>
  <si>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</si>
  <si>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</si>
  <si>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</si>
  <si>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</si>
  <si>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Securitizadra La Construcción</t>
  </si>
  <si>
    <t>15.01.01</t>
  </si>
  <si>
    <t>13.02.01</t>
  </si>
  <si>
    <t>AE</t>
  </si>
  <si>
    <t>BE</t>
  </si>
  <si>
    <t>15.03.01</t>
  </si>
  <si>
    <t>AF</t>
  </si>
  <si>
    <t>BF</t>
  </si>
  <si>
    <t>CF</t>
  </si>
  <si>
    <t>BCI Securitizadora S.A.</t>
  </si>
  <si>
    <t>24.07.01</t>
  </si>
  <si>
    <t>1A1</t>
  </si>
  <si>
    <t>1A2</t>
  </si>
  <si>
    <t>1B1</t>
  </si>
  <si>
    <t>1B2</t>
  </si>
  <si>
    <t>1C2</t>
  </si>
  <si>
    <t>10.08.01</t>
  </si>
  <si>
    <t>11.09.01</t>
  </si>
  <si>
    <t>13.09.01</t>
  </si>
  <si>
    <t xml:space="preserve">Securitizadora BICE </t>
  </si>
  <si>
    <t>28.07.99</t>
  </si>
  <si>
    <t>11.04.02</t>
  </si>
  <si>
    <t xml:space="preserve">Banchile Securitizadora S.A. </t>
  </si>
  <si>
    <t>Securitizadora Bice S.A.</t>
  </si>
  <si>
    <t>14.06.02</t>
  </si>
  <si>
    <t>AH</t>
  </si>
  <si>
    <t>BH</t>
  </si>
  <si>
    <t>CH</t>
  </si>
  <si>
    <t>(3)        : Emisión inscrita y no colocada.</t>
  </si>
  <si>
    <t>03.07.02</t>
  </si>
  <si>
    <t>$</t>
  </si>
  <si>
    <t>Representante</t>
  </si>
  <si>
    <t>Tenedores de Bonos</t>
  </si>
  <si>
    <t>13.08.02</t>
  </si>
  <si>
    <t>ABH</t>
  </si>
  <si>
    <t>BBH</t>
  </si>
  <si>
    <t>CBH</t>
  </si>
  <si>
    <t>27.08.02</t>
  </si>
  <si>
    <t>Banco del Desarrollo</t>
  </si>
  <si>
    <t xml:space="preserve">BCI Securitizadora S.A. </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</si>
  <si>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</si>
  <si>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</si>
  <si>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</si>
  <si>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</si>
  <si>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</si>
  <si>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</si>
  <si>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</si>
  <si>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</si>
  <si>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</si>
  <si>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</si>
  <si>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</si>
  <si>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</si>
  <si>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</si>
  <si>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</si>
  <si>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</si>
  <si>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</si>
  <si>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</si>
  <si>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</si>
  <si>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</si>
  <si>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</si>
  <si>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</si>
  <si>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Securitizadora Interamericana</t>
  </si>
  <si>
    <t>ACF</t>
  </si>
  <si>
    <t>29.05.03</t>
  </si>
  <si>
    <t xml:space="preserve"> Fecha</t>
  </si>
  <si>
    <t>10.07.03</t>
  </si>
  <si>
    <t>09.09.03</t>
  </si>
  <si>
    <t>16.09.03</t>
  </si>
  <si>
    <t>5A1</t>
  </si>
  <si>
    <t>5B1</t>
  </si>
  <si>
    <t>5C1</t>
  </si>
  <si>
    <t>(4)        : El monto nominal colocado vigente se incrementa por la capitalización de intereses devengados y no pagados.</t>
  </si>
  <si>
    <t>Transa Securitizadora (4)</t>
  </si>
  <si>
    <t>Santander Securitizadora (4)</t>
  </si>
  <si>
    <t xml:space="preserve">Securitizadora Bice S.A. </t>
  </si>
  <si>
    <t>Securitizadora Bice S.A. (4)</t>
  </si>
  <si>
    <t xml:space="preserve">Securitizadora Interamericana </t>
  </si>
  <si>
    <t>Securitizadora Interamericana (4)</t>
  </si>
  <si>
    <t>Santander Securitizadora  (4)</t>
  </si>
  <si>
    <t xml:space="preserve">Transa Securitizadora </t>
  </si>
  <si>
    <t>Transa Securitizadora  (4)</t>
  </si>
  <si>
    <t xml:space="preserve">Securitizadora La Construcción </t>
  </si>
  <si>
    <t>Securitizadora La Construcción (4)</t>
  </si>
  <si>
    <t xml:space="preserve">BCI Securitizadora S.A.  (4) </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</si>
  <si>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</si>
  <si>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</si>
  <si>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</si>
  <si>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</si>
  <si>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</si>
  <si>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</si>
  <si>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</si>
  <si>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</si>
  <si>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</si>
  <si>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</si>
  <si>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</si>
  <si>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</si>
  <si>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</si>
  <si>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</si>
  <si>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</si>
  <si>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</si>
  <si>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</si>
  <si>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</si>
  <si>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</si>
  <si>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</si>
  <si>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</si>
  <si>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</si>
  <si>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</si>
  <si>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</si>
  <si>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</si>
  <si>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</si>
  <si>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</si>
  <si>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(5)        : Ex emisión N°334</t>
  </si>
  <si>
    <t>12.04.04</t>
  </si>
  <si>
    <t>15.04.04</t>
  </si>
  <si>
    <t>6A</t>
  </si>
  <si>
    <t>6A1</t>
  </si>
  <si>
    <t>6AA1</t>
  </si>
  <si>
    <t>6B1</t>
  </si>
  <si>
    <t>6C1</t>
  </si>
  <si>
    <t>25.06.04</t>
  </si>
  <si>
    <t>Activos</t>
  </si>
  <si>
    <t>de</t>
  </si>
  <si>
    <t>Respaldo</t>
  </si>
  <si>
    <t>M.H.</t>
  </si>
  <si>
    <t>C.L.</t>
  </si>
  <si>
    <t>O.R.E.</t>
  </si>
  <si>
    <t>M.H.+C.L.</t>
  </si>
  <si>
    <t>Otros</t>
  </si>
  <si>
    <t>F.F.</t>
  </si>
  <si>
    <t>C.L.     :  Contratos de Leasing</t>
  </si>
  <si>
    <t>M.H.     :  Mutuos Hipotecarios</t>
  </si>
  <si>
    <t>F.F.     :  Flujos Futuros</t>
  </si>
  <si>
    <t>O.R.E.:  Obligaciones con respaldo del Estado</t>
  </si>
  <si>
    <t>B.       :  Bonos</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</si>
  <si>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</si>
  <si>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</si>
  <si>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</si>
  <si>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</si>
  <si>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</si>
  <si>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</si>
  <si>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</si>
  <si>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</si>
  <si>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</si>
  <si>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</si>
  <si>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</si>
  <si>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</si>
  <si>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</si>
  <si>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</si>
  <si>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</si>
  <si>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</si>
  <si>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</si>
  <si>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</si>
  <si>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</si>
  <si>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</si>
  <si>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</si>
  <si>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</si>
  <si>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</si>
  <si>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</si>
  <si>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</si>
  <si>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</si>
  <si>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</si>
  <si>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</si>
  <si>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</si>
  <si>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        : Ex emisión N°380</t>
  </si>
  <si>
    <t>F</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</si>
  <si>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</si>
  <si>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</si>
  <si>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</si>
  <si>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</si>
  <si>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</si>
  <si>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</si>
  <si>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</si>
  <si>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</si>
  <si>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</si>
  <si>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</si>
  <si>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</si>
  <si>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</si>
  <si>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</si>
  <si>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</si>
  <si>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</si>
  <si>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</si>
  <si>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</si>
  <si>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</si>
  <si>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</si>
  <si>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</si>
  <si>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</si>
  <si>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</si>
  <si>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</si>
  <si>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</si>
  <si>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</si>
  <si>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</si>
  <si>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</si>
  <si>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</si>
  <si>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(6)        : En inscripción N°351, series N y O capitalizan intereses hasta el 21/07/2010, mientras que serie P capitaliza intereses hasta el 21/07/2007. En inscripción N°437, serie E capitaliza intereses hasta el 21/06/2005.</t>
  </si>
  <si>
    <t>Securitizadora Bice S.A.  (6)</t>
  </si>
  <si>
    <t>17.11.05</t>
  </si>
  <si>
    <t>13.10.05</t>
  </si>
  <si>
    <t>24.10.05</t>
  </si>
  <si>
    <t>10A</t>
  </si>
  <si>
    <t>10B</t>
  </si>
  <si>
    <t>21.11.05</t>
  </si>
  <si>
    <t>30.12.05</t>
  </si>
  <si>
    <t>(10)        : Ex emisión N°364.   (11): Ex emisión N°381.   (12): Ex emisión N°402.   (13): Ex emisión N°393.   (14): Ex emisión N°410,</t>
  </si>
  <si>
    <t>Transa Securitizadora S.A.(4)</t>
  </si>
  <si>
    <t>16.03.06</t>
  </si>
  <si>
    <t xml:space="preserve">Securitizadora Bice S.A.  </t>
  </si>
  <si>
    <t>AM</t>
  </si>
  <si>
    <t>BM</t>
  </si>
  <si>
    <t>CM</t>
  </si>
  <si>
    <t>Banchile Securitizadora S.A.  (4)</t>
  </si>
  <si>
    <t>WA</t>
  </si>
  <si>
    <t>WB</t>
  </si>
  <si>
    <t>WC</t>
  </si>
  <si>
    <t>31.08.06</t>
  </si>
  <si>
    <t>11A</t>
  </si>
  <si>
    <t>11B</t>
  </si>
  <si>
    <t>AL</t>
  </si>
  <si>
    <t>BL</t>
  </si>
  <si>
    <t>CL</t>
  </si>
  <si>
    <t>DL</t>
  </si>
  <si>
    <t>EL</t>
  </si>
  <si>
    <t>FL</t>
  </si>
  <si>
    <t>GL</t>
  </si>
  <si>
    <t>HL</t>
  </si>
  <si>
    <t>IL</t>
  </si>
  <si>
    <t>13.09.06</t>
  </si>
  <si>
    <t>12A</t>
  </si>
  <si>
    <t>12B</t>
  </si>
  <si>
    <t>26.09.06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</si>
  <si>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</si>
  <si>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</si>
  <si>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</si>
  <si>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</si>
  <si>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</si>
  <si>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</si>
  <si>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</si>
  <si>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</si>
  <si>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</si>
  <si>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</si>
  <si>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</si>
  <si>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</si>
  <si>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</si>
  <si>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</si>
  <si>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</si>
  <si>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</si>
  <si>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</si>
  <si>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</si>
  <si>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</si>
  <si>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</si>
  <si>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</si>
  <si>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</si>
  <si>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</si>
  <si>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</si>
  <si>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</si>
  <si>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</si>
  <si>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</si>
  <si>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</si>
  <si>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</si>
  <si>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</si>
  <si>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</si>
  <si>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</si>
  <si>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</si>
  <si>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</si>
  <si>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</si>
  <si>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</si>
  <si>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</si>
  <si>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</si>
  <si>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</si>
  <si>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</si>
  <si>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</si>
  <si>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</si>
  <si>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</si>
  <si>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</si>
  <si>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</si>
  <si>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</si>
  <si>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</si>
  <si>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</si>
  <si>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</si>
  <si>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</si>
  <si>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</si>
  <si>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</si>
  <si>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</si>
  <si>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</si>
  <si>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</si>
  <si>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</si>
  <si>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</si>
  <si>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</si>
  <si>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</si>
  <si>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</si>
  <si>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</si>
  <si>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</si>
  <si>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</si>
  <si>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</si>
  <si>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</si>
  <si>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</si>
  <si>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</si>
  <si>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</si>
  <si>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</si>
  <si>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</si>
  <si>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</si>
  <si>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</si>
  <si>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</si>
  <si>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</si>
  <si>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</si>
  <si>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</si>
  <si>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</si>
  <si>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</si>
  <si>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</si>
  <si>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</si>
  <si>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</si>
  <si>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</si>
  <si>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</si>
  <si>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</si>
  <si>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</si>
  <si>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</si>
  <si>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</si>
  <si>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</si>
  <si>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</si>
  <si>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</si>
  <si>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</si>
  <si>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</si>
  <si>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</si>
  <si>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</si>
  <si>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</si>
  <si>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</si>
  <si>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</si>
  <si>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</si>
  <si>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</si>
  <si>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</si>
  <si>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</si>
  <si>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</si>
  <si>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</si>
  <si>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</si>
  <si>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</si>
  <si>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</si>
  <si>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</si>
  <si>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</si>
  <si>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</si>
  <si>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</si>
  <si>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</si>
  <si>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</si>
  <si>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</si>
  <si>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</si>
  <si>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</si>
  <si>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</si>
  <si>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</si>
  <si>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</si>
  <si>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</si>
  <si>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</si>
  <si>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</si>
  <si>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</si>
  <si>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</si>
  <si>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</si>
  <si>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</si>
  <si>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</si>
  <si>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</si>
  <si>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</si>
  <si>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</si>
  <si>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</si>
  <si>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</si>
  <si>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</si>
  <si>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</si>
  <si>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</si>
  <si>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</si>
  <si>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</si>
  <si>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</si>
  <si>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</si>
  <si>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</si>
  <si>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</si>
  <si>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</si>
  <si>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</si>
  <si>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</si>
  <si>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</si>
  <si>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</si>
  <si>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</si>
  <si>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</si>
  <si>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</si>
  <si>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</si>
  <si>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</si>
  <si>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</si>
  <si>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</si>
  <si>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</si>
  <si>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</si>
  <si>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</si>
  <si>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</si>
  <si>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</si>
  <si>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</si>
  <si>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</si>
  <si>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</si>
  <si>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</si>
  <si>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</si>
  <si>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</si>
  <si>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</si>
  <si>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</si>
  <si>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</si>
  <si>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</si>
  <si>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</si>
  <si>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</si>
  <si>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</si>
  <si>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</si>
  <si>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</si>
  <si>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</si>
  <si>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</si>
  <si>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</si>
  <si>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</si>
  <si>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</si>
  <si>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</si>
  <si>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</si>
  <si>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</si>
  <si>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</si>
  <si>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</si>
  <si>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</si>
  <si>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</si>
  <si>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</si>
  <si>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(15)        : Ex emisión N°425.   (16): Serie B original se transformó en series B y C. Con posterioridad la serie B transformada se convirtio en serie B1 y B2 subordinadas.</t>
  </si>
  <si>
    <t>6B2</t>
  </si>
  <si>
    <t>[16]</t>
  </si>
  <si>
    <t>30.01.07</t>
  </si>
  <si>
    <t>14A</t>
  </si>
  <si>
    <t>P3F</t>
  </si>
  <si>
    <t>P3G</t>
  </si>
  <si>
    <t>06.03.07</t>
  </si>
  <si>
    <t>07.03.07</t>
  </si>
  <si>
    <t>15.03.07</t>
  </si>
  <si>
    <t>Flujos Futuros  LIDER</t>
  </si>
  <si>
    <t>Flujos Futuros  La Polar</t>
  </si>
  <si>
    <t>9A1</t>
  </si>
  <si>
    <t>9B1</t>
  </si>
  <si>
    <t>9C1</t>
  </si>
  <si>
    <t>9D1</t>
  </si>
  <si>
    <t>9F1</t>
  </si>
  <si>
    <t>9E 1</t>
  </si>
  <si>
    <t>15A</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</si>
  <si>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</si>
  <si>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</si>
  <si>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</si>
  <si>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</si>
  <si>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</si>
  <si>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</si>
  <si>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</si>
  <si>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</si>
  <si>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 xml:space="preserve">Itaú Chile Securitizadora S.A. </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</si>
  <si>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</si>
  <si>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</si>
  <si>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</si>
  <si>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</si>
  <si>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</si>
  <si>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</si>
  <si>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</si>
  <si>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</si>
  <si>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31.07.07</t>
  </si>
  <si>
    <t>16B</t>
  </si>
  <si>
    <t>16D</t>
  </si>
  <si>
    <t xml:space="preserve">(#): </t>
  </si>
  <si>
    <t>Emisiones fusionadas (N°450 y N°497)</t>
  </si>
  <si>
    <t>450(#)</t>
  </si>
  <si>
    <t>497(#)</t>
  </si>
  <si>
    <t>16.08.07</t>
  </si>
  <si>
    <t>10C</t>
  </si>
  <si>
    <t>10D</t>
  </si>
  <si>
    <t>10E</t>
  </si>
  <si>
    <t>10F</t>
  </si>
  <si>
    <t>28.08.07</t>
  </si>
  <si>
    <t>11C</t>
  </si>
  <si>
    <t>BCI Securitizadora S.A.(18)</t>
  </si>
  <si>
    <t>(%):</t>
  </si>
  <si>
    <t>Emisiones fusionadas (N°490 y N°508)</t>
  </si>
  <si>
    <t>490(%)</t>
  </si>
  <si>
    <t>508(%)</t>
  </si>
  <si>
    <t>16.10.07</t>
  </si>
  <si>
    <t>US$</t>
  </si>
  <si>
    <t>12C</t>
  </si>
  <si>
    <t xml:space="preserve">Securitizadora Bice S.A. (19)  </t>
  </si>
  <si>
    <t xml:space="preserve">Securitizadora Bice S.A. (19) </t>
  </si>
  <si>
    <t>Securitizadora Bice S.A. (4) (19)</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</si>
  <si>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</si>
  <si>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</si>
  <si>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</si>
  <si>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</si>
  <si>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</si>
  <si>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</si>
  <si>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</si>
  <si>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</si>
  <si>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</si>
  <si>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</si>
  <si>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</si>
  <si>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</si>
  <si>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</si>
  <si>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</si>
  <si>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</si>
  <si>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</si>
  <si>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</si>
  <si>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</si>
  <si>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</si>
  <si>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</si>
  <si>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18B</t>
  </si>
  <si>
    <t>18E</t>
  </si>
  <si>
    <t>10.06.08</t>
  </si>
  <si>
    <t>13A</t>
  </si>
  <si>
    <t>13B</t>
  </si>
  <si>
    <t>13E</t>
  </si>
  <si>
    <t xml:space="preserve">Delta Leasing Habitacional S.A.                       </t>
  </si>
  <si>
    <t>(+)</t>
  </si>
  <si>
    <t>518 (+)</t>
  </si>
  <si>
    <t>495 (+)</t>
  </si>
  <si>
    <t>Banchile Securitizadora S.A.(4)</t>
  </si>
  <si>
    <t>Yankee Bonds Pampa Calichera</t>
  </si>
  <si>
    <t>Yankee Bonds Endesa</t>
  </si>
  <si>
    <t>Itaú Chile Securitizadora S.A.(21)</t>
  </si>
  <si>
    <t xml:space="preserve">Banchile Securitizadora S.A.(4) </t>
  </si>
  <si>
    <t>RBS Securitizadora S.A.</t>
  </si>
  <si>
    <t>RBS Securitizadora S.A.(4)</t>
  </si>
  <si>
    <t>28.10.08</t>
  </si>
  <si>
    <t>19A</t>
  </si>
  <si>
    <t>19B</t>
  </si>
  <si>
    <t>19C</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</si>
  <si>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</si>
  <si>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</si>
  <si>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</si>
  <si>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</si>
  <si>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</si>
  <si>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</si>
  <si>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</si>
  <si>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</si>
  <si>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</si>
  <si>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</si>
  <si>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</si>
  <si>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16W</t>
  </si>
  <si>
    <t>15Y</t>
  </si>
  <si>
    <t>Securitizadora Security S.A.(4)</t>
  </si>
  <si>
    <t>Securitizadora Security S.A.  (4)</t>
  </si>
  <si>
    <t>Securitizadora Security S.A.(20)</t>
  </si>
  <si>
    <t xml:space="preserve">Securitizadora Security S.A.(20) </t>
  </si>
  <si>
    <t>Securitizadora Security S.A.(20) (4)</t>
  </si>
  <si>
    <t xml:space="preserve">Securitizadora Security S.A. </t>
  </si>
  <si>
    <t xml:space="preserve">Securitizadora Security S.A.(4) </t>
  </si>
  <si>
    <t xml:space="preserve">BICE </t>
  </si>
  <si>
    <t>20.03.09</t>
  </si>
  <si>
    <t>Flujos Futuros  Falabella</t>
  </si>
  <si>
    <t>Promotora CMR Falabella S.A.</t>
  </si>
  <si>
    <t>21A</t>
  </si>
  <si>
    <t>21U</t>
  </si>
  <si>
    <t>21W</t>
  </si>
  <si>
    <t>21Y</t>
  </si>
  <si>
    <t>27.04.09</t>
  </si>
  <si>
    <t>11È2</t>
  </si>
  <si>
    <t>13F</t>
  </si>
  <si>
    <t>14.05.09</t>
  </si>
  <si>
    <t>VALOR NOMINAL</t>
  </si>
  <si>
    <t>INICIAL</t>
  </si>
  <si>
    <t>(U.REAJ)</t>
  </si>
  <si>
    <t>Securitizadora Security S.A. (20)</t>
  </si>
  <si>
    <t>(17)        : Ex emisión N°497         '(18)   : Ex emisión N°508      '(19)  :  Ex emisión N°487     '(20) : Ex emisión N°518    '(21) : Ex emisión N°523   '(22) : Ex emisión N°586</t>
  </si>
  <si>
    <t>Securitizadora Security S.A. (22)</t>
  </si>
  <si>
    <t>Securitizadora Security S.A. (22) (4)</t>
  </si>
  <si>
    <t>586 (+)</t>
  </si>
  <si>
    <t>Emisiones fusionadas (N°495; N°518 Y N°586)</t>
  </si>
  <si>
    <t>14.08.09</t>
  </si>
  <si>
    <t>Inversiones SCG S.A.</t>
  </si>
  <si>
    <t>24.08.09</t>
  </si>
  <si>
    <t>14B</t>
  </si>
  <si>
    <t>Flujos Futuros CCAF Los Héroes</t>
  </si>
  <si>
    <t>C.C.A.F. Los Héroes</t>
  </si>
  <si>
    <t>22A</t>
  </si>
  <si>
    <t>22C</t>
  </si>
  <si>
    <t>17.09.09</t>
  </si>
  <si>
    <t>20A</t>
  </si>
  <si>
    <t>20C</t>
  </si>
  <si>
    <t>Flujos Futuros CCAF 18 de Septiembre</t>
  </si>
  <si>
    <t>09.10.09</t>
  </si>
  <si>
    <t>23A</t>
  </si>
  <si>
    <t>23C</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</si>
  <si>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</si>
  <si>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</si>
  <si>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</si>
  <si>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</si>
  <si>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</si>
  <si>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</si>
  <si>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</si>
  <si>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</si>
  <si>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</si>
  <si>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</si>
  <si>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</si>
  <si>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</si>
  <si>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</si>
  <si>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</si>
  <si>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</si>
  <si>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</si>
  <si>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</si>
  <si>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</si>
  <si>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24A</t>
  </si>
  <si>
    <t>24B</t>
  </si>
  <si>
    <t>24C</t>
  </si>
  <si>
    <t>C.C.A.F. La Araucana</t>
  </si>
  <si>
    <t>Compañía Agropecuaria Copeval S.A.</t>
  </si>
  <si>
    <t>Flujos Futuros  CCAF La Araucana</t>
  </si>
  <si>
    <t>08.06.10</t>
  </si>
  <si>
    <t>15A1</t>
  </si>
  <si>
    <t>15B1</t>
  </si>
  <si>
    <t>15A2</t>
  </si>
  <si>
    <t>15A3</t>
  </si>
  <si>
    <t>15A4</t>
  </si>
  <si>
    <t>15D1</t>
  </si>
  <si>
    <t>15D2</t>
  </si>
  <si>
    <t>15D3</t>
  </si>
  <si>
    <t>15B2</t>
  </si>
  <si>
    <t>15B3</t>
  </si>
  <si>
    <t>15B4</t>
  </si>
  <si>
    <t>15C1</t>
  </si>
  <si>
    <t>15C2</t>
  </si>
  <si>
    <t>15C3</t>
  </si>
  <si>
    <t>Depósitos a Plazo + Contratos Forward</t>
  </si>
  <si>
    <t xml:space="preserve">Banco de Chile  </t>
  </si>
  <si>
    <t>Banchile Securitizadora S.A.(3)</t>
  </si>
  <si>
    <t>al 31 de Agosto de 2010</t>
  </si>
  <si>
    <t>Agosto del 2010</t>
  </si>
  <si>
    <t>*VALOR U.F.(31/08/2010)=</t>
  </si>
  <si>
    <t>*US$ Promedio(31/08/10)=</t>
  </si>
  <si>
    <t>(1)        : U.F. al 31 de Agosto de 2010 es de $21.317,88.-</t>
  </si>
  <si>
    <t>(2)        : Dólar promedio al 31 de Agosto de 2010 es de $503,1.-</t>
  </si>
  <si>
    <t>DURANTE EL MES DE AGOSTO DE 2010, NO SE REGISTRARON COLOCACIONES DE BONOS SECURITIZADOS.</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</si>
</sst>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 #,##0_);_(* \(#,##0\);_(* &quot;-&quot;_);_(@_)"/>
    <numFmt numFmtId="184" formatCode="_(&quot;Ch$&quot;* #,##0.00_);_(&quot;Ch$&quot;* \(#,##0.00\);_(&quot;Ch$&quot;* &quot;-&quot;??_);_(@_)"/>
    <numFmt numFmtId="185" formatCode="_(* #,##0.00_);_(* \(#,##0.00\);_(*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0_)"/>
    <numFmt numFmtId="195" formatCode="General_)"/>
    <numFmt numFmtId="196" formatCode=";;;"/>
    <numFmt numFmtId="197" formatCode="0.00_)"/>
    <numFmt numFmtId="198" formatCode="#,##0.0_);\(#,##0.0\)"/>
    <numFmt numFmtId="199" formatCode="dd/mm/yy"/>
    <numFmt numFmtId="200" formatCode="0.000_)"/>
    <numFmt numFmtId="201" formatCode="#,##0.00&quot; Pts&quot;_);\(#,##0.00&quot; Pts&quot;\)"/>
    <numFmt numFmtId="202" formatCode="0.0%"/>
    <numFmt numFmtId="203" formatCode="0.000"/>
    <numFmt numFmtId="204" formatCode="&quot;$&quot;\ #,##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0"/>
    <numFmt numFmtId="210" formatCode="0.000%"/>
    <numFmt numFmtId="211" formatCode="mmm/yyyy"/>
    <numFmt numFmtId="212" formatCode="_(* #,##0.0_);_(* \(#,##0.0\);_(* &quot;-&quot;??_);_(@_)"/>
    <numFmt numFmtId="213" formatCode="_(* #,##0_);_(* \(#,##0\);_(* &quot;-&quot;??_);_(@_)"/>
    <numFmt numFmtId="214" formatCode="#,##0.000"/>
    <numFmt numFmtId="215" formatCode="#,##0.0;\-#,##0.0"/>
    <numFmt numFmtId="216" formatCode="[$-340A]dddd\,\ dd&quot; de &quot;mmmm&quot; de &quot;yyyy"/>
    <numFmt numFmtId="217" formatCode="dd/mm/yy;@"/>
    <numFmt numFmtId="218" formatCode="0_)"/>
    <numFmt numFmtId="219" formatCode="#,##0.0"/>
    <numFmt numFmtId="220" formatCode="0.0000"/>
  </numFmts>
  <fonts count="13">
    <font>
      <sz val="10"/>
      <name val="Arial"/>
      <family val="0"/>
    </font>
    <font>
      <b/>
      <sz val="10"/>
      <name val="MS Sans Serif"/>
      <family val="0"/>
    </font>
    <font>
      <sz val="8"/>
      <name val="MS Sans Serif"/>
      <family val="0"/>
    </font>
    <font>
      <sz val="9.5"/>
      <name val="Courier"/>
      <family val="0"/>
    </font>
    <font>
      <b/>
      <u val="single"/>
      <sz val="10"/>
      <name val="MS Sans Serif"/>
      <family val="0"/>
    </font>
    <font>
      <b/>
      <sz val="8"/>
      <name val="MS Sans Serif"/>
      <family val="0"/>
    </font>
    <font>
      <sz val="8"/>
      <name val="Arial"/>
      <family val="0"/>
    </font>
    <font>
      <u val="single"/>
      <sz val="10"/>
      <color indexed="12"/>
      <name val="Arial"/>
      <family val="0"/>
    </font>
    <font>
      <u val="single"/>
      <sz val="10"/>
      <color indexed="36"/>
      <name val="Arial"/>
      <family val="0"/>
    </font>
    <font>
      <b/>
      <sz val="13.5"/>
      <name val="MS Sans Serif"/>
      <family val="0"/>
    </font>
    <font>
      <sz val="8"/>
      <name val="Courier"/>
      <family val="0"/>
    </font>
    <font>
      <b/>
      <sz val="8"/>
      <name val="Arial"/>
      <family val="2"/>
    </font>
    <font>
      <sz val="7"/>
      <name val="Arial"/>
      <family val="2"/>
    </font>
  </fonts>
  <fills count="4">
    <fill>
      <patternFill/>
    </fill>
    <fill>
      <patternFill patternType="gray125"/>
    </fill>
    <fill>
      <patternFill patternType="lightGray">
        <fgColor indexed="12"/>
      </patternFill>
    </fill>
    <fill>
      <patternFill patternType="solid">
        <fgColor indexed="9"/>
        <bgColor indexed="64"/>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194" fontId="1" fillId="0" borderId="0" xfId="0" applyNumberFormat="1" applyFont="1" applyAlignment="1" applyProtection="1" quotePrefix="1">
      <alignment horizontal="left"/>
      <protection/>
    </xf>
    <xf numFmtId="0" fontId="2" fillId="0" borderId="0" xfId="0" applyFont="1" applyAlignment="1" applyProtection="1">
      <alignment/>
      <protection/>
    </xf>
    <xf numFmtId="0" fontId="2" fillId="0" borderId="0" xfId="0" applyFont="1" applyAlignment="1">
      <alignment/>
    </xf>
    <xf numFmtId="195" fontId="2" fillId="0" borderId="0" xfId="0" applyNumberFormat="1" applyFont="1" applyAlignment="1" applyProtection="1">
      <alignment/>
      <protection/>
    </xf>
    <xf numFmtId="194" fontId="2"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quotePrefix="1">
      <alignment horizontal="left"/>
      <protection/>
    </xf>
    <xf numFmtId="0" fontId="2" fillId="0" borderId="0" xfId="0" applyFont="1" applyBorder="1" applyAlignment="1" applyProtection="1">
      <alignment/>
      <protection/>
    </xf>
    <xf numFmtId="0" fontId="2" fillId="0" borderId="0" xfId="0" applyFont="1" applyBorder="1" applyAlignment="1">
      <alignment/>
    </xf>
    <xf numFmtId="0" fontId="1" fillId="0" borderId="0" xfId="0" applyFont="1" applyAlignment="1" applyProtection="1" quotePrefix="1">
      <alignment horizontal="left"/>
      <protection/>
    </xf>
    <xf numFmtId="0" fontId="3" fillId="0" borderId="0" xfId="0" applyFont="1" applyAlignment="1">
      <alignment/>
    </xf>
    <xf numFmtId="194" fontId="2" fillId="0" borderId="0" xfId="0" applyNumberFormat="1" applyFont="1" applyAlignment="1">
      <alignment/>
    </xf>
    <xf numFmtId="0" fontId="2" fillId="0" borderId="0" xfId="0" applyFont="1" applyAlignment="1" applyProtection="1">
      <alignment horizontal="fill"/>
      <protection/>
    </xf>
    <xf numFmtId="194" fontId="2" fillId="0" borderId="0" xfId="0" applyNumberFormat="1" applyFont="1" applyAlignment="1" applyProtection="1">
      <alignment horizontal="fill"/>
      <protection/>
    </xf>
    <xf numFmtId="0" fontId="2" fillId="0" borderId="0" xfId="0" applyFont="1" applyBorder="1" applyAlignment="1" applyProtection="1">
      <alignment horizontal="fill"/>
      <protection/>
    </xf>
    <xf numFmtId="0" fontId="1" fillId="2" borderId="1" xfId="0" applyFont="1" applyFill="1" applyBorder="1" applyAlignment="1">
      <alignment horizontal="centerContinuous"/>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1" fillId="2" borderId="4" xfId="0" applyFont="1" applyFill="1" applyBorder="1" applyAlignment="1" applyProtection="1" quotePrefix="1">
      <alignment horizontal="center"/>
      <protection/>
    </xf>
    <xf numFmtId="0" fontId="1" fillId="2" borderId="5" xfId="0" applyFont="1" applyFill="1" applyBorder="1" applyAlignment="1">
      <alignment/>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4" xfId="0" applyFont="1" applyFill="1" applyBorder="1" applyAlignment="1">
      <alignment/>
    </xf>
    <xf numFmtId="0" fontId="1" fillId="2" borderId="0" xfId="0" applyFont="1" applyFill="1" applyBorder="1" applyAlignment="1" quotePrefix="1">
      <alignment horizontal="center"/>
    </xf>
    <xf numFmtId="0" fontId="1" fillId="2" borderId="6" xfId="0" applyFont="1" applyFill="1" applyBorder="1" applyAlignment="1">
      <alignment/>
    </xf>
    <xf numFmtId="0" fontId="1" fillId="2" borderId="6" xfId="0" applyFont="1" applyFill="1" applyBorder="1" applyAlignment="1" applyProtection="1">
      <alignment horizontal="center"/>
      <protection/>
    </xf>
    <xf numFmtId="0" fontId="1" fillId="2" borderId="7"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quotePrefix="1">
      <alignment horizontal="center"/>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lignment horizontal="center"/>
    </xf>
    <xf numFmtId="0" fontId="2" fillId="0" borderId="0" xfId="0" applyFont="1" applyBorder="1" applyAlignment="1" quotePrefix="1">
      <alignment horizontal="left"/>
    </xf>
    <xf numFmtId="37" fontId="5" fillId="0" borderId="0" xfId="0" applyNumberFormat="1" applyFont="1" applyFill="1" applyBorder="1" applyAlignment="1" applyProtection="1">
      <alignment horizontal="center"/>
      <protection/>
    </xf>
    <xf numFmtId="0" fontId="2" fillId="0" borderId="0" xfId="0" applyFont="1" applyFill="1" applyBorder="1" applyAlignment="1">
      <alignment/>
    </xf>
    <xf numFmtId="194" fontId="2"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0" xfId="0" applyFont="1" applyAlignment="1" quotePrefix="1">
      <alignment horizontal="left"/>
    </xf>
    <xf numFmtId="0" fontId="2" fillId="0" borderId="0" xfId="0" applyFont="1" applyBorder="1" applyAlignment="1" applyProtection="1" quotePrefix="1">
      <alignment horizontal="left"/>
      <protection/>
    </xf>
    <xf numFmtId="37" fontId="2" fillId="0" borderId="0" xfId="0" applyNumberFormat="1" applyFont="1" applyBorder="1" applyAlignment="1" applyProtection="1">
      <alignment/>
      <protection/>
    </xf>
    <xf numFmtId="39" fontId="2" fillId="0" borderId="0" xfId="0" applyNumberFormat="1" applyFont="1" applyAlignment="1" applyProtection="1">
      <alignment/>
      <protection/>
    </xf>
    <xf numFmtId="197" fontId="2" fillId="0" borderId="0" xfId="0" applyNumberFormat="1" applyFont="1" applyAlignment="1" applyProtection="1">
      <alignment/>
      <protection/>
    </xf>
    <xf numFmtId="10" fontId="2" fillId="0" borderId="0" xfId="0" applyNumberFormat="1" applyFont="1" applyBorder="1" applyAlignment="1" applyProtection="1" quotePrefix="1">
      <alignment horizontal="center"/>
      <protection/>
    </xf>
    <xf numFmtId="4" fontId="2" fillId="0" borderId="0" xfId="0" applyNumberFormat="1" applyFont="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1" fillId="2" borderId="6"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horizontal="center"/>
    </xf>
    <xf numFmtId="0" fontId="5" fillId="0" borderId="0" xfId="0" applyFont="1" applyBorder="1" applyAlignment="1">
      <alignment/>
    </xf>
    <xf numFmtId="0" fontId="2" fillId="0" borderId="0" xfId="0" applyFont="1" applyFill="1" applyBorder="1" applyAlignment="1">
      <alignment horizontal="center"/>
    </xf>
    <xf numFmtId="37" fontId="2" fillId="0" borderId="0" xfId="0" applyNumberFormat="1" applyFont="1" applyAlignment="1" applyProtection="1">
      <alignment horizontal="center"/>
      <protection/>
    </xf>
    <xf numFmtId="4" fontId="2" fillId="0" borderId="0" xfId="0" applyNumberFormat="1" applyFont="1" applyFill="1" applyBorder="1" applyAlignment="1">
      <alignment/>
    </xf>
    <xf numFmtId="196" fontId="2" fillId="0" borderId="0" xfId="0" applyNumberFormat="1" applyFont="1" applyFill="1" applyBorder="1" applyAlignment="1">
      <alignment/>
    </xf>
    <xf numFmtId="196" fontId="1" fillId="2" borderId="6" xfId="0" applyNumberFormat="1" applyFont="1" applyFill="1" applyBorder="1" applyAlignment="1" applyProtection="1">
      <alignment horizontal="center"/>
      <protection/>
    </xf>
    <xf numFmtId="201" fontId="2" fillId="0" borderId="0" xfId="0" applyNumberFormat="1" applyFont="1" applyAlignment="1" applyProtection="1">
      <alignment horizontal="center"/>
      <protection/>
    </xf>
    <xf numFmtId="196" fontId="1" fillId="2" borderId="8" xfId="0" applyNumberFormat="1" applyFont="1" applyFill="1" applyBorder="1" applyAlignment="1" applyProtection="1" quotePrefix="1">
      <alignment horizontal="right"/>
      <protection locked="0"/>
    </xf>
    <xf numFmtId="196" fontId="1" fillId="2" borderId="6" xfId="0" applyNumberFormat="1" applyFont="1" applyFill="1" applyBorder="1" applyAlignment="1" applyProtection="1" quotePrefix="1">
      <alignment horizontal="right"/>
      <protection locked="0"/>
    </xf>
    <xf numFmtId="37" fontId="5" fillId="0" borderId="9" xfId="0" applyNumberFormat="1" applyFont="1" applyFill="1" applyBorder="1" applyAlignment="1" applyProtection="1">
      <alignment horizontal="left"/>
      <protection/>
    </xf>
    <xf numFmtId="37" fontId="5" fillId="0" borderId="9" xfId="0" applyNumberFormat="1" applyFont="1" applyFill="1" applyBorder="1" applyAlignment="1" applyProtection="1">
      <alignment horizontal="center"/>
      <protection/>
    </xf>
    <xf numFmtId="0" fontId="2" fillId="0" borderId="9" xfId="0" applyFont="1" applyFill="1" applyBorder="1" applyAlignment="1">
      <alignment horizontal="center"/>
    </xf>
    <xf numFmtId="0" fontId="2" fillId="0" borderId="9" xfId="0" applyFont="1" applyFill="1" applyBorder="1" applyAlignment="1">
      <alignment/>
    </xf>
    <xf numFmtId="194" fontId="2" fillId="0" borderId="9" xfId="0" applyNumberFormat="1" applyFont="1" applyFill="1" applyBorder="1" applyAlignment="1">
      <alignment/>
    </xf>
    <xf numFmtId="37" fontId="5" fillId="0" borderId="9" xfId="0" applyNumberFormat="1" applyFont="1" applyFill="1" applyBorder="1" applyAlignment="1" applyProtection="1">
      <alignment horizontal="right"/>
      <protection/>
    </xf>
    <xf numFmtId="37" fontId="5" fillId="0" borderId="9" xfId="0" applyNumberFormat="1" applyFont="1" applyFill="1" applyBorder="1" applyAlignment="1" applyProtection="1">
      <alignment/>
      <protection/>
    </xf>
    <xf numFmtId="37" fontId="5" fillId="0" borderId="9"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2" fillId="0" borderId="9" xfId="0" applyFont="1" applyFill="1" applyBorder="1" applyAlignment="1">
      <alignment horizontal="right"/>
    </xf>
    <xf numFmtId="0" fontId="2" fillId="0" borderId="0" xfId="0" applyFont="1" applyFill="1" applyAlignment="1" applyProtection="1">
      <alignment horizontal="left"/>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39"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Alignment="1">
      <alignment/>
    </xf>
    <xf numFmtId="37" fontId="2" fillId="0" borderId="0" xfId="0" applyNumberFormat="1" applyFont="1" applyFill="1" applyAlignment="1" applyProtection="1" quotePrefix="1">
      <alignment horizontal="center"/>
      <protection/>
    </xf>
    <xf numFmtId="0" fontId="2" fillId="0" borderId="0" xfId="0" applyFont="1" applyFill="1" applyAlignment="1" applyProtection="1">
      <alignment horizontal="center"/>
      <protection/>
    </xf>
    <xf numFmtId="199" fontId="2" fillId="0" borderId="0" xfId="0" applyNumberFormat="1" applyFont="1" applyFill="1" applyAlignment="1" applyProtection="1">
      <alignment horizontal="right"/>
      <protection/>
    </xf>
    <xf numFmtId="10" fontId="2" fillId="0" borderId="0" xfId="0"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Border="1" applyAlignment="1" applyProtection="1">
      <alignment horizontal="center"/>
      <protection/>
    </xf>
    <xf numFmtId="198"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199" fontId="2" fillId="0" borderId="0" xfId="0" applyNumberFormat="1" applyFont="1" applyFill="1" applyAlignment="1" applyProtection="1">
      <alignment horizontal="center"/>
      <protection/>
    </xf>
    <xf numFmtId="0" fontId="2" fillId="0" borderId="0" xfId="0" applyFont="1" applyFill="1" applyAlignment="1" applyProtection="1" quotePrefix="1">
      <alignment horizontal="center"/>
      <protection/>
    </xf>
    <xf numFmtId="214" fontId="2" fillId="0" borderId="0" xfId="0" applyNumberFormat="1" applyFont="1" applyFill="1" applyAlignment="1" applyProtection="1">
      <alignment/>
      <protection/>
    </xf>
    <xf numFmtId="3" fontId="2" fillId="0" borderId="0" xfId="0" applyNumberFormat="1" applyFont="1" applyFill="1" applyAlignment="1" applyProtection="1" quotePrefix="1">
      <alignment horizontal="center"/>
      <protection/>
    </xf>
    <xf numFmtId="0" fontId="10" fillId="0" borderId="0" xfId="0" applyFont="1" applyFill="1" applyAlignment="1">
      <alignment/>
    </xf>
    <xf numFmtId="0" fontId="2" fillId="0" borderId="0" xfId="0" applyFont="1" applyFill="1" applyAlignment="1" applyProtection="1" quotePrefix="1">
      <alignment horizontal="left"/>
      <protection/>
    </xf>
    <xf numFmtId="0" fontId="2" fillId="0" borderId="0" xfId="0" applyFont="1" applyFill="1" applyAlignment="1">
      <alignment/>
    </xf>
    <xf numFmtId="194" fontId="2" fillId="0" borderId="0" xfId="0" applyNumberFormat="1" applyFont="1" applyFill="1" applyAlignment="1">
      <alignment/>
    </xf>
    <xf numFmtId="0" fontId="2" fillId="0" borderId="0" xfId="0" applyFont="1" applyFill="1" applyAlignment="1" quotePrefix="1">
      <alignment horizontal="left"/>
    </xf>
    <xf numFmtId="37"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Border="1" applyAlignment="1" applyProtection="1" quotePrefix="1">
      <alignment horizontal="left"/>
      <protection/>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5" fillId="2" borderId="1" xfId="0" applyFont="1" applyFill="1" applyBorder="1" applyAlignment="1">
      <alignment/>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xf>
    <xf numFmtId="0" fontId="5" fillId="2" borderId="2" xfId="0" applyFont="1" applyFill="1" applyBorder="1" applyAlignment="1">
      <alignment/>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3" fontId="2" fillId="0" borderId="0" xfId="0" applyNumberFormat="1" applyFont="1" applyFill="1" applyBorder="1" applyAlignment="1" applyProtection="1">
      <alignment/>
      <protection/>
    </xf>
    <xf numFmtId="14" fontId="2" fillId="0" borderId="0" xfId="0" applyNumberFormat="1" applyFont="1" applyFill="1" applyBorder="1" applyAlignment="1">
      <alignment/>
    </xf>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3" fontId="2" fillId="0" borderId="0" xfId="0" applyNumberFormat="1" applyFont="1" applyFill="1" applyAlignment="1">
      <alignment/>
    </xf>
    <xf numFmtId="218" fontId="2" fillId="0" borderId="0" xfId="0" applyNumberFormat="1" applyFont="1" applyAlignment="1" applyProtection="1" quotePrefix="1">
      <alignment horizontal="left"/>
      <protection/>
    </xf>
    <xf numFmtId="3" fontId="2" fillId="0" borderId="0" xfId="0" applyNumberFormat="1" applyFont="1" applyFill="1" applyAlignment="1" applyProtection="1">
      <alignment/>
      <protection/>
    </xf>
    <xf numFmtId="1" fontId="2"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horizontal="right"/>
    </xf>
    <xf numFmtId="217" fontId="6" fillId="0" borderId="9" xfId="0" applyNumberFormat="1" applyFont="1" applyFill="1" applyBorder="1" applyAlignment="1">
      <alignment vertical="center" wrapText="1"/>
    </xf>
    <xf numFmtId="217" fontId="6" fillId="0" borderId="0"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center"/>
    </xf>
    <xf numFmtId="11" fontId="2" fillId="0" borderId="0" xfId="0" applyNumberFormat="1" applyFont="1" applyFill="1" applyAlignment="1" applyProtection="1">
      <alignment horizontal="center"/>
      <protection/>
    </xf>
    <xf numFmtId="0" fontId="2" fillId="0" borderId="0" xfId="0" applyFont="1" applyAlignment="1" applyProtection="1" quotePrefix="1">
      <alignment horizontal="left"/>
      <protection/>
    </xf>
    <xf numFmtId="0" fontId="9" fillId="2" borderId="3" xfId="0" applyFont="1" applyFill="1" applyBorder="1" applyAlignment="1" applyProtection="1">
      <alignment horizontal="center" vertical="center" wrapText="1"/>
      <protection/>
    </xf>
    <xf numFmtId="0" fontId="4" fillId="2" borderId="1" xfId="0" applyFont="1" applyFill="1" applyBorder="1" applyAlignment="1" applyProtection="1" quotePrefix="1">
      <alignment horizontal="center" vertical="center" wrapText="1"/>
      <protection/>
    </xf>
    <xf numFmtId="0" fontId="9" fillId="2" borderId="5" xfId="0" applyFont="1" applyFill="1" applyBorder="1" applyAlignment="1" applyProtection="1">
      <alignment horizontal="center" vertical="center" wrapText="1"/>
      <protection/>
    </xf>
    <xf numFmtId="0" fontId="0" fillId="0" borderId="0" xfId="0" applyFont="1" applyFill="1" applyBorder="1" applyAlignment="1">
      <alignment/>
    </xf>
    <xf numFmtId="14" fontId="2" fillId="0" borderId="0" xfId="0" applyNumberFormat="1" applyFont="1" applyFill="1" applyAlignment="1">
      <alignment/>
    </xf>
    <xf numFmtId="22" fontId="2" fillId="0" borderId="0" xfId="0" applyNumberFormat="1" applyFont="1" applyFill="1" applyAlignment="1">
      <alignment/>
    </xf>
    <xf numFmtId="4" fontId="2" fillId="0" borderId="0" xfId="0" applyNumberFormat="1" applyFont="1" applyAlignment="1" applyProtection="1">
      <alignment horizontal="center"/>
      <protection/>
    </xf>
    <xf numFmtId="194" fontId="2" fillId="0" borderId="0" xfId="0" applyNumberFormat="1" applyFont="1" applyAlignment="1" quotePrefix="1">
      <alignment/>
    </xf>
    <xf numFmtId="37" fontId="2" fillId="0" borderId="0" xfId="0" applyNumberFormat="1" applyFont="1" applyAlignment="1">
      <alignment/>
    </xf>
    <xf numFmtId="0" fontId="3" fillId="0" borderId="0" xfId="0" applyFont="1" applyFill="1" applyBorder="1" applyAlignment="1">
      <alignment/>
    </xf>
    <xf numFmtId="0" fontId="2" fillId="3" borderId="0" xfId="0" applyFont="1" applyFill="1" applyAlignment="1" applyProtection="1">
      <alignment horizontal="left"/>
      <protection/>
    </xf>
    <xf numFmtId="0" fontId="2" fillId="3" borderId="0" xfId="0" applyFont="1" applyFill="1" applyAlignment="1">
      <alignment horizontal="center"/>
    </xf>
    <xf numFmtId="0" fontId="2" fillId="3" borderId="0" xfId="0" applyFont="1" applyFill="1" applyAlignment="1" applyProtection="1">
      <alignment horizontal="center"/>
      <protection/>
    </xf>
    <xf numFmtId="4" fontId="2" fillId="3" borderId="0" xfId="0" applyNumberFormat="1" applyFont="1" applyFill="1" applyAlignment="1" applyProtection="1">
      <alignment/>
      <protection/>
    </xf>
    <xf numFmtId="39" fontId="2" fillId="3" borderId="0" xfId="0" applyNumberFormat="1" applyFont="1" applyFill="1" applyAlignment="1" applyProtection="1">
      <alignment horizontal="center"/>
      <protection/>
    </xf>
    <xf numFmtId="37" fontId="2" fillId="3" borderId="0" xfId="0" applyNumberFormat="1" applyFont="1" applyFill="1" applyAlignment="1" applyProtection="1">
      <alignment/>
      <protection/>
    </xf>
    <xf numFmtId="0" fontId="2" fillId="3" borderId="0" xfId="0" applyFont="1" applyFill="1" applyAlignment="1">
      <alignment/>
    </xf>
    <xf numFmtId="0" fontId="3" fillId="3" borderId="0" xfId="0" applyFont="1" applyFill="1" applyAlignment="1">
      <alignment/>
    </xf>
    <xf numFmtId="0" fontId="0" fillId="0" borderId="0" xfId="0" applyFont="1" applyAlignment="1">
      <alignment/>
    </xf>
    <xf numFmtId="3" fontId="2" fillId="0" borderId="0" xfId="0" applyNumberFormat="1" applyFont="1" applyFill="1" applyAlignment="1">
      <alignment/>
    </xf>
    <xf numFmtId="37" fontId="2" fillId="0" borderId="0" xfId="0" applyNumberFormat="1" applyFont="1" applyFill="1" applyAlignment="1" applyProtection="1">
      <alignment horizontal="right"/>
      <protection/>
    </xf>
    <xf numFmtId="0" fontId="5" fillId="0" borderId="0" xfId="0" applyFont="1" applyBorder="1" applyAlignment="1" applyProtection="1">
      <alignment horizontal="fill"/>
      <protection/>
    </xf>
    <xf numFmtId="0" fontId="1" fillId="2" borderId="1" xfId="0" applyFont="1" applyFill="1" applyBorder="1" applyAlignment="1" applyProtection="1">
      <alignment horizontal="center"/>
      <protection/>
    </xf>
    <xf numFmtId="0" fontId="6" fillId="0" borderId="0" xfId="0" applyFont="1" applyFill="1" applyBorder="1" applyAlignment="1">
      <alignment horizontal="left" vertical="top" wrapText="1"/>
    </xf>
    <xf numFmtId="0" fontId="1" fillId="2" borderId="1" xfId="0" applyFont="1" applyFill="1" applyBorder="1" applyAlignment="1" applyProtection="1" quotePrefix="1">
      <alignment horizont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Y435"/>
  <sheetViews>
    <sheetView tabSelected="1" zoomScale="80" zoomScaleNormal="80" workbookViewId="0" topLeftCell="A1">
      <pane ySplit="8" topLeftCell="BM270" activePane="bottomLeft" state="frozen"/>
      <selection pane="topLeft" activeCell="A1" sqref="A1"/>
      <selection pane="bottomLeft" activeCell="J5" sqref="J5:K5"/>
    </sheetView>
  </sheetViews>
  <sheetFormatPr defaultColWidth="11.7109375" defaultRowHeight="12.75"/>
  <cols>
    <col min="1" max="1" width="37.28125" style="3" customWidth="1"/>
    <col min="2" max="2" width="15.140625" style="46" customWidth="1"/>
    <col min="3" max="3" width="9.8515625" style="46" bestFit="1" customWidth="1"/>
    <col min="4" max="4" width="5.7109375" style="3" customWidth="1"/>
    <col min="5" max="5" width="13.8515625" style="12" bestFit="1" customWidth="1"/>
    <col min="6" max="6" width="7.7109375" style="3" bestFit="1" customWidth="1"/>
    <col min="7" max="7" width="9.57421875" style="3" bestFit="1" customWidth="1"/>
    <col min="8" max="8" width="9.8515625" style="3" bestFit="1" customWidth="1"/>
    <col min="9" max="9" width="13.7109375" style="3" bestFit="1" customWidth="1"/>
    <col min="10" max="10" width="15.00390625" style="3" bestFit="1" customWidth="1"/>
    <col min="11" max="11" width="13.00390625" style="3" bestFit="1" customWidth="1"/>
    <col min="12" max="12" width="16.7109375" style="3" bestFit="1" customWidth="1"/>
    <col min="13" max="14" width="16.140625" style="3" bestFit="1" customWidth="1"/>
    <col min="15" max="15" width="3.421875" style="3" customWidth="1"/>
    <col min="16" max="160" width="9.7109375" style="11" customWidth="1"/>
    <col min="161" max="16384" width="11.7109375" style="11" customWidth="1"/>
  </cols>
  <sheetData>
    <row r="1" spans="1:5" ht="12.75">
      <c r="A1" s="1" t="s">
        <v>3</v>
      </c>
      <c r="B1" s="42"/>
      <c r="D1" s="4"/>
      <c r="E1" s="5"/>
    </row>
    <row r="2" spans="1:5" ht="12.75">
      <c r="A2" s="1" t="s">
        <v>190</v>
      </c>
      <c r="B2" s="42"/>
      <c r="D2" s="4"/>
      <c r="E2" s="5"/>
    </row>
    <row r="3" spans="1:12" ht="12.75">
      <c r="A3" s="10" t="s">
        <v>718</v>
      </c>
      <c r="F3" s="3" t="s">
        <v>5</v>
      </c>
      <c r="L3" s="169"/>
    </row>
    <row r="4" spans="1:15" ht="12">
      <c r="A4" s="13"/>
      <c r="B4" s="42"/>
      <c r="C4" s="42"/>
      <c r="D4" s="13"/>
      <c r="E4" s="14"/>
      <c r="F4" s="13" t="s">
        <v>5</v>
      </c>
      <c r="G4" s="13"/>
      <c r="H4" s="13"/>
      <c r="I4" s="13"/>
      <c r="J4" s="13"/>
      <c r="K4" s="13"/>
      <c r="L4" s="13"/>
      <c r="M4" s="13"/>
      <c r="N4" s="13"/>
      <c r="O4" s="13"/>
    </row>
    <row r="5" spans="1:15" ht="12.75" customHeight="1">
      <c r="A5" s="161" t="s">
        <v>6</v>
      </c>
      <c r="B5" s="162" t="s">
        <v>7</v>
      </c>
      <c r="C5" s="162"/>
      <c r="D5" s="185" t="s">
        <v>8</v>
      </c>
      <c r="E5" s="185"/>
      <c r="F5" s="17" t="s">
        <v>9</v>
      </c>
      <c r="G5" s="17" t="s">
        <v>10</v>
      </c>
      <c r="H5" s="17" t="s">
        <v>224</v>
      </c>
      <c r="I5" s="17" t="s">
        <v>11</v>
      </c>
      <c r="J5" s="183" t="s">
        <v>652</v>
      </c>
      <c r="K5" s="183"/>
      <c r="L5" s="17" t="s">
        <v>12</v>
      </c>
      <c r="M5" s="17" t="s">
        <v>13</v>
      </c>
      <c r="N5" s="18" t="s">
        <v>14</v>
      </c>
      <c r="O5" s="179"/>
    </row>
    <row r="6" spans="1:15" ht="12.75" customHeight="1">
      <c r="A6" s="163"/>
      <c r="B6" s="25"/>
      <c r="C6" s="25"/>
      <c r="D6" s="23"/>
      <c r="E6" s="24"/>
      <c r="F6" s="23"/>
      <c r="G6" s="25" t="s">
        <v>23</v>
      </c>
      <c r="H6" s="25" t="s">
        <v>225</v>
      </c>
      <c r="I6" s="26" t="s">
        <v>24</v>
      </c>
      <c r="J6" s="25" t="s">
        <v>653</v>
      </c>
      <c r="K6" s="25" t="s">
        <v>25</v>
      </c>
      <c r="L6" s="25" t="s">
        <v>26</v>
      </c>
      <c r="M6" s="25" t="s">
        <v>27</v>
      </c>
      <c r="N6" s="27" t="s">
        <v>28</v>
      </c>
      <c r="O6" s="179"/>
    </row>
    <row r="7" spans="1:15" ht="12.75" customHeight="1">
      <c r="A7" s="163"/>
      <c r="B7" s="25" t="s">
        <v>39</v>
      </c>
      <c r="C7" s="25" t="s">
        <v>168</v>
      </c>
      <c r="D7" s="31"/>
      <c r="E7" s="32" t="s">
        <v>40</v>
      </c>
      <c r="F7" s="23"/>
      <c r="G7" s="25" t="s">
        <v>41</v>
      </c>
      <c r="H7" s="25" t="s">
        <v>226</v>
      </c>
      <c r="I7" s="25" t="s">
        <v>42</v>
      </c>
      <c r="J7" s="25" t="s">
        <v>654</v>
      </c>
      <c r="K7" s="25" t="s">
        <v>43</v>
      </c>
      <c r="L7" s="25" t="s">
        <v>44</v>
      </c>
      <c r="M7" s="25" t="s">
        <v>162</v>
      </c>
      <c r="N7" s="33"/>
      <c r="O7" s="179"/>
    </row>
    <row r="8" spans="1:15" ht="12.75">
      <c r="A8" s="75" t="s">
        <v>720</v>
      </c>
      <c r="B8" s="73"/>
      <c r="C8" s="73">
        <v>21317.88</v>
      </c>
      <c r="D8" s="76"/>
      <c r="E8" s="73"/>
      <c r="F8" s="73" t="s">
        <v>721</v>
      </c>
      <c r="G8" s="73">
        <v>503.1</v>
      </c>
      <c r="H8" s="35"/>
      <c r="I8" s="35"/>
      <c r="J8" s="35"/>
      <c r="K8" s="35"/>
      <c r="L8" s="36" t="s">
        <v>55</v>
      </c>
      <c r="M8" s="35" t="s">
        <v>28</v>
      </c>
      <c r="N8" s="37"/>
      <c r="O8" s="179"/>
    </row>
    <row r="9" spans="1:15" ht="12">
      <c r="A9" s="13"/>
      <c r="B9" s="42"/>
      <c r="C9" s="167"/>
      <c r="D9" s="13"/>
      <c r="E9" s="14"/>
      <c r="F9" s="13"/>
      <c r="G9" s="42"/>
      <c r="H9" s="42"/>
      <c r="I9" s="42"/>
      <c r="J9" s="42"/>
      <c r="K9" s="13"/>
      <c r="L9" s="13"/>
      <c r="M9" s="13"/>
      <c r="N9" s="13"/>
      <c r="O9" s="13"/>
    </row>
    <row r="10" spans="1:15" s="99" customFormat="1" ht="12">
      <c r="A10" s="88" t="s">
        <v>69</v>
      </c>
      <c r="B10" s="90">
        <v>193</v>
      </c>
      <c r="C10" s="90" t="s">
        <v>68</v>
      </c>
      <c r="D10" s="90" t="s">
        <v>58</v>
      </c>
      <c r="E10" s="91">
        <v>163</v>
      </c>
      <c r="F10" s="104" t="s">
        <v>65</v>
      </c>
      <c r="G10" s="92">
        <v>6.5</v>
      </c>
      <c r="H10" s="90" t="s">
        <v>227</v>
      </c>
      <c r="I10" s="101">
        <v>11.5</v>
      </c>
      <c r="J10" s="93">
        <v>163000</v>
      </c>
      <c r="K10" s="93">
        <v>0</v>
      </c>
      <c r="L10" s="93">
        <f aca="true" t="shared" si="0" ref="L10:L22">ROUND((K10*$C$8/1000),0)</f>
        <v>0</v>
      </c>
      <c r="M10" s="93"/>
      <c r="N10" s="93"/>
      <c r="O10" s="94"/>
    </row>
    <row r="11" spans="1:15" s="99" customFormat="1" ht="12">
      <c r="A11" s="88" t="s">
        <v>69</v>
      </c>
      <c r="B11" s="90">
        <v>193</v>
      </c>
      <c r="C11" s="90" t="s">
        <v>68</v>
      </c>
      <c r="D11" s="90" t="s">
        <v>58</v>
      </c>
      <c r="E11" s="91">
        <v>139</v>
      </c>
      <c r="F11" s="104" t="s">
        <v>64</v>
      </c>
      <c r="G11" s="92">
        <v>6.3</v>
      </c>
      <c r="H11" s="90" t="s">
        <v>227</v>
      </c>
      <c r="I11" s="101">
        <v>24.5</v>
      </c>
      <c r="J11" s="93">
        <v>139000</v>
      </c>
      <c r="K11" s="93">
        <v>112210.07</v>
      </c>
      <c r="L11" s="93">
        <f t="shared" si="0"/>
        <v>2392081</v>
      </c>
      <c r="M11" s="93">
        <v>24599</v>
      </c>
      <c r="N11" s="93">
        <v>2416680</v>
      </c>
      <c r="O11" s="94"/>
    </row>
    <row r="12" spans="1:15" s="99" customFormat="1" ht="12">
      <c r="A12" s="88" t="s">
        <v>69</v>
      </c>
      <c r="B12" s="90">
        <v>199</v>
      </c>
      <c r="C12" s="90" t="s">
        <v>75</v>
      </c>
      <c r="D12" s="90" t="s">
        <v>58</v>
      </c>
      <c r="E12" s="91">
        <v>168</v>
      </c>
      <c r="F12" s="104" t="s">
        <v>76</v>
      </c>
      <c r="G12" s="92">
        <v>6.5</v>
      </c>
      <c r="H12" s="90" t="s">
        <v>227</v>
      </c>
      <c r="I12" s="101">
        <v>11.5</v>
      </c>
      <c r="J12" s="93">
        <v>168000</v>
      </c>
      <c r="K12" s="93">
        <v>0</v>
      </c>
      <c r="L12" s="93">
        <f t="shared" si="0"/>
        <v>0</v>
      </c>
      <c r="M12" s="93"/>
      <c r="N12" s="93"/>
      <c r="O12" s="94"/>
    </row>
    <row r="13" spans="1:15" s="99" customFormat="1" ht="12">
      <c r="A13" s="88" t="s">
        <v>69</v>
      </c>
      <c r="B13" s="90">
        <v>199</v>
      </c>
      <c r="C13" s="90" t="s">
        <v>75</v>
      </c>
      <c r="D13" s="90" t="s">
        <v>58</v>
      </c>
      <c r="E13" s="91">
        <v>143</v>
      </c>
      <c r="F13" s="104" t="s">
        <v>77</v>
      </c>
      <c r="G13" s="92">
        <v>6.3</v>
      </c>
      <c r="H13" s="90" t="s">
        <v>227</v>
      </c>
      <c r="I13" s="101">
        <v>24.5</v>
      </c>
      <c r="J13" s="93">
        <v>143000</v>
      </c>
      <c r="K13" s="93">
        <v>117778.09</v>
      </c>
      <c r="L13" s="93">
        <f t="shared" si="0"/>
        <v>2510779</v>
      </c>
      <c r="M13" s="93">
        <v>25820</v>
      </c>
      <c r="N13" s="93">
        <v>2536599</v>
      </c>
      <c r="O13" s="94"/>
    </row>
    <row r="14" spans="1:15" s="99" customFormat="1" ht="12">
      <c r="A14" s="88" t="s">
        <v>69</v>
      </c>
      <c r="B14" s="90">
        <v>202</v>
      </c>
      <c r="C14" s="90" t="s">
        <v>78</v>
      </c>
      <c r="D14" s="90" t="s">
        <v>58</v>
      </c>
      <c r="E14" s="91">
        <v>230</v>
      </c>
      <c r="F14" s="104" t="s">
        <v>79</v>
      </c>
      <c r="G14" s="92">
        <v>7.4</v>
      </c>
      <c r="H14" s="90" t="s">
        <v>227</v>
      </c>
      <c r="I14" s="101">
        <v>5</v>
      </c>
      <c r="J14" s="93">
        <v>230000</v>
      </c>
      <c r="K14" s="93">
        <v>0</v>
      </c>
      <c r="L14" s="93">
        <f t="shared" si="0"/>
        <v>0</v>
      </c>
      <c r="M14" s="93"/>
      <c r="N14" s="93"/>
      <c r="O14" s="94"/>
    </row>
    <row r="15" spans="1:15" s="99" customFormat="1" ht="12">
      <c r="A15" s="88" t="s">
        <v>176</v>
      </c>
      <c r="B15" s="90">
        <v>202</v>
      </c>
      <c r="C15" s="90" t="s">
        <v>78</v>
      </c>
      <c r="D15" s="90" t="s">
        <v>58</v>
      </c>
      <c r="E15" s="91">
        <v>317</v>
      </c>
      <c r="F15" s="104" t="s">
        <v>80</v>
      </c>
      <c r="G15" s="92">
        <v>7.4</v>
      </c>
      <c r="H15" s="90" t="s">
        <v>227</v>
      </c>
      <c r="I15" s="101">
        <v>20</v>
      </c>
      <c r="J15" s="93">
        <v>317000</v>
      </c>
      <c r="K15" s="93">
        <v>187332.22</v>
      </c>
      <c r="L15" s="93">
        <f t="shared" si="0"/>
        <v>3993526</v>
      </c>
      <c r="M15" s="93">
        <v>48111</v>
      </c>
      <c r="N15" s="93">
        <v>4041637</v>
      </c>
      <c r="O15" s="94"/>
    </row>
    <row r="16" spans="1:15" s="99" customFormat="1" ht="12">
      <c r="A16" s="88" t="s">
        <v>86</v>
      </c>
      <c r="B16" s="90">
        <v>211</v>
      </c>
      <c r="C16" s="90" t="s">
        <v>124</v>
      </c>
      <c r="D16" s="90" t="s">
        <v>58</v>
      </c>
      <c r="E16" s="91">
        <v>290</v>
      </c>
      <c r="F16" s="90" t="s">
        <v>61</v>
      </c>
      <c r="G16" s="92">
        <v>6.9</v>
      </c>
      <c r="H16" s="90" t="s">
        <v>227</v>
      </c>
      <c r="I16" s="101">
        <v>20</v>
      </c>
      <c r="J16" s="93">
        <v>290000</v>
      </c>
      <c r="K16" s="93">
        <v>114562.73</v>
      </c>
      <c r="L16" s="93">
        <f t="shared" si="0"/>
        <v>2442235</v>
      </c>
      <c r="M16" s="93">
        <v>281709</v>
      </c>
      <c r="N16" s="93">
        <v>2723944</v>
      </c>
      <c r="O16" s="94"/>
    </row>
    <row r="17" spans="1:15" s="99" customFormat="1" ht="12">
      <c r="A17" s="88" t="s">
        <v>86</v>
      </c>
      <c r="B17" s="90">
        <v>211</v>
      </c>
      <c r="C17" s="90" t="s">
        <v>124</v>
      </c>
      <c r="D17" s="90" t="s">
        <v>58</v>
      </c>
      <c r="E17" s="91">
        <v>128</v>
      </c>
      <c r="F17" s="90" t="s">
        <v>62</v>
      </c>
      <c r="G17" s="92">
        <v>6.9</v>
      </c>
      <c r="H17" s="90" t="s">
        <v>227</v>
      </c>
      <c r="I17" s="101">
        <v>20</v>
      </c>
      <c r="J17" s="93">
        <v>128000</v>
      </c>
      <c r="K17" s="93">
        <v>49540</v>
      </c>
      <c r="L17" s="93">
        <f t="shared" si="0"/>
        <v>1056088</v>
      </c>
      <c r="M17" s="93">
        <v>121817</v>
      </c>
      <c r="N17" s="93">
        <v>1177905</v>
      </c>
      <c r="O17" s="94"/>
    </row>
    <row r="18" spans="1:15" s="99" customFormat="1" ht="12">
      <c r="A18" s="88" t="s">
        <v>177</v>
      </c>
      <c r="B18" s="90">
        <v>211</v>
      </c>
      <c r="C18" s="90" t="s">
        <v>124</v>
      </c>
      <c r="D18" s="90" t="s">
        <v>58</v>
      </c>
      <c r="E18" s="91">
        <v>22</v>
      </c>
      <c r="F18" s="90" t="s">
        <v>63</v>
      </c>
      <c r="G18" s="92">
        <v>6.9</v>
      </c>
      <c r="H18" s="90" t="s">
        <v>227</v>
      </c>
      <c r="I18" s="101">
        <v>20</v>
      </c>
      <c r="J18" s="93">
        <v>22000</v>
      </c>
      <c r="K18" s="93">
        <v>46328.26</v>
      </c>
      <c r="L18" s="93">
        <f t="shared" si="0"/>
        <v>987620</v>
      </c>
      <c r="M18" s="93">
        <v>113921</v>
      </c>
      <c r="N18" s="93">
        <v>1101541</v>
      </c>
      <c r="O18" s="94"/>
    </row>
    <row r="19" spans="1:15" s="99" customFormat="1" ht="12">
      <c r="A19" s="88"/>
      <c r="B19" s="90"/>
      <c r="C19" s="90"/>
      <c r="D19" s="90"/>
      <c r="E19" s="91"/>
      <c r="F19" s="90"/>
      <c r="G19" s="92"/>
      <c r="H19" s="90"/>
      <c r="I19" s="101"/>
      <c r="J19" s="93"/>
      <c r="K19" s="93"/>
      <c r="L19" s="93"/>
      <c r="M19" s="93"/>
      <c r="N19" s="93"/>
      <c r="O19" s="94"/>
    </row>
    <row r="20" spans="1:15" s="99" customFormat="1" ht="12">
      <c r="A20" s="88" t="s">
        <v>86</v>
      </c>
      <c r="B20" s="90">
        <v>221</v>
      </c>
      <c r="C20" s="90" t="s">
        <v>83</v>
      </c>
      <c r="D20" s="90" t="s">
        <v>58</v>
      </c>
      <c r="E20" s="91">
        <v>330</v>
      </c>
      <c r="F20" s="90" t="s">
        <v>84</v>
      </c>
      <c r="G20" s="92">
        <v>7.4</v>
      </c>
      <c r="H20" s="90" t="s">
        <v>230</v>
      </c>
      <c r="I20" s="101">
        <v>20</v>
      </c>
      <c r="J20" s="93">
        <v>330000</v>
      </c>
      <c r="K20" s="93">
        <v>220000</v>
      </c>
      <c r="L20" s="93">
        <f t="shared" si="0"/>
        <v>4689934</v>
      </c>
      <c r="M20" s="93">
        <v>581080</v>
      </c>
      <c r="N20" s="93">
        <v>5271014</v>
      </c>
      <c r="O20" s="94"/>
    </row>
    <row r="21" spans="1:15" s="99" customFormat="1" ht="12">
      <c r="A21" s="88" t="s">
        <v>86</v>
      </c>
      <c r="B21" s="90">
        <v>221</v>
      </c>
      <c r="C21" s="90" t="s">
        <v>83</v>
      </c>
      <c r="D21" s="90" t="s">
        <v>58</v>
      </c>
      <c r="E21" s="91">
        <v>43</v>
      </c>
      <c r="F21" s="90" t="s">
        <v>70</v>
      </c>
      <c r="G21" s="92">
        <v>7.4</v>
      </c>
      <c r="H21" s="90" t="s">
        <v>230</v>
      </c>
      <c r="I21" s="101">
        <v>20</v>
      </c>
      <c r="J21" s="93">
        <v>43000</v>
      </c>
      <c r="K21" s="93">
        <v>28000</v>
      </c>
      <c r="L21" s="93">
        <f t="shared" si="0"/>
        <v>596901</v>
      </c>
      <c r="M21" s="93">
        <v>73953</v>
      </c>
      <c r="N21" s="93">
        <v>670854</v>
      </c>
      <c r="O21" s="94"/>
    </row>
    <row r="22" spans="1:15" s="99" customFormat="1" ht="12">
      <c r="A22" s="88" t="s">
        <v>86</v>
      </c>
      <c r="B22" s="90">
        <v>221</v>
      </c>
      <c r="C22" s="90" t="s">
        <v>83</v>
      </c>
      <c r="D22" s="90" t="s">
        <v>58</v>
      </c>
      <c r="E22" s="91">
        <v>240</v>
      </c>
      <c r="F22" s="90" t="s">
        <v>72</v>
      </c>
      <c r="G22" s="92">
        <v>7.4</v>
      </c>
      <c r="H22" s="90" t="s">
        <v>230</v>
      </c>
      <c r="I22" s="101">
        <v>12</v>
      </c>
      <c r="J22" s="93">
        <v>240000</v>
      </c>
      <c r="K22" s="93">
        <v>20072.32</v>
      </c>
      <c r="L22" s="93">
        <f t="shared" si="0"/>
        <v>427899</v>
      </c>
      <c r="M22" s="93">
        <v>53016</v>
      </c>
      <c r="N22" s="93">
        <v>480915</v>
      </c>
      <c r="O22" s="94"/>
    </row>
    <row r="23" spans="1:15" s="99" customFormat="1" ht="12">
      <c r="A23" s="88" t="s">
        <v>86</v>
      </c>
      <c r="B23" s="90">
        <v>221</v>
      </c>
      <c r="C23" s="90" t="s">
        <v>83</v>
      </c>
      <c r="D23" s="90" t="s">
        <v>58</v>
      </c>
      <c r="E23" s="91">
        <v>55</v>
      </c>
      <c r="F23" s="90" t="s">
        <v>74</v>
      </c>
      <c r="G23" s="92">
        <v>7.4</v>
      </c>
      <c r="H23" s="90" t="s">
        <v>230</v>
      </c>
      <c r="I23" s="101">
        <v>12</v>
      </c>
      <c r="J23" s="93">
        <v>55000</v>
      </c>
      <c r="K23" s="93">
        <v>4516.2</v>
      </c>
      <c r="L23" s="93">
        <f>ROUND((K23*$C$8/1000),0)</f>
        <v>96276</v>
      </c>
      <c r="M23" s="93">
        <v>12015</v>
      </c>
      <c r="N23" s="93">
        <v>108291</v>
      </c>
      <c r="O23" s="94"/>
    </row>
    <row r="24" spans="1:15" s="99" customFormat="1" ht="12">
      <c r="A24" s="88" t="s">
        <v>177</v>
      </c>
      <c r="B24" s="90">
        <v>221</v>
      </c>
      <c r="C24" s="90" t="s">
        <v>83</v>
      </c>
      <c r="D24" s="90" t="s">
        <v>58</v>
      </c>
      <c r="E24" s="91">
        <v>50</v>
      </c>
      <c r="F24" s="90" t="s">
        <v>85</v>
      </c>
      <c r="G24" s="92">
        <v>7.4</v>
      </c>
      <c r="H24" s="90" t="s">
        <v>230</v>
      </c>
      <c r="I24" s="101">
        <v>20</v>
      </c>
      <c r="J24" s="93">
        <v>50000</v>
      </c>
      <c r="K24" s="93">
        <v>108248</v>
      </c>
      <c r="L24" s="93">
        <f>ROUND((K24*$C$8/1000),0)</f>
        <v>2307618</v>
      </c>
      <c r="M24" s="93">
        <v>284620</v>
      </c>
      <c r="N24" s="93">
        <v>2592238</v>
      </c>
      <c r="O24" s="94"/>
    </row>
    <row r="25" spans="1:15" s="99" customFormat="1" ht="12">
      <c r="A25" s="88" t="s">
        <v>630</v>
      </c>
      <c r="B25" s="90">
        <v>225</v>
      </c>
      <c r="C25" s="90" t="s">
        <v>87</v>
      </c>
      <c r="D25" s="90" t="s">
        <v>58</v>
      </c>
      <c r="E25" s="91">
        <v>427</v>
      </c>
      <c r="F25" s="90" t="s">
        <v>88</v>
      </c>
      <c r="G25" s="92">
        <v>7.5</v>
      </c>
      <c r="H25" s="90" t="s">
        <v>228</v>
      </c>
      <c r="I25" s="101">
        <v>24</v>
      </c>
      <c r="J25" s="93">
        <v>427000</v>
      </c>
      <c r="K25" s="93">
        <v>0</v>
      </c>
      <c r="L25" s="93">
        <f>ROUND((K25*$C$8/1000),0)</f>
        <v>0</v>
      </c>
      <c r="M25" s="93"/>
      <c r="N25" s="93"/>
      <c r="O25" s="94"/>
    </row>
    <row r="26" spans="1:15" s="99" customFormat="1" ht="12">
      <c r="A26" s="88" t="s">
        <v>633</v>
      </c>
      <c r="B26" s="90">
        <v>225</v>
      </c>
      <c r="C26" s="90" t="s">
        <v>87</v>
      </c>
      <c r="D26" s="90" t="s">
        <v>58</v>
      </c>
      <c r="E26" s="91">
        <v>36</v>
      </c>
      <c r="F26" s="90" t="s">
        <v>89</v>
      </c>
      <c r="G26" s="92">
        <v>7.5</v>
      </c>
      <c r="H26" s="90" t="s">
        <v>228</v>
      </c>
      <c r="I26" s="101">
        <v>24</v>
      </c>
      <c r="J26" s="93">
        <v>36000</v>
      </c>
      <c r="K26" s="93">
        <v>0</v>
      </c>
      <c r="L26" s="93">
        <f>ROUND((K26*$C$8/1000),0)</f>
        <v>0</v>
      </c>
      <c r="M26" s="93"/>
      <c r="N26" s="93"/>
      <c r="O26" s="94"/>
    </row>
    <row r="27" spans="1:15" s="99" customFormat="1" ht="12">
      <c r="A27" s="88"/>
      <c r="B27" s="90"/>
      <c r="C27" s="90"/>
      <c r="D27" s="90"/>
      <c r="E27" s="91"/>
      <c r="F27" s="90"/>
      <c r="G27" s="92"/>
      <c r="H27" s="90"/>
      <c r="I27" s="101"/>
      <c r="J27" s="93"/>
      <c r="K27" s="93"/>
      <c r="L27" s="93"/>
      <c r="M27" s="93"/>
      <c r="N27" s="93"/>
      <c r="O27" s="94"/>
    </row>
    <row r="28" spans="1:15" s="99" customFormat="1" ht="12">
      <c r="A28" s="88" t="s">
        <v>630</v>
      </c>
      <c r="B28" s="90">
        <v>228</v>
      </c>
      <c r="C28" s="90" t="s">
        <v>92</v>
      </c>
      <c r="D28" s="90" t="s">
        <v>58</v>
      </c>
      <c r="E28" s="91">
        <v>433</v>
      </c>
      <c r="F28" s="90" t="s">
        <v>76</v>
      </c>
      <c r="G28" s="92">
        <v>7.5</v>
      </c>
      <c r="H28" s="90" t="s">
        <v>228</v>
      </c>
      <c r="I28" s="101">
        <v>21</v>
      </c>
      <c r="J28" s="93">
        <v>433000</v>
      </c>
      <c r="K28" s="93">
        <v>215363</v>
      </c>
      <c r="L28" s="93">
        <f>ROUND((K28*$C$8/1000),0)</f>
        <v>4591083</v>
      </c>
      <c r="M28" s="93">
        <v>56351</v>
      </c>
      <c r="N28" s="93">
        <v>4647434</v>
      </c>
      <c r="O28" s="94"/>
    </row>
    <row r="29" spans="1:15" s="99" customFormat="1" ht="12">
      <c r="A29" s="88" t="s">
        <v>633</v>
      </c>
      <c r="B29" s="90">
        <v>228</v>
      </c>
      <c r="C29" s="90" t="s">
        <v>92</v>
      </c>
      <c r="D29" s="90" t="s">
        <v>58</v>
      </c>
      <c r="E29" s="91">
        <v>60</v>
      </c>
      <c r="F29" s="90" t="s">
        <v>77</v>
      </c>
      <c r="G29" s="92">
        <v>7.5</v>
      </c>
      <c r="H29" s="90" t="s">
        <v>228</v>
      </c>
      <c r="I29" s="101">
        <v>21</v>
      </c>
      <c r="J29" s="93">
        <v>60000</v>
      </c>
      <c r="K29" s="93">
        <v>125918</v>
      </c>
      <c r="L29" s="93">
        <f>ROUND((K29*$C$8/1000),0)</f>
        <v>2684305</v>
      </c>
      <c r="M29" s="93">
        <v>32947</v>
      </c>
      <c r="N29" s="93">
        <v>2717252</v>
      </c>
      <c r="O29" s="94"/>
    </row>
    <row r="30" spans="1:15" s="99" customFormat="1" ht="12">
      <c r="A30" s="88" t="s">
        <v>253</v>
      </c>
      <c r="B30" s="90">
        <v>236</v>
      </c>
      <c r="C30" s="90" t="s">
        <v>96</v>
      </c>
      <c r="D30" s="90" t="s">
        <v>58</v>
      </c>
      <c r="E30" s="91">
        <v>403</v>
      </c>
      <c r="F30" s="104" t="s">
        <v>97</v>
      </c>
      <c r="G30" s="92">
        <v>7</v>
      </c>
      <c r="H30" s="90" t="s">
        <v>228</v>
      </c>
      <c r="I30" s="101">
        <v>19</v>
      </c>
      <c r="J30" s="93">
        <v>403000</v>
      </c>
      <c r="K30" s="93">
        <v>209637.21</v>
      </c>
      <c r="L30" s="93">
        <f>ROUND((K30*$C$8/1000),0)</f>
        <v>4469021</v>
      </c>
      <c r="M30" s="93">
        <v>76465</v>
      </c>
      <c r="N30" s="93">
        <v>4545486</v>
      </c>
      <c r="O30" s="94"/>
    </row>
    <row r="31" spans="1:15" s="99" customFormat="1" ht="12">
      <c r="A31" s="88" t="s">
        <v>254</v>
      </c>
      <c r="B31" s="90">
        <v>236</v>
      </c>
      <c r="C31" s="90" t="s">
        <v>96</v>
      </c>
      <c r="D31" s="90" t="s">
        <v>58</v>
      </c>
      <c r="E31" s="91">
        <v>35.5</v>
      </c>
      <c r="F31" s="104" t="s">
        <v>98</v>
      </c>
      <c r="G31" s="92">
        <v>6.5</v>
      </c>
      <c r="H31" s="90" t="s">
        <v>228</v>
      </c>
      <c r="I31" s="101">
        <v>20</v>
      </c>
      <c r="J31" s="93">
        <v>35500</v>
      </c>
      <c r="K31" s="93">
        <v>67698.39</v>
      </c>
      <c r="L31" s="93">
        <f>ROUND((K31*$C$8/1000),0)</f>
        <v>1443186</v>
      </c>
      <c r="M31" s="93">
        <v>0</v>
      </c>
      <c r="N31" s="93">
        <v>1443186</v>
      </c>
      <c r="O31" s="94"/>
    </row>
    <row r="32" spans="1:15" s="99" customFormat="1" ht="12">
      <c r="A32" s="88" t="s">
        <v>185</v>
      </c>
      <c r="B32" s="90">
        <v>239</v>
      </c>
      <c r="C32" s="90" t="s">
        <v>103</v>
      </c>
      <c r="D32" s="90" t="s">
        <v>58</v>
      </c>
      <c r="E32" s="91">
        <v>2100</v>
      </c>
      <c r="F32" s="90" t="s">
        <v>61</v>
      </c>
      <c r="G32" s="92">
        <v>6.8</v>
      </c>
      <c r="H32" s="90" t="s">
        <v>227</v>
      </c>
      <c r="I32" s="101">
        <v>4</v>
      </c>
      <c r="J32" s="93">
        <v>210000</v>
      </c>
      <c r="K32" s="93">
        <v>0</v>
      </c>
      <c r="L32" s="93">
        <v>0</v>
      </c>
      <c r="M32" s="93"/>
      <c r="N32" s="93"/>
      <c r="O32" s="94"/>
    </row>
    <row r="33" spans="1:15" s="99" customFormat="1" ht="12">
      <c r="A33" s="88" t="s">
        <v>185</v>
      </c>
      <c r="B33" s="90">
        <v>239</v>
      </c>
      <c r="C33" s="90" t="s">
        <v>103</v>
      </c>
      <c r="D33" s="90" t="s">
        <v>58</v>
      </c>
      <c r="E33" s="91">
        <v>590</v>
      </c>
      <c r="F33" s="90" t="s">
        <v>63</v>
      </c>
      <c r="G33" s="92">
        <v>6.8</v>
      </c>
      <c r="H33" s="90" t="s">
        <v>227</v>
      </c>
      <c r="I33" s="101">
        <v>14</v>
      </c>
      <c r="J33" s="93">
        <v>590000</v>
      </c>
      <c r="K33" s="93">
        <v>74214.72</v>
      </c>
      <c r="L33" s="93">
        <f>ROUND((K33*$C$8/1000),0)</f>
        <v>1582100</v>
      </c>
      <c r="M33" s="93">
        <v>1735.66</v>
      </c>
      <c r="N33" s="93">
        <v>1583836.13</v>
      </c>
      <c r="O33" s="94"/>
    </row>
    <row r="34" spans="1:15" s="99" customFormat="1" ht="12">
      <c r="A34" s="88" t="s">
        <v>186</v>
      </c>
      <c r="B34" s="90">
        <v>239</v>
      </c>
      <c r="C34" s="90" t="s">
        <v>103</v>
      </c>
      <c r="D34" s="90" t="s">
        <v>58</v>
      </c>
      <c r="E34" s="91">
        <v>48</v>
      </c>
      <c r="F34" s="90" t="s">
        <v>67</v>
      </c>
      <c r="G34" s="92">
        <v>6.8</v>
      </c>
      <c r="H34" s="90" t="s">
        <v>227</v>
      </c>
      <c r="I34" s="101">
        <v>14</v>
      </c>
      <c r="J34" s="93">
        <v>48000</v>
      </c>
      <c r="K34" s="93">
        <v>91662.54</v>
      </c>
      <c r="L34" s="93">
        <f>ROUND((K34*$C$8/1000),0)</f>
        <v>1954051</v>
      </c>
      <c r="M34" s="93">
        <v>0</v>
      </c>
      <c r="N34" s="93">
        <v>1954051.03</v>
      </c>
      <c r="O34" s="94"/>
    </row>
    <row r="35" spans="1:15" s="99" customFormat="1" ht="12">
      <c r="A35" s="88"/>
      <c r="B35" s="90"/>
      <c r="C35" s="90"/>
      <c r="D35" s="90"/>
      <c r="E35" s="91"/>
      <c r="F35" s="90"/>
      <c r="G35" s="92"/>
      <c r="H35" s="90"/>
      <c r="I35" s="101"/>
      <c r="J35" s="93"/>
      <c r="K35" s="93"/>
      <c r="L35" s="93"/>
      <c r="M35" s="93"/>
      <c r="N35" s="93"/>
      <c r="O35" s="94"/>
    </row>
    <row r="36" spans="1:15" s="99" customFormat="1" ht="12">
      <c r="A36" s="88" t="s">
        <v>86</v>
      </c>
      <c r="B36" s="90">
        <v>245</v>
      </c>
      <c r="C36" s="90" t="s">
        <v>106</v>
      </c>
      <c r="D36" s="90" t="s">
        <v>58</v>
      </c>
      <c r="E36" s="91">
        <v>800</v>
      </c>
      <c r="F36" s="90" t="s">
        <v>107</v>
      </c>
      <c r="G36" s="92">
        <v>7</v>
      </c>
      <c r="H36" s="90" t="s">
        <v>230</v>
      </c>
      <c r="I36" s="92">
        <v>19.75</v>
      </c>
      <c r="J36" s="93">
        <v>800000</v>
      </c>
      <c r="K36" s="93">
        <v>280725.76</v>
      </c>
      <c r="L36" s="93">
        <f>ROUND((K36*$C$8/1000),0)</f>
        <v>5984478</v>
      </c>
      <c r="M36" s="93">
        <v>700462</v>
      </c>
      <c r="N36" s="93">
        <v>6684940</v>
      </c>
      <c r="O36" s="94"/>
    </row>
    <row r="37" spans="1:15" s="99" customFormat="1" ht="12">
      <c r="A37" s="88" t="s">
        <v>86</v>
      </c>
      <c r="B37" s="90">
        <v>245</v>
      </c>
      <c r="C37" s="90" t="s">
        <v>106</v>
      </c>
      <c r="D37" s="90" t="s">
        <v>58</v>
      </c>
      <c r="E37" s="91">
        <v>95</v>
      </c>
      <c r="F37" s="90" t="s">
        <v>108</v>
      </c>
      <c r="G37" s="92">
        <v>7</v>
      </c>
      <c r="H37" s="90" t="s">
        <v>230</v>
      </c>
      <c r="I37" s="92">
        <v>19.75</v>
      </c>
      <c r="J37" s="93">
        <v>95000</v>
      </c>
      <c r="K37" s="93">
        <v>34161</v>
      </c>
      <c r="L37" s="93">
        <f>ROUND((K37*$C$8/1000),0)</f>
        <v>728240</v>
      </c>
      <c r="M37" s="93">
        <v>85229</v>
      </c>
      <c r="N37" s="93">
        <v>813469</v>
      </c>
      <c r="O37" s="94"/>
    </row>
    <row r="38" spans="1:58" s="99" customFormat="1" ht="12">
      <c r="A38" s="88" t="s">
        <v>182</v>
      </c>
      <c r="B38" s="90">
        <v>245</v>
      </c>
      <c r="C38" s="90" t="s">
        <v>106</v>
      </c>
      <c r="D38" s="90" t="s">
        <v>58</v>
      </c>
      <c r="E38" s="91">
        <v>90</v>
      </c>
      <c r="F38" s="90" t="s">
        <v>73</v>
      </c>
      <c r="G38" s="92">
        <v>7</v>
      </c>
      <c r="H38" s="90" t="s">
        <v>230</v>
      </c>
      <c r="I38" s="92">
        <v>19.75</v>
      </c>
      <c r="J38" s="93">
        <v>90000</v>
      </c>
      <c r="K38" s="93">
        <v>142002.3</v>
      </c>
      <c r="L38" s="93">
        <f>ROUND((K38*$C$8/1000),0)</f>
        <v>3027188</v>
      </c>
      <c r="M38" s="93">
        <v>354352</v>
      </c>
      <c r="N38" s="93">
        <v>3381540</v>
      </c>
      <c r="O38" s="94"/>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row>
    <row r="39" spans="1:15" s="99" customFormat="1" ht="12">
      <c r="A39" s="88" t="s">
        <v>86</v>
      </c>
      <c r="B39" s="90">
        <v>247</v>
      </c>
      <c r="C39" s="90" t="s">
        <v>109</v>
      </c>
      <c r="D39" s="90" t="s">
        <v>58</v>
      </c>
      <c r="E39" s="91">
        <v>470</v>
      </c>
      <c r="F39" s="90" t="s">
        <v>110</v>
      </c>
      <c r="G39" s="92">
        <v>6.3</v>
      </c>
      <c r="H39" s="90" t="s">
        <v>230</v>
      </c>
      <c r="I39" s="92">
        <v>25</v>
      </c>
      <c r="J39" s="93">
        <v>470000</v>
      </c>
      <c r="K39" s="93">
        <v>187010.34</v>
      </c>
      <c r="L39" s="93">
        <f aca="true" t="shared" si="1" ref="L39:L46">ROUND((K39*$C$8/1000),0)</f>
        <v>3986664</v>
      </c>
      <c r="M39" s="93">
        <v>375184</v>
      </c>
      <c r="N39" s="93">
        <v>4361848</v>
      </c>
      <c r="O39" s="94"/>
    </row>
    <row r="40" spans="1:15" s="99" customFormat="1" ht="12">
      <c r="A40" s="88" t="s">
        <v>86</v>
      </c>
      <c r="B40" s="90">
        <v>247</v>
      </c>
      <c r="C40" s="90" t="s">
        <v>109</v>
      </c>
      <c r="D40" s="90" t="s">
        <v>58</v>
      </c>
      <c r="E40" s="91">
        <v>25</v>
      </c>
      <c r="F40" s="90" t="s">
        <v>111</v>
      </c>
      <c r="G40" s="92">
        <v>6.3</v>
      </c>
      <c r="H40" s="90" t="s">
        <v>230</v>
      </c>
      <c r="I40" s="92">
        <v>25</v>
      </c>
      <c r="J40" s="93">
        <v>25000</v>
      </c>
      <c r="K40" s="93">
        <v>10203.48</v>
      </c>
      <c r="L40" s="93">
        <f t="shared" si="1"/>
        <v>217517</v>
      </c>
      <c r="M40" s="93">
        <v>20464</v>
      </c>
      <c r="N40" s="93">
        <v>237981</v>
      </c>
      <c r="O40" s="94"/>
    </row>
    <row r="41" spans="1:15" s="99" customFormat="1" ht="12">
      <c r="A41" s="88" t="s">
        <v>177</v>
      </c>
      <c r="B41" s="90">
        <v>247</v>
      </c>
      <c r="C41" s="90" t="s">
        <v>109</v>
      </c>
      <c r="D41" s="90" t="s">
        <v>58</v>
      </c>
      <c r="E41" s="91">
        <v>27</v>
      </c>
      <c r="F41" s="90" t="s">
        <v>112</v>
      </c>
      <c r="G41" s="92">
        <v>7.3</v>
      </c>
      <c r="H41" s="90" t="s">
        <v>230</v>
      </c>
      <c r="I41" s="92">
        <v>25</v>
      </c>
      <c r="J41" s="93">
        <v>27000</v>
      </c>
      <c r="K41" s="93">
        <v>52596.54</v>
      </c>
      <c r="L41" s="93">
        <f t="shared" si="1"/>
        <v>1121247</v>
      </c>
      <c r="M41" s="93">
        <v>105775</v>
      </c>
      <c r="N41" s="93">
        <v>1227022</v>
      </c>
      <c r="O41" s="94"/>
    </row>
    <row r="42" spans="1:15" s="99" customFormat="1" ht="12">
      <c r="A42" s="88" t="s">
        <v>143</v>
      </c>
      <c r="B42" s="90">
        <v>262</v>
      </c>
      <c r="C42" s="90" t="s">
        <v>114</v>
      </c>
      <c r="D42" s="90" t="s">
        <v>58</v>
      </c>
      <c r="E42" s="91">
        <v>405</v>
      </c>
      <c r="F42" s="90" t="s">
        <v>115</v>
      </c>
      <c r="G42" s="92">
        <v>5.75</v>
      </c>
      <c r="H42" s="90" t="s">
        <v>227</v>
      </c>
      <c r="I42" s="92">
        <v>6</v>
      </c>
      <c r="J42" s="93">
        <v>405000</v>
      </c>
      <c r="K42" s="93">
        <v>0</v>
      </c>
      <c r="L42" s="93">
        <f>ROUND((K42*$C$8/1000),0)</f>
        <v>0</v>
      </c>
      <c r="M42" s="93"/>
      <c r="N42" s="93"/>
      <c r="O42" s="94"/>
    </row>
    <row r="43" spans="1:15" s="99" customFormat="1" ht="12">
      <c r="A43" s="88" t="s">
        <v>143</v>
      </c>
      <c r="B43" s="90">
        <v>262</v>
      </c>
      <c r="C43" s="90" t="s">
        <v>114</v>
      </c>
      <c r="D43" s="90" t="s">
        <v>58</v>
      </c>
      <c r="E43" s="91">
        <v>104</v>
      </c>
      <c r="F43" s="90" t="s">
        <v>116</v>
      </c>
      <c r="G43" s="92">
        <v>5.75</v>
      </c>
      <c r="H43" s="90" t="s">
        <v>227</v>
      </c>
      <c r="I43" s="92">
        <v>6</v>
      </c>
      <c r="J43" s="93">
        <v>104000</v>
      </c>
      <c r="K43" s="93">
        <v>0</v>
      </c>
      <c r="L43" s="93">
        <f t="shared" si="1"/>
        <v>0</v>
      </c>
      <c r="M43" s="93"/>
      <c r="N43" s="93"/>
      <c r="O43" s="94"/>
    </row>
    <row r="44" spans="1:15" s="99" customFormat="1" ht="12">
      <c r="A44" s="88" t="s">
        <v>143</v>
      </c>
      <c r="B44" s="90">
        <v>262</v>
      </c>
      <c r="C44" s="90" t="s">
        <v>114</v>
      </c>
      <c r="D44" s="90" t="s">
        <v>58</v>
      </c>
      <c r="E44" s="91">
        <v>465</v>
      </c>
      <c r="F44" s="90" t="s">
        <v>117</v>
      </c>
      <c r="G44" s="92">
        <v>6.5</v>
      </c>
      <c r="H44" s="90" t="s">
        <v>227</v>
      </c>
      <c r="I44" s="92">
        <v>20</v>
      </c>
      <c r="J44" s="93">
        <v>465000</v>
      </c>
      <c r="K44" s="93">
        <v>39426.2</v>
      </c>
      <c r="L44" s="93">
        <f t="shared" si="1"/>
        <v>840483</v>
      </c>
      <c r="M44" s="93">
        <v>8842</v>
      </c>
      <c r="N44" s="93">
        <v>849325</v>
      </c>
      <c r="O44" s="94"/>
    </row>
    <row r="45" spans="1:15" s="99" customFormat="1" ht="12">
      <c r="A45" s="88" t="s">
        <v>143</v>
      </c>
      <c r="B45" s="90">
        <v>262</v>
      </c>
      <c r="C45" s="90" t="s">
        <v>114</v>
      </c>
      <c r="D45" s="90" t="s">
        <v>58</v>
      </c>
      <c r="E45" s="91">
        <v>121</v>
      </c>
      <c r="F45" s="90" t="s">
        <v>118</v>
      </c>
      <c r="G45" s="92">
        <v>6.5</v>
      </c>
      <c r="H45" s="90" t="s">
        <v>227</v>
      </c>
      <c r="I45" s="92">
        <v>20</v>
      </c>
      <c r="J45" s="93">
        <v>121000</v>
      </c>
      <c r="K45" s="93">
        <v>9988</v>
      </c>
      <c r="L45" s="93">
        <f t="shared" si="1"/>
        <v>212923</v>
      </c>
      <c r="M45" s="93">
        <v>2239</v>
      </c>
      <c r="N45" s="93">
        <v>215162</v>
      </c>
      <c r="O45" s="94"/>
    </row>
    <row r="46" spans="1:15" s="99" customFormat="1" ht="12">
      <c r="A46" s="88" t="s">
        <v>187</v>
      </c>
      <c r="B46" s="90">
        <v>262</v>
      </c>
      <c r="C46" s="90" t="s">
        <v>114</v>
      </c>
      <c r="D46" s="90" t="s">
        <v>58</v>
      </c>
      <c r="E46" s="91">
        <v>35</v>
      </c>
      <c r="F46" s="90" t="s">
        <v>119</v>
      </c>
      <c r="G46" s="92">
        <v>6.5</v>
      </c>
      <c r="H46" s="90" t="s">
        <v>227</v>
      </c>
      <c r="I46" s="92">
        <v>20</v>
      </c>
      <c r="J46" s="93">
        <v>35000</v>
      </c>
      <c r="K46" s="93">
        <v>61690</v>
      </c>
      <c r="L46" s="93">
        <f t="shared" si="1"/>
        <v>1315100</v>
      </c>
      <c r="M46" s="93">
        <v>13836</v>
      </c>
      <c r="N46" s="93">
        <v>1328936</v>
      </c>
      <c r="O46" s="94"/>
    </row>
    <row r="47" spans="1:15" s="99" customFormat="1" ht="12">
      <c r="A47" s="88"/>
      <c r="B47" s="90"/>
      <c r="C47" s="90"/>
      <c r="D47" s="90"/>
      <c r="E47" s="91"/>
      <c r="F47" s="90"/>
      <c r="G47" s="92"/>
      <c r="H47" s="90"/>
      <c r="I47" s="92"/>
      <c r="J47" s="93"/>
      <c r="K47" s="93"/>
      <c r="L47" s="93"/>
      <c r="M47" s="93"/>
      <c r="N47" s="93"/>
      <c r="O47" s="94"/>
    </row>
    <row r="48" spans="1:15" s="99" customFormat="1" ht="12">
      <c r="A48" s="88" t="s">
        <v>630</v>
      </c>
      <c r="B48" s="90">
        <v>270</v>
      </c>
      <c r="C48" s="90" t="s">
        <v>121</v>
      </c>
      <c r="D48" s="90" t="s">
        <v>58</v>
      </c>
      <c r="E48" s="91">
        <v>450</v>
      </c>
      <c r="F48" s="90" t="s">
        <v>79</v>
      </c>
      <c r="G48" s="92">
        <v>7</v>
      </c>
      <c r="H48" s="90" t="s">
        <v>228</v>
      </c>
      <c r="I48" s="92">
        <v>21</v>
      </c>
      <c r="J48" s="93">
        <v>450000</v>
      </c>
      <c r="K48" s="93">
        <v>242322</v>
      </c>
      <c r="L48" s="93">
        <f aca="true" t="shared" si="2" ref="L48:L54">ROUND((K48*$C$8/1000),0)</f>
        <v>5165791</v>
      </c>
      <c r="M48" s="93">
        <v>59248</v>
      </c>
      <c r="N48" s="93">
        <v>5225039</v>
      </c>
      <c r="O48" s="94"/>
    </row>
    <row r="49" spans="1:15" s="99" customFormat="1" ht="12">
      <c r="A49" s="88" t="s">
        <v>633</v>
      </c>
      <c r="B49" s="90">
        <v>270</v>
      </c>
      <c r="C49" s="90" t="s">
        <v>121</v>
      </c>
      <c r="D49" s="90" t="s">
        <v>58</v>
      </c>
      <c r="E49" s="91">
        <v>80</v>
      </c>
      <c r="F49" s="90" t="s">
        <v>80</v>
      </c>
      <c r="G49" s="92">
        <v>7</v>
      </c>
      <c r="H49" s="90" t="s">
        <v>228</v>
      </c>
      <c r="I49" s="92">
        <v>21</v>
      </c>
      <c r="J49" s="93">
        <v>80000</v>
      </c>
      <c r="K49" s="93">
        <v>147077</v>
      </c>
      <c r="L49" s="93">
        <f t="shared" si="2"/>
        <v>3135370</v>
      </c>
      <c r="M49" s="93">
        <v>35961</v>
      </c>
      <c r="N49" s="93">
        <v>3171331</v>
      </c>
      <c r="O49" s="94"/>
    </row>
    <row r="50" spans="1:15" s="99" customFormat="1" ht="12">
      <c r="A50" s="88" t="s">
        <v>178</v>
      </c>
      <c r="B50" s="90">
        <v>271</v>
      </c>
      <c r="C50" s="90" t="s">
        <v>122</v>
      </c>
      <c r="D50" s="90" t="s">
        <v>58</v>
      </c>
      <c r="E50" s="91">
        <v>185</v>
      </c>
      <c r="F50" s="90" t="s">
        <v>59</v>
      </c>
      <c r="G50" s="92">
        <v>5.5</v>
      </c>
      <c r="H50" s="90" t="s">
        <v>230</v>
      </c>
      <c r="I50" s="92">
        <v>5</v>
      </c>
      <c r="J50" s="93">
        <v>185000</v>
      </c>
      <c r="K50" s="93">
        <v>0</v>
      </c>
      <c r="L50" s="93">
        <f t="shared" si="2"/>
        <v>0</v>
      </c>
      <c r="M50" s="93"/>
      <c r="N50" s="93"/>
      <c r="O50" s="94"/>
    </row>
    <row r="51" spans="1:15" s="99" customFormat="1" ht="12">
      <c r="A51" s="88" t="s">
        <v>178</v>
      </c>
      <c r="B51" s="90">
        <v>271</v>
      </c>
      <c r="C51" s="90" t="s">
        <v>122</v>
      </c>
      <c r="D51" s="90" t="s">
        <v>58</v>
      </c>
      <c r="E51" s="91">
        <v>47</v>
      </c>
      <c r="F51" s="90" t="s">
        <v>84</v>
      </c>
      <c r="G51" s="92">
        <v>5.5</v>
      </c>
      <c r="H51" s="90" t="s">
        <v>230</v>
      </c>
      <c r="I51" s="92">
        <v>5</v>
      </c>
      <c r="J51" s="93">
        <v>47000</v>
      </c>
      <c r="K51" s="93">
        <v>0</v>
      </c>
      <c r="L51" s="93">
        <f t="shared" si="2"/>
        <v>0</v>
      </c>
      <c r="M51" s="93"/>
      <c r="N51" s="93"/>
      <c r="O51" s="94"/>
    </row>
    <row r="52" spans="1:15" s="99" customFormat="1" ht="12">
      <c r="A52" s="88" t="s">
        <v>178</v>
      </c>
      <c r="B52" s="90">
        <v>271</v>
      </c>
      <c r="C52" s="90" t="s">
        <v>122</v>
      </c>
      <c r="D52" s="90" t="s">
        <v>58</v>
      </c>
      <c r="E52" s="91">
        <v>795</v>
      </c>
      <c r="F52" s="90" t="s">
        <v>91</v>
      </c>
      <c r="G52" s="92">
        <v>6.5</v>
      </c>
      <c r="H52" s="90" t="s">
        <v>230</v>
      </c>
      <c r="I52" s="92">
        <v>22.25</v>
      </c>
      <c r="J52" s="93">
        <v>795000</v>
      </c>
      <c r="K52" s="93">
        <v>351389.14</v>
      </c>
      <c r="L52" s="93">
        <f t="shared" si="2"/>
        <v>7490872</v>
      </c>
      <c r="M52" s="93">
        <v>11803</v>
      </c>
      <c r="N52" s="93">
        <v>7502675</v>
      </c>
      <c r="O52" s="94"/>
    </row>
    <row r="53" spans="1:15" s="99" customFormat="1" ht="12">
      <c r="A53" s="88" t="s">
        <v>178</v>
      </c>
      <c r="B53" s="90">
        <v>271</v>
      </c>
      <c r="C53" s="90" t="s">
        <v>122</v>
      </c>
      <c r="D53" s="90" t="s">
        <v>58</v>
      </c>
      <c r="E53" s="91">
        <v>203</v>
      </c>
      <c r="F53" s="90" t="s">
        <v>94</v>
      </c>
      <c r="G53" s="92">
        <v>6.5</v>
      </c>
      <c r="H53" s="90" t="s">
        <v>230</v>
      </c>
      <c r="I53" s="92">
        <v>22.25</v>
      </c>
      <c r="J53" s="93">
        <v>203000</v>
      </c>
      <c r="K53" s="93">
        <v>89716.36</v>
      </c>
      <c r="L53" s="93">
        <f t="shared" si="2"/>
        <v>1912563</v>
      </c>
      <c r="M53" s="93">
        <v>3012</v>
      </c>
      <c r="N53" s="93">
        <v>1915575</v>
      </c>
      <c r="O53" s="94"/>
    </row>
    <row r="54" spans="1:15" s="99" customFormat="1" ht="12">
      <c r="A54" s="88" t="s">
        <v>188</v>
      </c>
      <c r="B54" s="90">
        <v>271</v>
      </c>
      <c r="C54" s="90" t="s">
        <v>122</v>
      </c>
      <c r="D54" s="90" t="s">
        <v>58</v>
      </c>
      <c r="E54" s="91">
        <v>90</v>
      </c>
      <c r="F54" s="90" t="s">
        <v>107</v>
      </c>
      <c r="G54" s="92">
        <v>6.5</v>
      </c>
      <c r="H54" s="90" t="s">
        <v>230</v>
      </c>
      <c r="I54" s="92">
        <v>22.25</v>
      </c>
      <c r="J54" s="93">
        <v>90000</v>
      </c>
      <c r="K54" s="93">
        <v>158631.34</v>
      </c>
      <c r="L54" s="93">
        <f t="shared" si="2"/>
        <v>3381684</v>
      </c>
      <c r="M54" s="93">
        <v>5328</v>
      </c>
      <c r="N54" s="93">
        <v>3387012</v>
      </c>
      <c r="O54" s="94"/>
    </row>
    <row r="55" spans="1:15" s="99" customFormat="1" ht="12">
      <c r="A55" s="88"/>
      <c r="B55" s="90"/>
      <c r="C55" s="90"/>
      <c r="D55" s="100"/>
      <c r="E55" s="91"/>
      <c r="F55" s="90"/>
      <c r="G55" s="92"/>
      <c r="H55" s="90"/>
      <c r="I55" s="92"/>
      <c r="J55" s="93"/>
      <c r="K55" s="93"/>
      <c r="L55" s="93"/>
      <c r="M55" s="93"/>
      <c r="N55" s="93"/>
      <c r="O55" s="94"/>
    </row>
    <row r="56" spans="1:15" s="99" customFormat="1" ht="12">
      <c r="A56" s="88" t="s">
        <v>178</v>
      </c>
      <c r="B56" s="90">
        <v>282</v>
      </c>
      <c r="C56" s="90" t="s">
        <v>0</v>
      </c>
      <c r="D56" s="90" t="s">
        <v>58</v>
      </c>
      <c r="E56" s="91">
        <v>280</v>
      </c>
      <c r="F56" s="90" t="s">
        <v>60</v>
      </c>
      <c r="G56" s="92">
        <v>5</v>
      </c>
      <c r="H56" s="90" t="s">
        <v>230</v>
      </c>
      <c r="I56" s="92">
        <v>5</v>
      </c>
      <c r="J56" s="93">
        <v>280000</v>
      </c>
      <c r="K56" s="93">
        <v>0</v>
      </c>
      <c r="L56" s="93">
        <f aca="true" t="shared" si="3" ref="L56:L62">ROUND((K56*$C$8/1000),0)</f>
        <v>0</v>
      </c>
      <c r="M56" s="93"/>
      <c r="N56" s="93"/>
      <c r="O56" s="94"/>
    </row>
    <row r="57" spans="1:15" s="99" customFormat="1" ht="12">
      <c r="A57" s="88" t="s">
        <v>178</v>
      </c>
      <c r="B57" s="90">
        <v>282</v>
      </c>
      <c r="C57" s="90" t="s">
        <v>0</v>
      </c>
      <c r="D57" s="90" t="s">
        <v>58</v>
      </c>
      <c r="E57" s="91">
        <v>73</v>
      </c>
      <c r="F57" s="90" t="s">
        <v>70</v>
      </c>
      <c r="G57" s="92">
        <v>5</v>
      </c>
      <c r="H57" s="90" t="s">
        <v>230</v>
      </c>
      <c r="I57" s="92">
        <v>5</v>
      </c>
      <c r="J57" s="93">
        <v>73000</v>
      </c>
      <c r="K57" s="93">
        <v>0</v>
      </c>
      <c r="L57" s="93">
        <v>0</v>
      </c>
      <c r="M57" s="93"/>
      <c r="N57" s="93"/>
      <c r="O57" s="94"/>
    </row>
    <row r="58" spans="1:15" s="99" customFormat="1" ht="12">
      <c r="A58" s="88" t="s">
        <v>178</v>
      </c>
      <c r="B58" s="90">
        <v>282</v>
      </c>
      <c r="C58" s="90" t="s">
        <v>0</v>
      </c>
      <c r="D58" s="90" t="s">
        <v>58</v>
      </c>
      <c r="E58" s="91">
        <v>1090</v>
      </c>
      <c r="F58" s="90" t="s">
        <v>71</v>
      </c>
      <c r="G58" s="92">
        <v>6</v>
      </c>
      <c r="H58" s="90" t="s">
        <v>230</v>
      </c>
      <c r="I58" s="92">
        <v>25</v>
      </c>
      <c r="J58" s="93">
        <v>1090000</v>
      </c>
      <c r="K58" s="93">
        <v>519779.07</v>
      </c>
      <c r="L58" s="93">
        <f t="shared" si="3"/>
        <v>11080588</v>
      </c>
      <c r="M58" s="93">
        <v>124444</v>
      </c>
      <c r="N58" s="93">
        <v>11205032</v>
      </c>
      <c r="O58" s="94"/>
    </row>
    <row r="59" spans="1:15" s="99" customFormat="1" ht="12">
      <c r="A59" s="88" t="s">
        <v>178</v>
      </c>
      <c r="B59" s="90">
        <v>282</v>
      </c>
      <c r="C59" s="90" t="s">
        <v>0</v>
      </c>
      <c r="D59" s="90" t="s">
        <v>58</v>
      </c>
      <c r="E59" s="91">
        <v>274</v>
      </c>
      <c r="F59" s="90" t="s">
        <v>95</v>
      </c>
      <c r="G59" s="92">
        <v>6</v>
      </c>
      <c r="H59" s="90" t="s">
        <v>230</v>
      </c>
      <c r="I59" s="92">
        <v>25</v>
      </c>
      <c r="J59" s="93">
        <v>274000</v>
      </c>
      <c r="K59" s="93">
        <v>128996.26</v>
      </c>
      <c r="L59" s="93">
        <f t="shared" si="3"/>
        <v>2749927</v>
      </c>
      <c r="M59" s="93">
        <v>30884</v>
      </c>
      <c r="N59" s="93">
        <v>2780811</v>
      </c>
      <c r="O59" s="94"/>
    </row>
    <row r="60" spans="1:15" s="99" customFormat="1" ht="12">
      <c r="A60" s="88" t="s">
        <v>189</v>
      </c>
      <c r="B60" s="90">
        <v>282</v>
      </c>
      <c r="C60" s="90" t="s">
        <v>0</v>
      </c>
      <c r="D60" s="90" t="s">
        <v>58</v>
      </c>
      <c r="E60" s="91">
        <v>197</v>
      </c>
      <c r="F60" s="90" t="s">
        <v>108</v>
      </c>
      <c r="G60" s="92">
        <v>6</v>
      </c>
      <c r="H60" s="90" t="s">
        <v>230</v>
      </c>
      <c r="I60" s="92">
        <v>25</v>
      </c>
      <c r="J60" s="93">
        <v>197000</v>
      </c>
      <c r="K60" s="93">
        <v>323270.5</v>
      </c>
      <c r="L60" s="93">
        <f t="shared" si="3"/>
        <v>6891442</v>
      </c>
      <c r="M60" s="93">
        <v>77396</v>
      </c>
      <c r="N60" s="93">
        <v>6968838</v>
      </c>
      <c r="O60" s="94"/>
    </row>
    <row r="61" spans="1:15" s="99" customFormat="1" ht="12">
      <c r="A61" s="88" t="s">
        <v>183</v>
      </c>
      <c r="B61" s="90">
        <v>283</v>
      </c>
      <c r="C61" s="90" t="s">
        <v>2</v>
      </c>
      <c r="D61" s="90" t="s">
        <v>58</v>
      </c>
      <c r="E61" s="91">
        <v>438</v>
      </c>
      <c r="F61" s="104" t="s">
        <v>151</v>
      </c>
      <c r="G61" s="92">
        <v>6</v>
      </c>
      <c r="H61" s="90" t="s">
        <v>228</v>
      </c>
      <c r="I61" s="92">
        <v>22</v>
      </c>
      <c r="J61" s="93">
        <v>438000</v>
      </c>
      <c r="K61" s="93">
        <v>324117.99</v>
      </c>
      <c r="L61" s="93">
        <f t="shared" si="3"/>
        <v>6909508</v>
      </c>
      <c r="M61" s="93">
        <v>101575</v>
      </c>
      <c r="N61" s="93">
        <v>7011083</v>
      </c>
      <c r="O61" s="94"/>
    </row>
    <row r="62" spans="1:15" s="99" customFormat="1" ht="12">
      <c r="A62" s="88" t="s">
        <v>184</v>
      </c>
      <c r="B62" s="90">
        <v>283</v>
      </c>
      <c r="C62" s="90" t="s">
        <v>2</v>
      </c>
      <c r="D62" s="90" t="s">
        <v>58</v>
      </c>
      <c r="E62" s="91">
        <v>122.8</v>
      </c>
      <c r="F62" s="90" t="s">
        <v>152</v>
      </c>
      <c r="G62" s="92">
        <v>6</v>
      </c>
      <c r="H62" s="90" t="s">
        <v>228</v>
      </c>
      <c r="I62" s="92">
        <v>22.5</v>
      </c>
      <c r="J62" s="93">
        <v>122800</v>
      </c>
      <c r="K62" s="93">
        <v>204472.98</v>
      </c>
      <c r="L62" s="93">
        <f t="shared" si="3"/>
        <v>4358930</v>
      </c>
      <c r="M62" s="93">
        <v>1</v>
      </c>
      <c r="N62" s="93">
        <v>4358931</v>
      </c>
      <c r="O62" s="94"/>
    </row>
    <row r="63" spans="1:15" s="99" customFormat="1" ht="12">
      <c r="A63" s="88"/>
      <c r="B63" s="90"/>
      <c r="C63" s="90"/>
      <c r="D63" s="90"/>
      <c r="E63" s="91"/>
      <c r="F63" s="90"/>
      <c r="G63" s="92"/>
      <c r="H63" s="90"/>
      <c r="I63" s="92"/>
      <c r="J63" s="93"/>
      <c r="K63" s="93"/>
      <c r="L63" s="93"/>
      <c r="M63" s="93"/>
      <c r="N63" s="93"/>
      <c r="O63" s="94"/>
    </row>
    <row r="64" spans="1:15" s="99" customFormat="1" ht="12">
      <c r="A64" s="88" t="s">
        <v>86</v>
      </c>
      <c r="B64" s="90">
        <v>294</v>
      </c>
      <c r="C64" s="103" t="s">
        <v>128</v>
      </c>
      <c r="D64" s="90" t="s">
        <v>58</v>
      </c>
      <c r="E64" s="91">
        <v>400</v>
      </c>
      <c r="F64" s="90" t="s">
        <v>129</v>
      </c>
      <c r="G64" s="92">
        <v>6.25</v>
      </c>
      <c r="H64" s="90" t="s">
        <v>230</v>
      </c>
      <c r="I64" s="92">
        <v>20.83</v>
      </c>
      <c r="J64" s="93">
        <v>400000</v>
      </c>
      <c r="K64" s="93">
        <v>174542.85</v>
      </c>
      <c r="L64" s="93">
        <f aca="true" t="shared" si="4" ref="L64:L69">ROUND((K64*$C$8/1000),0)</f>
        <v>3720884</v>
      </c>
      <c r="M64" s="93">
        <v>341210</v>
      </c>
      <c r="N64" s="93">
        <v>4062094</v>
      </c>
      <c r="O64" s="94"/>
    </row>
    <row r="65" spans="1:15" s="99" customFormat="1" ht="12">
      <c r="A65" s="88" t="s">
        <v>86</v>
      </c>
      <c r="B65" s="90">
        <v>294</v>
      </c>
      <c r="C65" s="103" t="s">
        <v>128</v>
      </c>
      <c r="D65" s="90" t="s">
        <v>58</v>
      </c>
      <c r="E65" s="91">
        <v>69</v>
      </c>
      <c r="F65" s="90" t="s">
        <v>130</v>
      </c>
      <c r="G65" s="92">
        <v>6.25</v>
      </c>
      <c r="H65" s="90" t="s">
        <v>230</v>
      </c>
      <c r="I65" s="92">
        <v>20.83</v>
      </c>
      <c r="J65" s="93">
        <v>69000</v>
      </c>
      <c r="K65" s="93">
        <v>31100.36</v>
      </c>
      <c r="L65" s="93">
        <f t="shared" si="4"/>
        <v>662994</v>
      </c>
      <c r="M65" s="93">
        <v>60797</v>
      </c>
      <c r="N65" s="93">
        <v>723791</v>
      </c>
      <c r="O65" s="94"/>
    </row>
    <row r="66" spans="1:15" s="99" customFormat="1" ht="12">
      <c r="A66" s="88" t="s">
        <v>177</v>
      </c>
      <c r="B66" s="90">
        <v>294</v>
      </c>
      <c r="C66" s="103" t="s">
        <v>128</v>
      </c>
      <c r="D66" s="90" t="s">
        <v>58</v>
      </c>
      <c r="E66" s="91">
        <v>31.8</v>
      </c>
      <c r="F66" s="90" t="s">
        <v>131</v>
      </c>
      <c r="G66" s="92">
        <v>6.75</v>
      </c>
      <c r="H66" s="90" t="s">
        <v>230</v>
      </c>
      <c r="I66" s="92">
        <v>20.83</v>
      </c>
      <c r="J66" s="93">
        <v>31800</v>
      </c>
      <c r="K66" s="93">
        <v>55134.87</v>
      </c>
      <c r="L66" s="93">
        <f t="shared" si="4"/>
        <v>1175359</v>
      </c>
      <c r="M66" s="93">
        <v>118641</v>
      </c>
      <c r="N66" s="93">
        <v>1294000</v>
      </c>
      <c r="O66" s="94"/>
    </row>
    <row r="67" spans="1:15" s="99" customFormat="1" ht="12">
      <c r="A67" s="88" t="s">
        <v>614</v>
      </c>
      <c r="B67" s="90">
        <v>300</v>
      </c>
      <c r="C67" s="90" t="s">
        <v>141</v>
      </c>
      <c r="D67" s="90" t="s">
        <v>58</v>
      </c>
      <c r="E67" s="91">
        <v>275</v>
      </c>
      <c r="F67" s="90" t="s">
        <v>138</v>
      </c>
      <c r="G67" s="92">
        <v>6.2</v>
      </c>
      <c r="H67" s="90" t="s">
        <v>228</v>
      </c>
      <c r="I67" s="92">
        <v>22.75</v>
      </c>
      <c r="J67" s="93">
        <v>275000</v>
      </c>
      <c r="K67" s="93">
        <v>176924</v>
      </c>
      <c r="L67" s="93">
        <f t="shared" si="4"/>
        <v>3771645</v>
      </c>
      <c r="M67" s="93">
        <v>43746</v>
      </c>
      <c r="N67" s="93">
        <v>3815391</v>
      </c>
      <c r="O67" s="94"/>
    </row>
    <row r="68" spans="1:15" s="99" customFormat="1" ht="12">
      <c r="A68" s="88" t="s">
        <v>614</v>
      </c>
      <c r="B68" s="90">
        <v>300</v>
      </c>
      <c r="C68" s="103" t="s">
        <v>141</v>
      </c>
      <c r="D68" s="90" t="s">
        <v>58</v>
      </c>
      <c r="E68" s="91">
        <v>74</v>
      </c>
      <c r="F68" s="90" t="s">
        <v>139</v>
      </c>
      <c r="G68" s="92">
        <v>6.2</v>
      </c>
      <c r="H68" s="90" t="s">
        <v>228</v>
      </c>
      <c r="I68" s="92">
        <v>22.75</v>
      </c>
      <c r="J68" s="93">
        <v>74000</v>
      </c>
      <c r="K68" s="93">
        <v>41736</v>
      </c>
      <c r="L68" s="93">
        <f t="shared" si="4"/>
        <v>889723</v>
      </c>
      <c r="M68" s="93">
        <v>10319</v>
      </c>
      <c r="N68" s="93">
        <v>900042</v>
      </c>
      <c r="O68" s="94"/>
    </row>
    <row r="69" spans="1:14" s="99" customFormat="1" ht="12">
      <c r="A69" s="88" t="s">
        <v>615</v>
      </c>
      <c r="B69" s="90">
        <v>300</v>
      </c>
      <c r="C69" s="103" t="s">
        <v>141</v>
      </c>
      <c r="D69" s="90" t="s">
        <v>58</v>
      </c>
      <c r="E69" s="91">
        <v>70</v>
      </c>
      <c r="F69" s="90" t="s">
        <v>140</v>
      </c>
      <c r="G69" s="92">
        <v>6.2</v>
      </c>
      <c r="H69" s="90" t="s">
        <v>228</v>
      </c>
      <c r="I69" s="92">
        <v>22.75</v>
      </c>
      <c r="J69" s="93">
        <v>70000</v>
      </c>
      <c r="K69" s="93">
        <v>70000</v>
      </c>
      <c r="L69" s="93">
        <f t="shared" si="4"/>
        <v>1492252</v>
      </c>
      <c r="M69" s="93">
        <v>950309</v>
      </c>
      <c r="N69" s="180">
        <v>2442561</v>
      </c>
    </row>
    <row r="70" spans="1:15" s="99" customFormat="1" ht="12">
      <c r="A70" s="88"/>
      <c r="B70" s="89"/>
      <c r="C70" s="89"/>
      <c r="D70" s="90"/>
      <c r="E70" s="91"/>
      <c r="F70" s="90"/>
      <c r="G70" s="92"/>
      <c r="H70" s="90"/>
      <c r="I70" s="92"/>
      <c r="J70" s="93"/>
      <c r="K70" s="93"/>
      <c r="L70" s="93"/>
      <c r="M70" s="93"/>
      <c r="N70" s="93"/>
      <c r="O70" s="94"/>
    </row>
    <row r="71" spans="1:15" s="99" customFormat="1" ht="12">
      <c r="A71" s="88" t="s">
        <v>630</v>
      </c>
      <c r="B71" s="89">
        <v>319</v>
      </c>
      <c r="C71" s="89" t="s">
        <v>149</v>
      </c>
      <c r="D71" s="90" t="s">
        <v>58</v>
      </c>
      <c r="E71" s="91">
        <v>950</v>
      </c>
      <c r="F71" s="90" t="s">
        <v>97</v>
      </c>
      <c r="G71" s="92">
        <v>6</v>
      </c>
      <c r="H71" s="90" t="s">
        <v>228</v>
      </c>
      <c r="I71" s="92">
        <v>22</v>
      </c>
      <c r="J71" s="93">
        <v>950000</v>
      </c>
      <c r="K71" s="93">
        <v>601830</v>
      </c>
      <c r="L71" s="93">
        <f aca="true" t="shared" si="5" ref="L71:L79">ROUND((K71*$C$8/1000),0)</f>
        <v>12829740</v>
      </c>
      <c r="M71" s="93">
        <v>125508</v>
      </c>
      <c r="N71" s="93">
        <v>12955248</v>
      </c>
      <c r="O71" s="94"/>
    </row>
    <row r="72" spans="1:15" s="99" customFormat="1" ht="12">
      <c r="A72" s="88" t="s">
        <v>633</v>
      </c>
      <c r="B72" s="89">
        <v>319</v>
      </c>
      <c r="C72" s="89" t="s">
        <v>149</v>
      </c>
      <c r="D72" s="90" t="s">
        <v>58</v>
      </c>
      <c r="E72" s="91">
        <v>58</v>
      </c>
      <c r="F72" s="90" t="s">
        <v>98</v>
      </c>
      <c r="G72" s="92">
        <v>6</v>
      </c>
      <c r="H72" s="90" t="s">
        <v>228</v>
      </c>
      <c r="I72" s="92">
        <v>22</v>
      </c>
      <c r="J72" s="93">
        <v>58000</v>
      </c>
      <c r="K72" s="93">
        <v>89789</v>
      </c>
      <c r="L72" s="93">
        <f t="shared" si="5"/>
        <v>1914111</v>
      </c>
      <c r="M72" s="93">
        <v>18725</v>
      </c>
      <c r="N72" s="93">
        <v>1932836</v>
      </c>
      <c r="O72" s="94"/>
    </row>
    <row r="73" spans="1:15" s="99" customFormat="1" ht="12">
      <c r="A73" s="88" t="s">
        <v>633</v>
      </c>
      <c r="B73" s="89">
        <v>319</v>
      </c>
      <c r="C73" s="89" t="s">
        <v>149</v>
      </c>
      <c r="D73" s="90" t="s">
        <v>58</v>
      </c>
      <c r="E73" s="91">
        <v>100</v>
      </c>
      <c r="F73" s="90" t="s">
        <v>150</v>
      </c>
      <c r="G73" s="92">
        <v>6</v>
      </c>
      <c r="H73" s="90" t="s">
        <v>228</v>
      </c>
      <c r="I73" s="92">
        <v>22</v>
      </c>
      <c r="J73" s="93">
        <v>100000</v>
      </c>
      <c r="K73" s="93">
        <v>154808</v>
      </c>
      <c r="L73" s="93">
        <f t="shared" si="5"/>
        <v>3300178</v>
      </c>
      <c r="M73" s="93">
        <v>32285</v>
      </c>
      <c r="N73" s="93">
        <v>3332463</v>
      </c>
      <c r="O73" s="94"/>
    </row>
    <row r="74" spans="1:15" s="99" customFormat="1" ht="12">
      <c r="A74" s="88" t="s">
        <v>178</v>
      </c>
      <c r="B74" s="89">
        <v>322</v>
      </c>
      <c r="C74" s="89" t="s">
        <v>159</v>
      </c>
      <c r="D74" s="90" t="s">
        <v>58</v>
      </c>
      <c r="E74" s="91">
        <v>440</v>
      </c>
      <c r="F74" s="90" t="s">
        <v>153</v>
      </c>
      <c r="G74" s="92">
        <v>4</v>
      </c>
      <c r="H74" s="90" t="s">
        <v>230</v>
      </c>
      <c r="I74" s="92">
        <v>5</v>
      </c>
      <c r="J74" s="93">
        <v>440000</v>
      </c>
      <c r="K74" s="93">
        <v>0</v>
      </c>
      <c r="L74" s="93">
        <f t="shared" si="5"/>
        <v>0</v>
      </c>
      <c r="M74" s="93"/>
      <c r="N74" s="93"/>
      <c r="O74" s="94"/>
    </row>
    <row r="75" spans="1:15" s="99" customFormat="1" ht="12">
      <c r="A75" s="88" t="s">
        <v>178</v>
      </c>
      <c r="B75" s="89">
        <v>322</v>
      </c>
      <c r="C75" s="89" t="s">
        <v>159</v>
      </c>
      <c r="D75" s="90" t="s">
        <v>58</v>
      </c>
      <c r="E75" s="91">
        <v>114</v>
      </c>
      <c r="F75" s="90" t="s">
        <v>154</v>
      </c>
      <c r="G75" s="92">
        <v>4</v>
      </c>
      <c r="H75" s="90" t="s">
        <v>230</v>
      </c>
      <c r="I75" s="92">
        <v>5</v>
      </c>
      <c r="J75" s="93">
        <v>114000</v>
      </c>
      <c r="K75" s="93">
        <v>0</v>
      </c>
      <c r="L75" s="93">
        <f t="shared" si="5"/>
        <v>0</v>
      </c>
      <c r="M75" s="93"/>
      <c r="N75" s="93"/>
      <c r="O75" s="94"/>
    </row>
    <row r="76" spans="1:15" s="99" customFormat="1" ht="12">
      <c r="A76" s="88" t="s">
        <v>178</v>
      </c>
      <c r="B76" s="89">
        <v>322</v>
      </c>
      <c r="C76" s="89" t="s">
        <v>159</v>
      </c>
      <c r="D76" s="90" t="s">
        <v>58</v>
      </c>
      <c r="E76" s="91">
        <v>1500</v>
      </c>
      <c r="F76" s="90" t="s">
        <v>155</v>
      </c>
      <c r="G76" s="92">
        <v>5.8</v>
      </c>
      <c r="H76" s="90" t="s">
        <v>230</v>
      </c>
      <c r="I76" s="92">
        <v>19.25</v>
      </c>
      <c r="J76" s="93">
        <v>1500000</v>
      </c>
      <c r="K76" s="93">
        <v>802087.99</v>
      </c>
      <c r="L76" s="93">
        <f t="shared" si="5"/>
        <v>17098816</v>
      </c>
      <c r="M76" s="93">
        <v>104757</v>
      </c>
      <c r="N76" s="93">
        <v>17203573</v>
      </c>
      <c r="O76" s="94"/>
    </row>
    <row r="77" spans="1:15" s="99" customFormat="1" ht="12">
      <c r="A77" s="88" t="s">
        <v>178</v>
      </c>
      <c r="B77" s="89">
        <v>322</v>
      </c>
      <c r="C77" s="89" t="s">
        <v>159</v>
      </c>
      <c r="D77" s="90" t="s">
        <v>58</v>
      </c>
      <c r="E77" s="91">
        <v>374</v>
      </c>
      <c r="F77" s="90" t="s">
        <v>156</v>
      </c>
      <c r="G77" s="92">
        <v>5.8</v>
      </c>
      <c r="H77" s="90" t="s">
        <v>230</v>
      </c>
      <c r="I77" s="92">
        <v>19.25</v>
      </c>
      <c r="J77" s="93">
        <v>374000</v>
      </c>
      <c r="K77" s="93">
        <v>199483.01</v>
      </c>
      <c r="L77" s="93">
        <f t="shared" si="5"/>
        <v>4252555</v>
      </c>
      <c r="M77" s="93">
        <v>26054</v>
      </c>
      <c r="N77" s="93">
        <v>4278609</v>
      </c>
      <c r="O77" s="94"/>
    </row>
    <row r="78" spans="1:15" s="99" customFormat="1" ht="12">
      <c r="A78" s="88" t="s">
        <v>199</v>
      </c>
      <c r="B78" s="89">
        <v>322</v>
      </c>
      <c r="C78" s="89" t="s">
        <v>159</v>
      </c>
      <c r="D78" s="90" t="s">
        <v>58</v>
      </c>
      <c r="E78" s="91">
        <v>314</v>
      </c>
      <c r="F78" s="90" t="s">
        <v>157</v>
      </c>
      <c r="G78" s="92">
        <v>5.8</v>
      </c>
      <c r="H78" s="90" t="s">
        <v>230</v>
      </c>
      <c r="I78" s="92">
        <v>19</v>
      </c>
      <c r="J78" s="93">
        <v>314000</v>
      </c>
      <c r="K78" s="93">
        <v>393435.46</v>
      </c>
      <c r="L78" s="93">
        <f t="shared" si="5"/>
        <v>8387210</v>
      </c>
      <c r="M78" s="93">
        <v>51383</v>
      </c>
      <c r="N78" s="93">
        <v>8438593</v>
      </c>
      <c r="O78" s="94"/>
    </row>
    <row r="79" spans="1:15" s="99" customFormat="1" ht="12">
      <c r="A79" s="88" t="s">
        <v>179</v>
      </c>
      <c r="B79" s="89">
        <v>322</v>
      </c>
      <c r="C79" s="89" t="s">
        <v>159</v>
      </c>
      <c r="D79" s="90" t="s">
        <v>58</v>
      </c>
      <c r="E79" s="91">
        <v>28</v>
      </c>
      <c r="F79" s="90" t="s">
        <v>158</v>
      </c>
      <c r="G79" s="92">
        <v>5.8</v>
      </c>
      <c r="H79" s="90" t="s">
        <v>230</v>
      </c>
      <c r="I79" s="92">
        <v>19</v>
      </c>
      <c r="J79" s="93">
        <v>28000</v>
      </c>
      <c r="K79" s="93">
        <v>42736.65</v>
      </c>
      <c r="L79" s="93">
        <f t="shared" si="5"/>
        <v>911055</v>
      </c>
      <c r="M79" s="93">
        <v>5582</v>
      </c>
      <c r="N79" s="93">
        <v>916637</v>
      </c>
      <c r="O79" s="94"/>
    </row>
    <row r="80" spans="1:15" s="99" customFormat="1" ht="12">
      <c r="A80" s="88"/>
      <c r="B80" s="89"/>
      <c r="C80" s="89"/>
      <c r="D80" s="90"/>
      <c r="E80" s="91"/>
      <c r="F80" s="90"/>
      <c r="G80" s="92"/>
      <c r="H80" s="90"/>
      <c r="I80" s="92"/>
      <c r="J80" s="93"/>
      <c r="K80" s="93"/>
      <c r="L80" s="93"/>
      <c r="M80" s="93"/>
      <c r="N80" s="93"/>
      <c r="O80" s="94"/>
    </row>
    <row r="81" spans="1:15" s="99" customFormat="1" ht="12">
      <c r="A81" s="88" t="s">
        <v>614</v>
      </c>
      <c r="B81" s="89">
        <v>330</v>
      </c>
      <c r="C81" s="89" t="s">
        <v>163</v>
      </c>
      <c r="D81" s="90" t="s">
        <v>58</v>
      </c>
      <c r="E81" s="91">
        <v>1000</v>
      </c>
      <c r="F81" s="90" t="s">
        <v>166</v>
      </c>
      <c r="G81" s="92">
        <v>5</v>
      </c>
      <c r="H81" s="90" t="s">
        <v>232</v>
      </c>
      <c r="I81" s="92">
        <v>11</v>
      </c>
      <c r="J81" s="93">
        <v>1000000</v>
      </c>
      <c r="K81" s="93">
        <v>200000</v>
      </c>
      <c r="L81" s="93">
        <f>ROUND((K81*$C$8/1000),0)</f>
        <v>4263576</v>
      </c>
      <c r="M81" s="93">
        <v>51739</v>
      </c>
      <c r="N81" s="93">
        <v>4315315</v>
      </c>
      <c r="O81" s="94"/>
    </row>
    <row r="82" spans="1:233" s="99" customFormat="1" ht="12">
      <c r="A82" s="88" t="s">
        <v>540</v>
      </c>
      <c r="B82" s="89">
        <v>337</v>
      </c>
      <c r="C82" s="89" t="s">
        <v>169</v>
      </c>
      <c r="D82" s="90" t="s">
        <v>58</v>
      </c>
      <c r="E82" s="91">
        <v>400</v>
      </c>
      <c r="F82" s="90" t="s">
        <v>65</v>
      </c>
      <c r="G82" s="92">
        <v>6.3</v>
      </c>
      <c r="H82" s="90" t="s">
        <v>228</v>
      </c>
      <c r="I82" s="92">
        <v>19.5</v>
      </c>
      <c r="J82" s="93">
        <v>400000</v>
      </c>
      <c r="K82" s="93">
        <v>247556</v>
      </c>
      <c r="L82" s="93">
        <f aca="true" t="shared" si="6" ref="L82:L88">ROUND((K82*$C$8/1000),0)</f>
        <v>5277369</v>
      </c>
      <c r="M82" s="93">
        <v>4471</v>
      </c>
      <c r="N82" s="93">
        <v>5281840</v>
      </c>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row>
    <row r="83" spans="1:233" s="99" customFormat="1" ht="12">
      <c r="A83" s="88" t="s">
        <v>540</v>
      </c>
      <c r="B83" s="89">
        <v>337</v>
      </c>
      <c r="C83" s="89" t="s">
        <v>169</v>
      </c>
      <c r="D83" s="90" t="s">
        <v>58</v>
      </c>
      <c r="E83" s="91">
        <v>74</v>
      </c>
      <c r="F83" s="90" t="s">
        <v>64</v>
      </c>
      <c r="G83" s="92">
        <v>6.3</v>
      </c>
      <c r="H83" s="90" t="s">
        <v>228</v>
      </c>
      <c r="I83" s="92">
        <v>19.5</v>
      </c>
      <c r="J83" s="93">
        <v>74000</v>
      </c>
      <c r="K83" s="93">
        <v>45865</v>
      </c>
      <c r="L83" s="93">
        <f t="shared" si="6"/>
        <v>977745</v>
      </c>
      <c r="M83" s="93">
        <v>826</v>
      </c>
      <c r="N83" s="93">
        <v>978571</v>
      </c>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c r="GS83" s="88"/>
      <c r="GT83" s="88"/>
      <c r="GU83" s="88"/>
      <c r="GV83" s="88"/>
      <c r="GW83" s="88"/>
      <c r="GX83" s="88"/>
      <c r="GY83" s="88"/>
      <c r="GZ83" s="88"/>
      <c r="HA83" s="88"/>
      <c r="HB83" s="88"/>
      <c r="HC83" s="88"/>
      <c r="HD83" s="88"/>
      <c r="HE83" s="88"/>
      <c r="HF83" s="88"/>
      <c r="HG83" s="88"/>
      <c r="HH83" s="88"/>
      <c r="HI83" s="88"/>
      <c r="HJ83" s="88"/>
      <c r="HK83" s="88"/>
      <c r="HL83" s="88"/>
      <c r="HM83" s="88"/>
      <c r="HN83" s="88"/>
      <c r="HO83" s="88"/>
      <c r="HP83" s="88"/>
      <c r="HQ83" s="88"/>
      <c r="HR83" s="88"/>
      <c r="HS83" s="88"/>
      <c r="HT83" s="88"/>
      <c r="HU83" s="88"/>
      <c r="HV83" s="88"/>
      <c r="HW83" s="88"/>
      <c r="HX83" s="88"/>
      <c r="HY83" s="88"/>
    </row>
    <row r="84" spans="1:233" s="99" customFormat="1" ht="12">
      <c r="A84" s="88" t="s">
        <v>541</v>
      </c>
      <c r="B84" s="89">
        <v>337</v>
      </c>
      <c r="C84" s="89" t="s">
        <v>169</v>
      </c>
      <c r="D84" s="90" t="s">
        <v>58</v>
      </c>
      <c r="E84" s="91">
        <v>38</v>
      </c>
      <c r="F84" s="90" t="s">
        <v>66</v>
      </c>
      <c r="G84" s="92">
        <v>7</v>
      </c>
      <c r="H84" s="90" t="s">
        <v>228</v>
      </c>
      <c r="I84" s="92">
        <v>19.75</v>
      </c>
      <c r="J84" s="93">
        <v>38000</v>
      </c>
      <c r="K84" s="93">
        <v>38000</v>
      </c>
      <c r="L84" s="93">
        <f t="shared" si="6"/>
        <v>810079</v>
      </c>
      <c r="M84" s="93">
        <v>514165</v>
      </c>
      <c r="N84" s="93">
        <v>1324244</v>
      </c>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c r="FL84" s="88"/>
      <c r="FM84" s="88"/>
      <c r="FN84" s="88"/>
      <c r="FO84" s="88"/>
      <c r="FP84" s="88"/>
      <c r="FQ84" s="88"/>
      <c r="FR84" s="88"/>
      <c r="FS84" s="88"/>
      <c r="FT84" s="88"/>
      <c r="FU84" s="88"/>
      <c r="FV84" s="88"/>
      <c r="FW84" s="88"/>
      <c r="FX84" s="88"/>
      <c r="FY84" s="88"/>
      <c r="FZ84" s="88"/>
      <c r="GA84" s="88"/>
      <c r="GB84" s="88"/>
      <c r="GC84" s="88"/>
      <c r="GD84" s="88"/>
      <c r="GE84" s="88"/>
      <c r="GF84" s="88"/>
      <c r="GG84" s="88"/>
      <c r="GH84" s="88"/>
      <c r="GI84" s="88"/>
      <c r="GJ84" s="88"/>
      <c r="GK84" s="88"/>
      <c r="GL84" s="88"/>
      <c r="GM84" s="88"/>
      <c r="GN84" s="88"/>
      <c r="GO84" s="88"/>
      <c r="GP84" s="88"/>
      <c r="GQ84" s="88"/>
      <c r="GR84" s="88"/>
      <c r="GS84" s="88"/>
      <c r="GT84" s="88"/>
      <c r="GU84" s="88"/>
      <c r="GV84" s="88"/>
      <c r="GW84" s="88"/>
      <c r="GX84" s="88"/>
      <c r="GY84" s="88"/>
      <c r="GZ84" s="88"/>
      <c r="HA84" s="88"/>
      <c r="HB84" s="88"/>
      <c r="HC84" s="88"/>
      <c r="HD84" s="88"/>
      <c r="HE84" s="88"/>
      <c r="HF84" s="88"/>
      <c r="HG84" s="88"/>
      <c r="HH84" s="88"/>
      <c r="HI84" s="88"/>
      <c r="HJ84" s="88"/>
      <c r="HK84" s="88"/>
      <c r="HL84" s="88"/>
      <c r="HM84" s="88"/>
      <c r="HN84" s="88"/>
      <c r="HO84" s="88"/>
      <c r="HP84" s="88"/>
      <c r="HQ84" s="88"/>
      <c r="HR84" s="88"/>
      <c r="HS84" s="88"/>
      <c r="HT84" s="88"/>
      <c r="HU84" s="88"/>
      <c r="HV84" s="88"/>
      <c r="HW84" s="88"/>
      <c r="HX84" s="88"/>
      <c r="HY84" s="88"/>
    </row>
    <row r="85" spans="1:233" s="107" customFormat="1" ht="12">
      <c r="A85" s="88" t="s">
        <v>543</v>
      </c>
      <c r="B85" s="89">
        <v>337</v>
      </c>
      <c r="C85" s="89" t="s">
        <v>252</v>
      </c>
      <c r="D85" s="90" t="s">
        <v>58</v>
      </c>
      <c r="E85" s="91">
        <v>539</v>
      </c>
      <c r="F85" s="90" t="s">
        <v>242</v>
      </c>
      <c r="G85" s="92">
        <v>5</v>
      </c>
      <c r="H85" s="89" t="s">
        <v>230</v>
      </c>
      <c r="I85" s="92">
        <v>19.5</v>
      </c>
      <c r="J85" s="93">
        <v>539000</v>
      </c>
      <c r="K85" s="93">
        <v>367648</v>
      </c>
      <c r="L85" s="93">
        <f t="shared" si="6"/>
        <v>7837476</v>
      </c>
      <c r="M85" s="93">
        <v>37257</v>
      </c>
      <c r="N85" s="93">
        <v>7874733</v>
      </c>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c r="FL85" s="88"/>
      <c r="FM85" s="88"/>
      <c r="FN85" s="88"/>
      <c r="FO85" s="88"/>
      <c r="FP85" s="88"/>
      <c r="FQ85" s="88"/>
      <c r="FR85" s="88"/>
      <c r="FS85" s="88"/>
      <c r="FT85" s="88"/>
      <c r="FU85" s="88"/>
      <c r="FV85" s="88"/>
      <c r="FW85" s="88"/>
      <c r="FX85" s="88"/>
      <c r="FY85" s="88"/>
      <c r="FZ85" s="88"/>
      <c r="GA85" s="88"/>
      <c r="GB85" s="88"/>
      <c r="GC85" s="88"/>
      <c r="GD85" s="88"/>
      <c r="GE85" s="88"/>
      <c r="GF85" s="88"/>
      <c r="GG85" s="88"/>
      <c r="GH85" s="88"/>
      <c r="GI85" s="88"/>
      <c r="GJ85" s="88"/>
      <c r="GK85" s="88"/>
      <c r="GL85" s="88"/>
      <c r="GM85" s="88"/>
      <c r="GN85" s="88"/>
      <c r="GO85" s="88"/>
      <c r="GP85" s="88"/>
      <c r="GQ85" s="88"/>
      <c r="GR85" s="88"/>
      <c r="GS85" s="88"/>
      <c r="GT85" s="88"/>
      <c r="GU85" s="88"/>
      <c r="GV85" s="88"/>
      <c r="GW85" s="88"/>
      <c r="GX85" s="88"/>
      <c r="GY85" s="88"/>
      <c r="GZ85" s="88"/>
      <c r="HA85" s="88"/>
      <c r="HB85" s="88"/>
      <c r="HC85" s="88"/>
      <c r="HD85" s="88"/>
      <c r="HE85" s="88"/>
      <c r="HF85" s="88"/>
      <c r="HG85" s="88"/>
      <c r="HH85" s="88"/>
      <c r="HI85" s="88"/>
      <c r="HJ85" s="88"/>
      <c r="HK85" s="88"/>
      <c r="HL85" s="88"/>
      <c r="HM85" s="88"/>
      <c r="HN85" s="88"/>
      <c r="HO85" s="88"/>
      <c r="HP85" s="88"/>
      <c r="HQ85" s="88"/>
      <c r="HR85" s="88"/>
      <c r="HS85" s="88"/>
      <c r="HT85" s="88"/>
      <c r="HU85" s="88"/>
      <c r="HV85" s="88"/>
      <c r="HW85" s="88"/>
      <c r="HX85" s="88"/>
      <c r="HY85" s="88"/>
    </row>
    <row r="86" spans="1:233" s="107" customFormat="1" ht="12">
      <c r="A86" s="88" t="s">
        <v>543</v>
      </c>
      <c r="B86" s="89">
        <v>337</v>
      </c>
      <c r="C86" s="89" t="s">
        <v>252</v>
      </c>
      <c r="D86" s="90" t="s">
        <v>58</v>
      </c>
      <c r="E86" s="91">
        <v>40</v>
      </c>
      <c r="F86" s="90" t="s">
        <v>243</v>
      </c>
      <c r="G86" s="92">
        <v>7.5</v>
      </c>
      <c r="H86" s="89" t="s">
        <v>230</v>
      </c>
      <c r="I86" s="92">
        <v>19.75</v>
      </c>
      <c r="J86" s="93">
        <v>40000</v>
      </c>
      <c r="K86" s="93">
        <v>40000</v>
      </c>
      <c r="L86" s="93">
        <f t="shared" si="6"/>
        <v>852715</v>
      </c>
      <c r="M86" s="93">
        <v>472567</v>
      </c>
      <c r="N86" s="93">
        <v>1325282</v>
      </c>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c r="DM86" s="88"/>
      <c r="DN86" s="88"/>
      <c r="DO86" s="88"/>
      <c r="DP86" s="88"/>
      <c r="DQ86" s="88"/>
      <c r="DR86" s="88"/>
      <c r="DS86" s="88"/>
      <c r="DT86" s="88"/>
      <c r="DU86" s="88"/>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c r="FI86" s="88"/>
      <c r="FJ86" s="88"/>
      <c r="FK86" s="88"/>
      <c r="FL86" s="88"/>
      <c r="FM86" s="88"/>
      <c r="FN86" s="88"/>
      <c r="FO86" s="88"/>
      <c r="FP86" s="88"/>
      <c r="FQ86" s="88"/>
      <c r="FR86" s="88"/>
      <c r="FS86" s="88"/>
      <c r="FT86" s="88"/>
      <c r="FU86" s="88"/>
      <c r="FV86" s="88"/>
      <c r="FW86" s="88"/>
      <c r="FX86" s="88"/>
      <c r="FY86" s="88"/>
      <c r="FZ86" s="88"/>
      <c r="GA86" s="88"/>
      <c r="GB86" s="88"/>
      <c r="GC86" s="88"/>
      <c r="GD86" s="88"/>
      <c r="GE86" s="88"/>
      <c r="GF86" s="88"/>
      <c r="GG86" s="88"/>
      <c r="GH86" s="88"/>
      <c r="GI86" s="88"/>
      <c r="GJ86" s="88"/>
      <c r="GK86" s="88"/>
      <c r="GL86" s="88"/>
      <c r="GM86" s="88"/>
      <c r="GN86" s="88"/>
      <c r="GO86" s="88"/>
      <c r="GP86" s="88"/>
      <c r="GQ86" s="88"/>
      <c r="GR86" s="88"/>
      <c r="GS86" s="88"/>
      <c r="GT86" s="88"/>
      <c r="GU86" s="88"/>
      <c r="GV86" s="88"/>
      <c r="GW86" s="88"/>
      <c r="GX86" s="88"/>
      <c r="GY86" s="88"/>
      <c r="GZ86" s="88"/>
      <c r="HA86" s="88"/>
      <c r="HB86" s="88"/>
      <c r="HC86" s="88"/>
      <c r="HD86" s="88"/>
      <c r="HE86" s="88"/>
      <c r="HF86" s="88"/>
      <c r="HG86" s="88"/>
      <c r="HH86" s="88"/>
      <c r="HI86" s="88"/>
      <c r="HJ86" s="88"/>
      <c r="HK86" s="88"/>
      <c r="HL86" s="88"/>
      <c r="HM86" s="88"/>
      <c r="HN86" s="88"/>
      <c r="HO86" s="88"/>
      <c r="HP86" s="88"/>
      <c r="HQ86" s="88"/>
      <c r="HR86" s="88"/>
      <c r="HS86" s="88"/>
      <c r="HT86" s="88"/>
      <c r="HU86" s="88"/>
      <c r="HV86" s="88"/>
      <c r="HW86" s="88"/>
      <c r="HX86" s="88"/>
      <c r="HY86" s="88"/>
    </row>
    <row r="87" spans="1:15" s="99" customFormat="1" ht="12">
      <c r="A87" s="88" t="s">
        <v>544</v>
      </c>
      <c r="B87" s="89">
        <v>337</v>
      </c>
      <c r="C87" s="89" t="s">
        <v>277</v>
      </c>
      <c r="D87" s="90" t="s">
        <v>58</v>
      </c>
      <c r="E87" s="91">
        <v>512</v>
      </c>
      <c r="F87" s="90" t="s">
        <v>523</v>
      </c>
      <c r="G87" s="92">
        <v>4.5</v>
      </c>
      <c r="H87" s="90" t="s">
        <v>228</v>
      </c>
      <c r="I87" s="92">
        <v>19.5</v>
      </c>
      <c r="J87" s="93">
        <v>512000</v>
      </c>
      <c r="K87" s="93">
        <v>375626</v>
      </c>
      <c r="L87" s="93">
        <f t="shared" si="6"/>
        <v>8007550</v>
      </c>
      <c r="M87" s="93">
        <v>4892</v>
      </c>
      <c r="N87" s="93">
        <v>8012442</v>
      </c>
      <c r="O87" s="94"/>
    </row>
    <row r="88" spans="1:15" s="99" customFormat="1" ht="12">
      <c r="A88" s="88" t="s">
        <v>544</v>
      </c>
      <c r="B88" s="89">
        <v>337</v>
      </c>
      <c r="C88" s="89" t="s">
        <v>277</v>
      </c>
      <c r="D88" s="90" t="s">
        <v>58</v>
      </c>
      <c r="E88" s="91">
        <v>45</v>
      </c>
      <c r="F88" s="90" t="s">
        <v>524</v>
      </c>
      <c r="G88" s="92">
        <v>8</v>
      </c>
      <c r="H88" s="90" t="s">
        <v>228</v>
      </c>
      <c r="I88" s="92">
        <v>19.75</v>
      </c>
      <c r="J88" s="93">
        <v>45000</v>
      </c>
      <c r="K88" s="93">
        <v>45000</v>
      </c>
      <c r="L88" s="93">
        <f t="shared" si="6"/>
        <v>959305</v>
      </c>
      <c r="M88" s="93">
        <v>479148</v>
      </c>
      <c r="N88" s="93">
        <v>1438453</v>
      </c>
      <c r="O88" s="94"/>
    </row>
    <row r="89" spans="1:233" s="99" customFormat="1" ht="12">
      <c r="A89" s="88"/>
      <c r="B89" s="89"/>
      <c r="C89" s="89"/>
      <c r="D89" s="90"/>
      <c r="E89" s="91"/>
      <c r="F89" s="90"/>
      <c r="G89" s="92"/>
      <c r="H89" s="90"/>
      <c r="I89" s="92"/>
      <c r="J89" s="93"/>
      <c r="K89" s="93"/>
      <c r="L89" s="93"/>
      <c r="M89" s="93"/>
      <c r="N89" s="93"/>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c r="GS89" s="88"/>
      <c r="GT89" s="88"/>
      <c r="GU89" s="88"/>
      <c r="GV89" s="88"/>
      <c r="GW89" s="88"/>
      <c r="GX89" s="88"/>
      <c r="GY89" s="88"/>
      <c r="GZ89" s="88"/>
      <c r="HA89" s="88"/>
      <c r="HB89" s="88"/>
      <c r="HC89" s="88"/>
      <c r="HD89" s="88"/>
      <c r="HE89" s="88"/>
      <c r="HF89" s="88"/>
      <c r="HG89" s="88"/>
      <c r="HH89" s="88"/>
      <c r="HI89" s="88"/>
      <c r="HJ89" s="88"/>
      <c r="HK89" s="88"/>
      <c r="HL89" s="88"/>
      <c r="HM89" s="88"/>
      <c r="HN89" s="88"/>
      <c r="HO89" s="88"/>
      <c r="HP89" s="88"/>
      <c r="HQ89" s="88"/>
      <c r="HR89" s="88"/>
      <c r="HS89" s="88"/>
      <c r="HT89" s="88"/>
      <c r="HU89" s="88"/>
      <c r="HV89" s="88"/>
      <c r="HW89" s="88"/>
      <c r="HX89" s="88"/>
      <c r="HY89" s="88"/>
    </row>
    <row r="90" spans="1:15" s="99" customFormat="1" ht="12">
      <c r="A90" s="88" t="s">
        <v>630</v>
      </c>
      <c r="B90" s="89">
        <v>341</v>
      </c>
      <c r="C90" s="89" t="s">
        <v>170</v>
      </c>
      <c r="D90" s="90" t="s">
        <v>58</v>
      </c>
      <c r="E90" s="91">
        <v>320</v>
      </c>
      <c r="F90" s="90" t="s">
        <v>172</v>
      </c>
      <c r="G90" s="92">
        <v>5.8</v>
      </c>
      <c r="H90" s="90" t="s">
        <v>227</v>
      </c>
      <c r="I90" s="92">
        <v>23.75</v>
      </c>
      <c r="J90" s="93">
        <v>320000</v>
      </c>
      <c r="K90" s="93">
        <v>155639</v>
      </c>
      <c r="L90" s="93">
        <f>ROUND((K90*$C$8/1000),0)</f>
        <v>3317894</v>
      </c>
      <c r="M90" s="93">
        <v>31398</v>
      </c>
      <c r="N90" s="93">
        <v>3349292</v>
      </c>
      <c r="O90" s="94"/>
    </row>
    <row r="91" spans="1:15" s="99" customFormat="1" ht="12">
      <c r="A91" s="88" t="s">
        <v>633</v>
      </c>
      <c r="B91" s="89">
        <v>341</v>
      </c>
      <c r="C91" s="89" t="s">
        <v>170</v>
      </c>
      <c r="D91" s="90" t="s">
        <v>58</v>
      </c>
      <c r="E91" s="91">
        <v>6</v>
      </c>
      <c r="F91" s="90" t="s">
        <v>173</v>
      </c>
      <c r="G91" s="92">
        <v>7.5</v>
      </c>
      <c r="H91" s="90" t="s">
        <v>227</v>
      </c>
      <c r="I91" s="92">
        <v>23.75</v>
      </c>
      <c r="J91" s="93">
        <v>6000</v>
      </c>
      <c r="K91" s="93">
        <v>9776</v>
      </c>
      <c r="L91" s="93">
        <f>ROUND((K91*$C$8/1000),0)</f>
        <v>208404</v>
      </c>
      <c r="M91" s="93">
        <v>2535</v>
      </c>
      <c r="N91" s="93">
        <v>210939</v>
      </c>
      <c r="O91" s="94"/>
    </row>
    <row r="92" spans="1:15" s="99" customFormat="1" ht="12">
      <c r="A92" s="88" t="s">
        <v>633</v>
      </c>
      <c r="B92" s="89">
        <v>341</v>
      </c>
      <c r="C92" s="89" t="s">
        <v>170</v>
      </c>
      <c r="D92" s="90" t="s">
        <v>58</v>
      </c>
      <c r="E92" s="91">
        <v>15.2</v>
      </c>
      <c r="F92" s="90" t="s">
        <v>174</v>
      </c>
      <c r="G92" s="92">
        <v>7.5</v>
      </c>
      <c r="H92" s="90" t="s">
        <v>227</v>
      </c>
      <c r="I92" s="92">
        <v>23.75</v>
      </c>
      <c r="J92" s="93">
        <v>15200</v>
      </c>
      <c r="K92" s="93">
        <v>24766</v>
      </c>
      <c r="L92" s="93">
        <f>ROUND((K92*$C$8/1000),0)</f>
        <v>527959</v>
      </c>
      <c r="M92" s="93">
        <v>6421</v>
      </c>
      <c r="N92" s="93">
        <v>534380</v>
      </c>
      <c r="O92" s="94"/>
    </row>
    <row r="93" spans="1:15" s="99" customFormat="1" ht="12">
      <c r="A93" s="88"/>
      <c r="B93" s="89"/>
      <c r="C93" s="89"/>
      <c r="D93" s="90"/>
      <c r="E93" s="91"/>
      <c r="F93" s="90"/>
      <c r="G93" s="92"/>
      <c r="H93" s="90"/>
      <c r="I93" s="92"/>
      <c r="J93" s="93"/>
      <c r="K93" s="93"/>
      <c r="L93" s="93"/>
      <c r="M93" s="93"/>
      <c r="N93" s="93"/>
      <c r="O93" s="94"/>
    </row>
    <row r="94" spans="1:15" s="99" customFormat="1" ht="12">
      <c r="A94" s="88" t="s">
        <v>178</v>
      </c>
      <c r="B94" s="89">
        <v>351</v>
      </c>
      <c r="C94" s="89" t="s">
        <v>212</v>
      </c>
      <c r="D94" s="90" t="s">
        <v>58</v>
      </c>
      <c r="E94" s="91">
        <v>400</v>
      </c>
      <c r="F94" s="90" t="s">
        <v>193</v>
      </c>
      <c r="G94" s="92">
        <v>6.5</v>
      </c>
      <c r="H94" s="90" t="s">
        <v>230</v>
      </c>
      <c r="I94" s="92">
        <v>20</v>
      </c>
      <c r="J94" s="93">
        <v>400000</v>
      </c>
      <c r="K94" s="93">
        <v>255393.47</v>
      </c>
      <c r="L94" s="93">
        <f>ROUND((K94*$C$8/1000),0)</f>
        <v>5444447</v>
      </c>
      <c r="M94" s="93">
        <v>37271</v>
      </c>
      <c r="N94" s="93">
        <v>5481718</v>
      </c>
      <c r="O94" s="94"/>
    </row>
    <row r="95" spans="1:15" s="99" customFormat="1" ht="12">
      <c r="A95" s="88" t="s">
        <v>178</v>
      </c>
      <c r="B95" s="89">
        <v>351</v>
      </c>
      <c r="C95" s="89" t="s">
        <v>212</v>
      </c>
      <c r="D95" s="90" t="s">
        <v>58</v>
      </c>
      <c r="E95" s="91">
        <v>155</v>
      </c>
      <c r="F95" s="90" t="s">
        <v>194</v>
      </c>
      <c r="G95" s="92">
        <v>6.5</v>
      </c>
      <c r="H95" s="90" t="s">
        <v>230</v>
      </c>
      <c r="I95" s="92">
        <v>20</v>
      </c>
      <c r="J95" s="93">
        <v>155000</v>
      </c>
      <c r="K95" s="93">
        <v>98965.18</v>
      </c>
      <c r="L95" s="93">
        <f>ROUND((K95*$C$8/1000),0)</f>
        <v>2109728</v>
      </c>
      <c r="M95" s="93">
        <v>14442</v>
      </c>
      <c r="N95" s="93">
        <v>2124170</v>
      </c>
      <c r="O95" s="94"/>
    </row>
    <row r="96" spans="1:15" s="99" customFormat="1" ht="12">
      <c r="A96" s="88" t="s">
        <v>211</v>
      </c>
      <c r="B96" s="89">
        <v>351</v>
      </c>
      <c r="C96" s="89" t="s">
        <v>212</v>
      </c>
      <c r="D96" s="90" t="s">
        <v>58</v>
      </c>
      <c r="E96" s="91">
        <v>21</v>
      </c>
      <c r="F96" s="90" t="s">
        <v>195</v>
      </c>
      <c r="G96" s="92">
        <v>5</v>
      </c>
      <c r="H96" s="90" t="s">
        <v>230</v>
      </c>
      <c r="I96" s="92">
        <v>5.5</v>
      </c>
      <c r="J96" s="93">
        <v>21000</v>
      </c>
      <c r="K96" s="93">
        <v>0</v>
      </c>
      <c r="L96" s="93">
        <f>ROUND((K96*$C$8/1000),0)</f>
        <v>0</v>
      </c>
      <c r="M96" s="93"/>
      <c r="N96" s="93"/>
      <c r="O96" s="94"/>
    </row>
    <row r="97" spans="1:15" s="99" customFormat="1" ht="12">
      <c r="A97" s="88" t="s">
        <v>189</v>
      </c>
      <c r="B97" s="89">
        <v>351</v>
      </c>
      <c r="C97" s="89" t="s">
        <v>212</v>
      </c>
      <c r="D97" s="90" t="s">
        <v>58</v>
      </c>
      <c r="E97" s="91">
        <v>60</v>
      </c>
      <c r="F97" s="90" t="s">
        <v>196</v>
      </c>
      <c r="G97" s="92">
        <v>6.5</v>
      </c>
      <c r="H97" s="90" t="s">
        <v>230</v>
      </c>
      <c r="I97" s="92">
        <v>20</v>
      </c>
      <c r="J97" s="93">
        <v>60000</v>
      </c>
      <c r="K97" s="93">
        <v>91782.76</v>
      </c>
      <c r="L97" s="93">
        <f>ROUND((K97*$C$8/1000),0)</f>
        <v>1956614</v>
      </c>
      <c r="M97" s="93">
        <v>13394</v>
      </c>
      <c r="N97" s="93">
        <v>1970008</v>
      </c>
      <c r="O97" s="94"/>
    </row>
    <row r="98" spans="1:15" s="99" customFormat="1" ht="12">
      <c r="A98" s="88" t="s">
        <v>189</v>
      </c>
      <c r="B98" s="89">
        <v>351</v>
      </c>
      <c r="C98" s="89" t="s">
        <v>212</v>
      </c>
      <c r="D98" s="90" t="s">
        <v>58</v>
      </c>
      <c r="E98" s="91">
        <v>2</v>
      </c>
      <c r="F98" s="90" t="s">
        <v>197</v>
      </c>
      <c r="G98" s="92">
        <v>6.5</v>
      </c>
      <c r="H98" s="90" t="s">
        <v>230</v>
      </c>
      <c r="I98" s="92">
        <v>21</v>
      </c>
      <c r="J98" s="93">
        <v>2000</v>
      </c>
      <c r="K98" s="93">
        <v>3059.43</v>
      </c>
      <c r="L98" s="93">
        <f>ROUND((K98*$C$8/1000),0)</f>
        <v>65221</v>
      </c>
      <c r="M98" s="93">
        <v>446</v>
      </c>
      <c r="N98" s="93">
        <v>65667</v>
      </c>
      <c r="O98" s="94"/>
    </row>
    <row r="99" spans="1:15" s="99" customFormat="1" ht="12">
      <c r="A99" s="88" t="s">
        <v>278</v>
      </c>
      <c r="B99" s="89">
        <v>351</v>
      </c>
      <c r="C99" s="89" t="s">
        <v>201</v>
      </c>
      <c r="D99" s="90" t="s">
        <v>58</v>
      </c>
      <c r="E99" s="91">
        <v>160</v>
      </c>
      <c r="F99" s="90" t="s">
        <v>205</v>
      </c>
      <c r="G99" s="92">
        <v>5.3</v>
      </c>
      <c r="H99" s="90" t="s">
        <v>230</v>
      </c>
      <c r="I99" s="92">
        <v>6</v>
      </c>
      <c r="J99" s="93">
        <v>160000</v>
      </c>
      <c r="K99" s="93">
        <v>0</v>
      </c>
      <c r="L99" s="93">
        <f aca="true" t="shared" si="7" ref="L99:L111">ROUND((K99*$C$8/1000),0)</f>
        <v>0</v>
      </c>
      <c r="M99" s="93"/>
      <c r="N99" s="93"/>
      <c r="O99" s="94"/>
    </row>
    <row r="100" spans="1:15" s="99" customFormat="1" ht="12">
      <c r="A100" s="88" t="s">
        <v>278</v>
      </c>
      <c r="B100" s="89">
        <v>351</v>
      </c>
      <c r="C100" s="89" t="s">
        <v>201</v>
      </c>
      <c r="D100" s="90" t="s">
        <v>58</v>
      </c>
      <c r="E100" s="91">
        <v>60</v>
      </c>
      <c r="F100" s="90" t="s">
        <v>206</v>
      </c>
      <c r="G100" s="92">
        <v>5.3</v>
      </c>
      <c r="H100" s="90" t="s">
        <v>230</v>
      </c>
      <c r="I100" s="92">
        <v>6</v>
      </c>
      <c r="J100" s="93">
        <v>60000</v>
      </c>
      <c r="K100" s="93">
        <v>0</v>
      </c>
      <c r="L100" s="93">
        <f t="shared" si="7"/>
        <v>0</v>
      </c>
      <c r="M100" s="93"/>
      <c r="N100" s="93"/>
      <c r="O100" s="94"/>
    </row>
    <row r="101" spans="1:15" s="99" customFormat="1" ht="12">
      <c r="A101" s="88" t="s">
        <v>278</v>
      </c>
      <c r="B101" s="89">
        <v>351</v>
      </c>
      <c r="C101" s="89" t="s">
        <v>201</v>
      </c>
      <c r="D101" s="90" t="s">
        <v>58</v>
      </c>
      <c r="E101" s="91">
        <v>600</v>
      </c>
      <c r="F101" s="90" t="s">
        <v>207</v>
      </c>
      <c r="G101" s="92">
        <v>6.5</v>
      </c>
      <c r="H101" s="90" t="s">
        <v>230</v>
      </c>
      <c r="I101" s="92">
        <v>22.5</v>
      </c>
      <c r="J101" s="93">
        <v>600000</v>
      </c>
      <c r="K101" s="93">
        <v>473150.76</v>
      </c>
      <c r="L101" s="93">
        <f t="shared" si="7"/>
        <v>10086571</v>
      </c>
      <c r="M101" s="93">
        <v>69048</v>
      </c>
      <c r="N101" s="93">
        <v>10155619</v>
      </c>
      <c r="O101" s="94"/>
    </row>
    <row r="102" spans="1:15" s="99" customFormat="1" ht="12">
      <c r="A102" s="88" t="s">
        <v>278</v>
      </c>
      <c r="B102" s="89">
        <v>351</v>
      </c>
      <c r="C102" s="89" t="s">
        <v>201</v>
      </c>
      <c r="D102" s="90" t="s">
        <v>58</v>
      </c>
      <c r="E102" s="91">
        <v>129</v>
      </c>
      <c r="F102" s="90" t="s">
        <v>208</v>
      </c>
      <c r="G102" s="92">
        <v>6.5</v>
      </c>
      <c r="H102" s="90" t="s">
        <v>230</v>
      </c>
      <c r="I102" s="92">
        <v>22.5</v>
      </c>
      <c r="J102" s="93">
        <v>129000</v>
      </c>
      <c r="K102" s="93">
        <v>101727.88</v>
      </c>
      <c r="L102" s="93">
        <f t="shared" si="7"/>
        <v>2168623</v>
      </c>
      <c r="M102" s="93">
        <v>14845</v>
      </c>
      <c r="N102" s="93">
        <v>2183468</v>
      </c>
      <c r="O102" s="94"/>
    </row>
    <row r="103" spans="1:15" s="99" customFormat="1" ht="12">
      <c r="A103" s="88" t="s">
        <v>279</v>
      </c>
      <c r="B103" s="89">
        <v>351</v>
      </c>
      <c r="C103" s="89" t="s">
        <v>201</v>
      </c>
      <c r="D103" s="90" t="s">
        <v>58</v>
      </c>
      <c r="E103" s="91">
        <v>82</v>
      </c>
      <c r="F103" s="90" t="s">
        <v>209</v>
      </c>
      <c r="G103" s="92">
        <v>6.5</v>
      </c>
      <c r="H103" s="90" t="s">
        <v>230</v>
      </c>
      <c r="I103" s="92">
        <v>22.5</v>
      </c>
      <c r="J103" s="93">
        <v>82000</v>
      </c>
      <c r="K103" s="93">
        <v>123477.07</v>
      </c>
      <c r="L103" s="93">
        <f t="shared" si="7"/>
        <v>2632269</v>
      </c>
      <c r="M103" s="93">
        <v>18020</v>
      </c>
      <c r="N103" s="93">
        <v>2650289</v>
      </c>
      <c r="O103" s="94"/>
    </row>
    <row r="104" spans="1:15" s="99" customFormat="1" ht="12">
      <c r="A104" s="88" t="s">
        <v>279</v>
      </c>
      <c r="B104" s="89">
        <v>351</v>
      </c>
      <c r="C104" s="89" t="s">
        <v>201</v>
      </c>
      <c r="D104" s="90" t="s">
        <v>58</v>
      </c>
      <c r="E104" s="91">
        <v>7</v>
      </c>
      <c r="F104" s="90" t="s">
        <v>210</v>
      </c>
      <c r="G104" s="92">
        <v>6.5</v>
      </c>
      <c r="H104" s="90" t="s">
        <v>230</v>
      </c>
      <c r="I104" s="92">
        <v>22.5</v>
      </c>
      <c r="J104" s="93">
        <v>7000</v>
      </c>
      <c r="K104" s="93">
        <v>10540.73</v>
      </c>
      <c r="L104" s="93">
        <f t="shared" si="7"/>
        <v>224706</v>
      </c>
      <c r="M104" s="93">
        <v>1538</v>
      </c>
      <c r="N104" s="93">
        <v>226244</v>
      </c>
      <c r="O104" s="94"/>
    </row>
    <row r="105" spans="1:15" s="99" customFormat="1" ht="12">
      <c r="A105" s="88" t="s">
        <v>280</v>
      </c>
      <c r="B105" s="89">
        <v>351</v>
      </c>
      <c r="C105" s="89" t="s">
        <v>251</v>
      </c>
      <c r="D105" s="90" t="s">
        <v>58</v>
      </c>
      <c r="E105" s="91">
        <v>255</v>
      </c>
      <c r="F105" s="90" t="s">
        <v>244</v>
      </c>
      <c r="G105" s="92">
        <v>4</v>
      </c>
      <c r="H105" s="67" t="s">
        <v>228</v>
      </c>
      <c r="I105" s="92">
        <v>5.75</v>
      </c>
      <c r="J105" s="93">
        <v>255000</v>
      </c>
      <c r="K105" s="93">
        <v>0</v>
      </c>
      <c r="L105" s="93">
        <f t="shared" si="7"/>
        <v>0</v>
      </c>
      <c r="M105" s="93"/>
      <c r="N105" s="93"/>
      <c r="O105" s="94"/>
    </row>
    <row r="106" spans="1:15" s="99" customFormat="1" ht="12">
      <c r="A106" s="88" t="s">
        <v>280</v>
      </c>
      <c r="B106" s="89">
        <v>351</v>
      </c>
      <c r="C106" s="89" t="s">
        <v>251</v>
      </c>
      <c r="D106" s="90" t="s">
        <v>58</v>
      </c>
      <c r="E106" s="91">
        <v>69</v>
      </c>
      <c r="F106" s="90" t="s">
        <v>245</v>
      </c>
      <c r="G106" s="92">
        <v>4</v>
      </c>
      <c r="H106" s="67" t="s">
        <v>228</v>
      </c>
      <c r="I106" s="92">
        <v>5.75</v>
      </c>
      <c r="J106" s="93">
        <v>69000</v>
      </c>
      <c r="K106" s="93">
        <v>0</v>
      </c>
      <c r="L106" s="93">
        <f t="shared" si="7"/>
        <v>0</v>
      </c>
      <c r="M106" s="93"/>
      <c r="N106" s="93"/>
      <c r="O106" s="94"/>
    </row>
    <row r="107" spans="1:15" s="99" customFormat="1" ht="12">
      <c r="A107" s="88" t="s">
        <v>281</v>
      </c>
      <c r="B107" s="89">
        <v>351</v>
      </c>
      <c r="C107" s="89" t="s">
        <v>251</v>
      </c>
      <c r="D107" s="90" t="s">
        <v>58</v>
      </c>
      <c r="E107" s="91">
        <v>305</v>
      </c>
      <c r="F107" s="90" t="s">
        <v>246</v>
      </c>
      <c r="G107" s="92">
        <v>6</v>
      </c>
      <c r="H107" s="89" t="s">
        <v>228</v>
      </c>
      <c r="I107" s="92">
        <v>22.5</v>
      </c>
      <c r="J107" s="93">
        <v>305000</v>
      </c>
      <c r="K107" s="93">
        <v>326424.8</v>
      </c>
      <c r="L107" s="93">
        <f t="shared" si="7"/>
        <v>6958685</v>
      </c>
      <c r="M107" s="93">
        <v>44065</v>
      </c>
      <c r="N107" s="93">
        <v>7002750</v>
      </c>
      <c r="O107" s="94"/>
    </row>
    <row r="108" spans="1:15" s="99" customFormat="1" ht="12">
      <c r="A108" s="88" t="s">
        <v>281</v>
      </c>
      <c r="B108" s="89">
        <v>351</v>
      </c>
      <c r="C108" s="89" t="s">
        <v>251</v>
      </c>
      <c r="D108" s="90" t="s">
        <v>58</v>
      </c>
      <c r="E108" s="91">
        <v>77</v>
      </c>
      <c r="F108" s="90" t="s">
        <v>247</v>
      </c>
      <c r="G108" s="92">
        <v>6</v>
      </c>
      <c r="H108" s="89" t="s">
        <v>228</v>
      </c>
      <c r="I108" s="92">
        <v>22.5</v>
      </c>
      <c r="J108" s="93">
        <v>77000</v>
      </c>
      <c r="K108" s="93">
        <v>82409.33</v>
      </c>
      <c r="L108" s="93">
        <f t="shared" si="7"/>
        <v>1756792</v>
      </c>
      <c r="M108" s="93">
        <v>11125</v>
      </c>
      <c r="N108" s="93">
        <v>1767917</v>
      </c>
      <c r="O108" s="94"/>
    </row>
    <row r="109" spans="1:15" s="99" customFormat="1" ht="12">
      <c r="A109" s="88" t="s">
        <v>281</v>
      </c>
      <c r="B109" s="89">
        <v>351</v>
      </c>
      <c r="C109" s="89" t="s">
        <v>251</v>
      </c>
      <c r="D109" s="90" t="s">
        <v>58</v>
      </c>
      <c r="E109" s="91">
        <v>29</v>
      </c>
      <c r="F109" s="90" t="s">
        <v>248</v>
      </c>
      <c r="G109" s="92">
        <v>6</v>
      </c>
      <c r="H109" s="89" t="s">
        <v>228</v>
      </c>
      <c r="I109" s="92">
        <v>25.5</v>
      </c>
      <c r="J109" s="93">
        <v>29000</v>
      </c>
      <c r="K109" s="93">
        <v>40937.79</v>
      </c>
      <c r="L109" s="93">
        <f t="shared" si="7"/>
        <v>872707</v>
      </c>
      <c r="M109" s="93">
        <v>5526</v>
      </c>
      <c r="N109" s="93">
        <v>878233</v>
      </c>
      <c r="O109" s="94"/>
    </row>
    <row r="110" spans="1:15" s="99" customFormat="1" ht="12">
      <c r="A110" s="88" t="s">
        <v>282</v>
      </c>
      <c r="B110" s="89">
        <v>351</v>
      </c>
      <c r="C110" s="89" t="s">
        <v>251</v>
      </c>
      <c r="D110" s="90" t="s">
        <v>58</v>
      </c>
      <c r="E110" s="91">
        <v>29</v>
      </c>
      <c r="F110" s="90" t="s">
        <v>249</v>
      </c>
      <c r="G110" s="92">
        <v>4.5</v>
      </c>
      <c r="H110" s="89" t="s">
        <v>228</v>
      </c>
      <c r="I110" s="92">
        <v>26</v>
      </c>
      <c r="J110" s="93">
        <v>29000</v>
      </c>
      <c r="K110" s="93">
        <v>37627.27</v>
      </c>
      <c r="L110" s="93">
        <f t="shared" si="7"/>
        <v>802134</v>
      </c>
      <c r="M110" s="93">
        <v>3834</v>
      </c>
      <c r="N110" s="93">
        <v>805968</v>
      </c>
      <c r="O110" s="94"/>
    </row>
    <row r="111" spans="1:15" s="99" customFormat="1" ht="12">
      <c r="A111" s="88" t="s">
        <v>283</v>
      </c>
      <c r="B111" s="89">
        <v>351</v>
      </c>
      <c r="C111" s="89" t="s">
        <v>260</v>
      </c>
      <c r="D111" s="90" t="s">
        <v>58</v>
      </c>
      <c r="E111" s="91">
        <v>205</v>
      </c>
      <c r="F111" s="90" t="s">
        <v>261</v>
      </c>
      <c r="G111" s="92">
        <v>4</v>
      </c>
      <c r="H111" s="89" t="s">
        <v>228</v>
      </c>
      <c r="I111" s="92">
        <v>5.75</v>
      </c>
      <c r="J111" s="93">
        <v>205000</v>
      </c>
      <c r="K111" s="93">
        <v>7126.92</v>
      </c>
      <c r="L111" s="93">
        <f t="shared" si="7"/>
        <v>151931</v>
      </c>
      <c r="M111" s="93">
        <v>647</v>
      </c>
      <c r="N111" s="93">
        <v>152578</v>
      </c>
      <c r="O111" s="94"/>
    </row>
    <row r="112" spans="1:15" s="99" customFormat="1" ht="12">
      <c r="A112" s="88" t="s">
        <v>283</v>
      </c>
      <c r="B112" s="89">
        <v>351</v>
      </c>
      <c r="C112" s="89" t="s">
        <v>260</v>
      </c>
      <c r="D112" s="90" t="s">
        <v>58</v>
      </c>
      <c r="E112" s="91">
        <v>57</v>
      </c>
      <c r="F112" s="90" t="s">
        <v>262</v>
      </c>
      <c r="G112" s="92">
        <v>4</v>
      </c>
      <c r="H112" s="89" t="s">
        <v>228</v>
      </c>
      <c r="I112" s="92">
        <v>5.75</v>
      </c>
      <c r="J112" s="93">
        <v>57000</v>
      </c>
      <c r="K112" s="93">
        <v>1981.63</v>
      </c>
      <c r="L112" s="93">
        <f>ROUND((K112*$C$8/1000),0)</f>
        <v>42244</v>
      </c>
      <c r="M112" s="93">
        <v>180</v>
      </c>
      <c r="N112" s="93">
        <v>42424</v>
      </c>
      <c r="O112" s="94"/>
    </row>
    <row r="113" spans="1:15" s="99" customFormat="1" ht="12">
      <c r="A113" s="88" t="s">
        <v>284</v>
      </c>
      <c r="B113" s="89">
        <v>351</v>
      </c>
      <c r="C113" s="89" t="s">
        <v>260</v>
      </c>
      <c r="D113" s="90" t="s">
        <v>58</v>
      </c>
      <c r="E113" s="91">
        <v>270</v>
      </c>
      <c r="F113" s="90" t="s">
        <v>263</v>
      </c>
      <c r="G113" s="92">
        <v>5.6</v>
      </c>
      <c r="H113" s="89" t="s">
        <v>228</v>
      </c>
      <c r="I113" s="92">
        <v>19.75</v>
      </c>
      <c r="J113" s="93">
        <v>270000</v>
      </c>
      <c r="K113" s="93">
        <v>283966.56</v>
      </c>
      <c r="L113" s="93">
        <f>ROUND((K113*$C$8/1000),0)</f>
        <v>6053565</v>
      </c>
      <c r="M113" s="93">
        <v>35840</v>
      </c>
      <c r="N113" s="93">
        <v>6089405</v>
      </c>
      <c r="O113" s="94"/>
    </row>
    <row r="114" spans="1:15" s="99" customFormat="1" ht="12">
      <c r="A114" s="88" t="s">
        <v>285</v>
      </c>
      <c r="B114" s="89">
        <v>351</v>
      </c>
      <c r="C114" s="89" t="s">
        <v>260</v>
      </c>
      <c r="D114" s="90" t="s">
        <v>58</v>
      </c>
      <c r="E114" s="91">
        <v>69</v>
      </c>
      <c r="F114" s="90" t="s">
        <v>264</v>
      </c>
      <c r="G114" s="92">
        <v>5.6</v>
      </c>
      <c r="H114" s="89" t="s">
        <v>228</v>
      </c>
      <c r="I114" s="92">
        <v>19.75</v>
      </c>
      <c r="J114" s="93">
        <v>69000</v>
      </c>
      <c r="K114" s="93">
        <v>72569.47</v>
      </c>
      <c r="L114" s="93">
        <f>ROUND((K114*$C$8/1000),0)</f>
        <v>1547027</v>
      </c>
      <c r="M114" s="93">
        <v>9159</v>
      </c>
      <c r="N114" s="93">
        <v>1556186</v>
      </c>
      <c r="O114" s="94"/>
    </row>
    <row r="115" spans="1:15" s="99" customFormat="1" ht="12">
      <c r="A115" s="88" t="s">
        <v>286</v>
      </c>
      <c r="B115" s="89">
        <v>351</v>
      </c>
      <c r="C115" s="89" t="s">
        <v>260</v>
      </c>
      <c r="D115" s="90" t="s">
        <v>58</v>
      </c>
      <c r="E115" s="91">
        <v>20</v>
      </c>
      <c r="F115" s="90" t="s">
        <v>265</v>
      </c>
      <c r="G115" s="92">
        <v>6</v>
      </c>
      <c r="H115" s="89" t="s">
        <v>228</v>
      </c>
      <c r="I115" s="92">
        <v>25.25</v>
      </c>
      <c r="J115" s="93">
        <v>20000</v>
      </c>
      <c r="K115" s="93">
        <v>27689.88</v>
      </c>
      <c r="L115" s="93">
        <f>ROUND((K115*$C$8/1000),0)</f>
        <v>590290</v>
      </c>
      <c r="M115" s="93">
        <v>3738</v>
      </c>
      <c r="N115" s="93">
        <v>594028</v>
      </c>
      <c r="O115" s="94"/>
    </row>
    <row r="116" spans="1:15" s="178" customFormat="1" ht="12">
      <c r="A116" s="171" t="s">
        <v>284</v>
      </c>
      <c r="B116" s="172">
        <v>351</v>
      </c>
      <c r="C116" s="172" t="s">
        <v>260</v>
      </c>
      <c r="D116" s="173" t="s">
        <v>58</v>
      </c>
      <c r="E116" s="174">
        <v>46</v>
      </c>
      <c r="F116" s="173" t="s">
        <v>266</v>
      </c>
      <c r="G116" s="175">
        <v>4.5</v>
      </c>
      <c r="H116" s="172" t="s">
        <v>228</v>
      </c>
      <c r="I116" s="175">
        <v>25.75</v>
      </c>
      <c r="J116" s="176">
        <v>46000</v>
      </c>
      <c r="K116" s="176">
        <v>58815.32</v>
      </c>
      <c r="L116" s="93">
        <f>ROUND((K116*$C$8/1000),0)</f>
        <v>1253818</v>
      </c>
      <c r="M116" s="176">
        <v>5993</v>
      </c>
      <c r="N116" s="176">
        <v>1259811</v>
      </c>
      <c r="O116" s="177"/>
    </row>
    <row r="117" spans="1:15" s="178" customFormat="1" ht="12">
      <c r="A117" s="171"/>
      <c r="B117" s="172"/>
      <c r="C117" s="172"/>
      <c r="D117" s="173"/>
      <c r="E117" s="174"/>
      <c r="F117" s="173"/>
      <c r="G117" s="175"/>
      <c r="H117" s="172"/>
      <c r="I117" s="175"/>
      <c r="J117" s="176"/>
      <c r="K117" s="176"/>
      <c r="L117" s="176"/>
      <c r="M117" s="176"/>
      <c r="N117" s="176"/>
      <c r="O117" s="177"/>
    </row>
    <row r="118" spans="1:15" s="99" customFormat="1" ht="12">
      <c r="A118" s="88" t="s">
        <v>178</v>
      </c>
      <c r="B118" s="89">
        <v>363</v>
      </c>
      <c r="C118" s="89" t="s">
        <v>200</v>
      </c>
      <c r="D118" s="90" t="s">
        <v>58</v>
      </c>
      <c r="E118" s="91">
        <v>400</v>
      </c>
      <c r="F118" s="90" t="s">
        <v>202</v>
      </c>
      <c r="G118" s="92">
        <v>5</v>
      </c>
      <c r="H118" s="89" t="s">
        <v>232</v>
      </c>
      <c r="I118" s="92">
        <v>17.5</v>
      </c>
      <c r="J118" s="93">
        <v>400000</v>
      </c>
      <c r="K118" s="93">
        <v>285970.5</v>
      </c>
      <c r="L118" s="93">
        <f aca="true" t="shared" si="8" ref="L118:L124">ROUND((K118*$C$8/1000),0)</f>
        <v>6096285</v>
      </c>
      <c r="M118" s="93">
        <v>4807</v>
      </c>
      <c r="N118" s="93">
        <v>6101092</v>
      </c>
      <c r="O118" s="94"/>
    </row>
    <row r="119" spans="1:15" s="99" customFormat="1" ht="12">
      <c r="A119" s="88" t="s">
        <v>178</v>
      </c>
      <c r="B119" s="89">
        <v>363</v>
      </c>
      <c r="C119" s="89" t="s">
        <v>200</v>
      </c>
      <c r="D119" s="90" t="s">
        <v>58</v>
      </c>
      <c r="E119" s="91">
        <v>96</v>
      </c>
      <c r="F119" s="90" t="s">
        <v>203</v>
      </c>
      <c r="G119" s="92">
        <v>5</v>
      </c>
      <c r="H119" s="89" t="s">
        <v>232</v>
      </c>
      <c r="I119" s="92">
        <v>17.5</v>
      </c>
      <c r="J119" s="93">
        <v>96000</v>
      </c>
      <c r="K119" s="93">
        <v>68632.92</v>
      </c>
      <c r="L119" s="93">
        <f t="shared" si="8"/>
        <v>1463108</v>
      </c>
      <c r="M119" s="93">
        <v>1154</v>
      </c>
      <c r="N119" s="93">
        <v>1464262</v>
      </c>
      <c r="O119" s="94"/>
    </row>
    <row r="120" spans="1:15" s="99" customFormat="1" ht="12">
      <c r="A120" s="88" t="s">
        <v>211</v>
      </c>
      <c r="B120" s="89">
        <v>363</v>
      </c>
      <c r="C120" s="89" t="s">
        <v>200</v>
      </c>
      <c r="D120" s="90" t="s">
        <v>58</v>
      </c>
      <c r="E120" s="105">
        <v>0.001</v>
      </c>
      <c r="F120" s="90" t="s">
        <v>204</v>
      </c>
      <c r="G120" s="92">
        <v>0</v>
      </c>
      <c r="H120" s="89" t="s">
        <v>232</v>
      </c>
      <c r="I120" s="92">
        <v>17.5</v>
      </c>
      <c r="J120" s="93">
        <v>1</v>
      </c>
      <c r="K120" s="93">
        <v>1</v>
      </c>
      <c r="L120" s="93">
        <f t="shared" si="8"/>
        <v>21</v>
      </c>
      <c r="M120" s="93">
        <v>0</v>
      </c>
      <c r="N120" s="93">
        <v>21</v>
      </c>
      <c r="O120" s="94"/>
    </row>
    <row r="121" spans="1:15" s="99" customFormat="1" ht="12">
      <c r="A121" s="88" t="s">
        <v>630</v>
      </c>
      <c r="B121" s="89">
        <v>367</v>
      </c>
      <c r="C121" s="89" t="s">
        <v>214</v>
      </c>
      <c r="D121" s="90" t="s">
        <v>58</v>
      </c>
      <c r="E121" s="91">
        <v>321.5</v>
      </c>
      <c r="F121" s="90" t="s">
        <v>219</v>
      </c>
      <c r="G121" s="92">
        <v>5.5</v>
      </c>
      <c r="H121" s="89" t="s">
        <v>228</v>
      </c>
      <c r="I121" s="92">
        <v>19</v>
      </c>
      <c r="J121" s="93">
        <v>321500</v>
      </c>
      <c r="K121" s="93">
        <v>203594</v>
      </c>
      <c r="L121" s="93">
        <f t="shared" si="8"/>
        <v>4340192</v>
      </c>
      <c r="M121" s="93">
        <v>38990</v>
      </c>
      <c r="N121" s="93">
        <v>4379182</v>
      </c>
      <c r="O121" s="94"/>
    </row>
    <row r="122" spans="1:15" s="99" customFormat="1" ht="12">
      <c r="A122" s="88" t="s">
        <v>630</v>
      </c>
      <c r="B122" s="89">
        <v>367</v>
      </c>
      <c r="C122" s="89" t="s">
        <v>214</v>
      </c>
      <c r="D122" s="90" t="s">
        <v>58</v>
      </c>
      <c r="E122" s="91">
        <v>452.5</v>
      </c>
      <c r="F122" s="90" t="s">
        <v>220</v>
      </c>
      <c r="G122" s="92">
        <v>5.9</v>
      </c>
      <c r="H122" s="89" t="s">
        <v>228</v>
      </c>
      <c r="I122" s="92">
        <v>21.5</v>
      </c>
      <c r="J122" s="93">
        <v>452500</v>
      </c>
      <c r="K122" s="93">
        <v>364775</v>
      </c>
      <c r="L122" s="93">
        <f t="shared" si="8"/>
        <v>7776230</v>
      </c>
      <c r="M122" s="93">
        <v>74830</v>
      </c>
      <c r="N122" s="93">
        <v>7851060</v>
      </c>
      <c r="O122" s="94"/>
    </row>
    <row r="123" spans="1:15" s="99" customFormat="1" ht="12">
      <c r="A123" s="88" t="s">
        <v>633</v>
      </c>
      <c r="B123" s="89">
        <v>367</v>
      </c>
      <c r="C123" s="89" t="s">
        <v>214</v>
      </c>
      <c r="D123" s="90" t="s">
        <v>58</v>
      </c>
      <c r="E123" s="91">
        <v>31</v>
      </c>
      <c r="F123" s="90" t="s">
        <v>221</v>
      </c>
      <c r="G123" s="92">
        <v>6.3</v>
      </c>
      <c r="H123" s="89" t="s">
        <v>228</v>
      </c>
      <c r="I123" s="92">
        <v>21.5</v>
      </c>
      <c r="J123" s="93">
        <v>31000</v>
      </c>
      <c r="K123" s="93">
        <v>45415</v>
      </c>
      <c r="L123" s="93">
        <f t="shared" si="8"/>
        <v>968152</v>
      </c>
      <c r="M123" s="93">
        <v>9934</v>
      </c>
      <c r="N123" s="93">
        <v>978086</v>
      </c>
      <c r="O123" s="94"/>
    </row>
    <row r="124" spans="1:15" s="99" customFormat="1" ht="12">
      <c r="A124" s="88" t="s">
        <v>633</v>
      </c>
      <c r="B124" s="89">
        <v>367</v>
      </c>
      <c r="C124" s="89" t="s">
        <v>214</v>
      </c>
      <c r="D124" s="90" t="s">
        <v>58</v>
      </c>
      <c r="E124" s="91">
        <v>51.8</v>
      </c>
      <c r="F124" s="90" t="s">
        <v>222</v>
      </c>
      <c r="G124" s="92">
        <v>6.3</v>
      </c>
      <c r="H124" s="89" t="s">
        <v>228</v>
      </c>
      <c r="I124" s="92">
        <v>21.5</v>
      </c>
      <c r="J124" s="93">
        <v>51800</v>
      </c>
      <c r="K124" s="93">
        <v>75886</v>
      </c>
      <c r="L124" s="93">
        <f t="shared" si="8"/>
        <v>1617729</v>
      </c>
      <c r="M124" s="93">
        <v>16599</v>
      </c>
      <c r="N124" s="93">
        <v>1634328</v>
      </c>
      <c r="O124" s="94"/>
    </row>
    <row r="125" spans="1:15" s="99" customFormat="1" ht="12">
      <c r="A125" s="88"/>
      <c r="B125" s="89"/>
      <c r="C125" s="89"/>
      <c r="D125" s="90"/>
      <c r="E125" s="91"/>
      <c r="F125" s="90"/>
      <c r="G125" s="92"/>
      <c r="H125" s="89"/>
      <c r="I125" s="92"/>
      <c r="J125" s="93"/>
      <c r="K125" s="93"/>
      <c r="L125" s="93"/>
      <c r="M125" s="93"/>
      <c r="N125" s="93"/>
      <c r="O125" s="94"/>
    </row>
    <row r="126" spans="1:15" s="99" customFormat="1" ht="12">
      <c r="A126" s="88" t="s">
        <v>180</v>
      </c>
      <c r="B126" s="89">
        <v>383</v>
      </c>
      <c r="C126" s="89" t="s">
        <v>251</v>
      </c>
      <c r="D126" s="90" t="s">
        <v>58</v>
      </c>
      <c r="E126" s="91">
        <v>1250</v>
      </c>
      <c r="F126" s="90" t="s">
        <v>60</v>
      </c>
      <c r="G126" s="92">
        <v>4.5</v>
      </c>
      <c r="H126" s="89" t="s">
        <v>230</v>
      </c>
      <c r="I126" s="92">
        <v>22</v>
      </c>
      <c r="J126" s="93">
        <v>1250000</v>
      </c>
      <c r="K126" s="93">
        <v>532551</v>
      </c>
      <c r="L126" s="93">
        <f aca="true" t="shared" si="9" ref="L126:L131">ROUND((K126*$C$8/1000),0)</f>
        <v>11352858</v>
      </c>
      <c r="M126" s="93">
        <v>9568</v>
      </c>
      <c r="N126" s="93">
        <v>11362426</v>
      </c>
      <c r="O126" s="94"/>
    </row>
    <row r="127" spans="1:15" s="99" customFormat="1" ht="12">
      <c r="A127" s="88" t="s">
        <v>181</v>
      </c>
      <c r="B127" s="89">
        <v>383</v>
      </c>
      <c r="C127" s="89" t="s">
        <v>251</v>
      </c>
      <c r="D127" s="90" t="s">
        <v>58</v>
      </c>
      <c r="E127" s="105">
        <v>161</v>
      </c>
      <c r="F127" s="90" t="s">
        <v>70</v>
      </c>
      <c r="G127" s="92">
        <v>6</v>
      </c>
      <c r="H127" s="89" t="s">
        <v>230</v>
      </c>
      <c r="I127" s="92">
        <v>22</v>
      </c>
      <c r="J127" s="93">
        <v>161000</v>
      </c>
      <c r="K127" s="93">
        <v>225079</v>
      </c>
      <c r="L127" s="93">
        <f t="shared" si="9"/>
        <v>4798207</v>
      </c>
      <c r="M127" s="93">
        <v>14342</v>
      </c>
      <c r="N127" s="93">
        <v>4812549</v>
      </c>
      <c r="O127" s="94"/>
    </row>
    <row r="128" spans="1:15" s="99" customFormat="1" ht="12">
      <c r="A128" s="88" t="s">
        <v>253</v>
      </c>
      <c r="B128" s="89">
        <v>392</v>
      </c>
      <c r="C128" s="89" t="s">
        <v>255</v>
      </c>
      <c r="D128" s="90" t="s">
        <v>58</v>
      </c>
      <c r="E128" s="91">
        <v>240</v>
      </c>
      <c r="F128" s="90" t="s">
        <v>218</v>
      </c>
      <c r="G128" s="92">
        <v>3.5</v>
      </c>
      <c r="H128" s="89" t="s">
        <v>230</v>
      </c>
      <c r="I128" s="92">
        <v>7</v>
      </c>
      <c r="J128" s="93">
        <v>240000</v>
      </c>
      <c r="K128" s="93">
        <v>38685.94</v>
      </c>
      <c r="L128" s="93">
        <f t="shared" si="9"/>
        <v>824702</v>
      </c>
      <c r="M128" s="93">
        <v>7046</v>
      </c>
      <c r="N128" s="93">
        <v>831748</v>
      </c>
      <c r="O128" s="94"/>
    </row>
    <row r="129" spans="1:15" s="99" customFormat="1" ht="12">
      <c r="A129" s="88" t="s">
        <v>516</v>
      </c>
      <c r="B129" s="89">
        <v>392</v>
      </c>
      <c r="C129" s="89" t="s">
        <v>255</v>
      </c>
      <c r="D129" s="90" t="s">
        <v>58</v>
      </c>
      <c r="E129" s="91">
        <v>245</v>
      </c>
      <c r="F129" s="90" t="s">
        <v>221</v>
      </c>
      <c r="G129" s="92">
        <v>4.5</v>
      </c>
      <c r="H129" s="89" t="s">
        <v>230</v>
      </c>
      <c r="I129" s="92">
        <v>11</v>
      </c>
      <c r="J129" s="93">
        <v>119805</v>
      </c>
      <c r="K129" s="93">
        <v>144433.35</v>
      </c>
      <c r="L129" s="93">
        <f t="shared" si="9"/>
        <v>3079013</v>
      </c>
      <c r="M129" s="93">
        <v>0</v>
      </c>
      <c r="N129" s="93">
        <v>3079013</v>
      </c>
      <c r="O129" s="94"/>
    </row>
    <row r="130" spans="1:15" s="99" customFormat="1" ht="12">
      <c r="A130" s="88" t="s">
        <v>516</v>
      </c>
      <c r="B130" s="89">
        <v>392</v>
      </c>
      <c r="C130" s="89" t="s">
        <v>255</v>
      </c>
      <c r="D130" s="90" t="s">
        <v>58</v>
      </c>
      <c r="E130" s="145" t="s">
        <v>520</v>
      </c>
      <c r="F130" s="90" t="s">
        <v>519</v>
      </c>
      <c r="G130" s="92">
        <v>4.5</v>
      </c>
      <c r="H130" s="89" t="s">
        <v>230</v>
      </c>
      <c r="I130" s="92">
        <v>11</v>
      </c>
      <c r="J130" s="93">
        <v>195</v>
      </c>
      <c r="K130" s="93">
        <v>235.05</v>
      </c>
      <c r="L130" s="93">
        <f t="shared" si="9"/>
        <v>5011</v>
      </c>
      <c r="M130" s="93">
        <v>0</v>
      </c>
      <c r="N130" s="93">
        <v>5011</v>
      </c>
      <c r="O130" s="94"/>
    </row>
    <row r="131" spans="1:15" s="99" customFormat="1" ht="12">
      <c r="A131" s="88" t="s">
        <v>516</v>
      </c>
      <c r="B131" s="89">
        <v>392</v>
      </c>
      <c r="C131" s="89" t="s">
        <v>255</v>
      </c>
      <c r="D131" s="90" t="s">
        <v>58</v>
      </c>
      <c r="E131" s="145" t="s">
        <v>520</v>
      </c>
      <c r="F131" s="90" t="s">
        <v>334</v>
      </c>
      <c r="G131" s="92">
        <v>5</v>
      </c>
      <c r="H131" s="89" t="s">
        <v>230</v>
      </c>
      <c r="I131" s="92">
        <v>11.5</v>
      </c>
      <c r="J131" s="93">
        <v>146837.81</v>
      </c>
      <c r="K131" s="93">
        <v>180648.84</v>
      </c>
      <c r="L131" s="93">
        <f t="shared" si="9"/>
        <v>3851050</v>
      </c>
      <c r="M131" s="93">
        <v>0</v>
      </c>
      <c r="N131" s="93">
        <v>3851050</v>
      </c>
      <c r="O131" s="94"/>
    </row>
    <row r="133" spans="1:15" s="99" customFormat="1" ht="12">
      <c r="A133" s="88" t="s">
        <v>630</v>
      </c>
      <c r="B133" s="89">
        <v>420</v>
      </c>
      <c r="C133" s="89" t="s">
        <v>272</v>
      </c>
      <c r="D133" s="90" t="s">
        <v>58</v>
      </c>
      <c r="E133" s="91">
        <v>507</v>
      </c>
      <c r="F133" s="90" t="s">
        <v>257</v>
      </c>
      <c r="G133" s="92">
        <v>4.5</v>
      </c>
      <c r="H133" s="89" t="s">
        <v>227</v>
      </c>
      <c r="I133" s="92">
        <v>19.5</v>
      </c>
      <c r="J133" s="93">
        <v>507000</v>
      </c>
      <c r="K133" s="93">
        <v>295187</v>
      </c>
      <c r="L133" s="93">
        <f>ROUND((K133*$C$8/1000),0)</f>
        <v>6292761</v>
      </c>
      <c r="M133" s="93">
        <v>46420</v>
      </c>
      <c r="N133" s="93">
        <v>6339181</v>
      </c>
      <c r="O133" s="94"/>
    </row>
    <row r="134" spans="1:15" s="99" customFormat="1" ht="12">
      <c r="A134" s="88" t="s">
        <v>630</v>
      </c>
      <c r="B134" s="89">
        <v>420</v>
      </c>
      <c r="C134" s="89" t="s">
        <v>272</v>
      </c>
      <c r="D134" s="90" t="s">
        <v>58</v>
      </c>
      <c r="E134" s="91">
        <v>91</v>
      </c>
      <c r="F134" s="90" t="s">
        <v>258</v>
      </c>
      <c r="G134" s="92">
        <v>4.5</v>
      </c>
      <c r="H134" s="89" t="s">
        <v>227</v>
      </c>
      <c r="I134" s="92">
        <v>19.5</v>
      </c>
      <c r="J134" s="93">
        <v>91000</v>
      </c>
      <c r="K134" s="93">
        <v>73595</v>
      </c>
      <c r="L134" s="93">
        <f>ROUND((K134*$C$8/1000),0)</f>
        <v>1568889</v>
      </c>
      <c r="M134" s="93">
        <v>11573</v>
      </c>
      <c r="N134" s="93">
        <v>1580462</v>
      </c>
      <c r="O134" s="94"/>
    </row>
    <row r="135" spans="1:15" s="99" customFormat="1" ht="12">
      <c r="A135" s="88" t="s">
        <v>633</v>
      </c>
      <c r="B135" s="89">
        <v>420</v>
      </c>
      <c r="C135" s="89" t="s">
        <v>272</v>
      </c>
      <c r="D135" s="90" t="s">
        <v>58</v>
      </c>
      <c r="E135" s="91">
        <v>32</v>
      </c>
      <c r="F135" s="90" t="s">
        <v>259</v>
      </c>
      <c r="G135" s="92">
        <v>4.5</v>
      </c>
      <c r="H135" s="89" t="s">
        <v>227</v>
      </c>
      <c r="I135" s="92">
        <v>19.5</v>
      </c>
      <c r="J135" s="93">
        <v>32000</v>
      </c>
      <c r="K135" s="93">
        <v>40319</v>
      </c>
      <c r="L135" s="93">
        <f>ROUND((K135*$C$8/1000),0)</f>
        <v>859516</v>
      </c>
      <c r="M135" s="93">
        <v>6340</v>
      </c>
      <c r="N135" s="93">
        <v>865856</v>
      </c>
      <c r="O135" s="94"/>
    </row>
    <row r="136" spans="1:15" s="99" customFormat="1" ht="12">
      <c r="A136" s="88" t="s">
        <v>633</v>
      </c>
      <c r="B136" s="89">
        <v>420</v>
      </c>
      <c r="C136" s="89" t="s">
        <v>272</v>
      </c>
      <c r="D136" s="90" t="s">
        <v>58</v>
      </c>
      <c r="E136" s="91">
        <v>28</v>
      </c>
      <c r="F136" s="90" t="s">
        <v>273</v>
      </c>
      <c r="G136" s="92">
        <v>4.5</v>
      </c>
      <c r="H136" s="89" t="s">
        <v>227</v>
      </c>
      <c r="I136" s="92">
        <v>19.5</v>
      </c>
      <c r="J136" s="93">
        <v>28000</v>
      </c>
      <c r="K136" s="93">
        <v>35279</v>
      </c>
      <c r="L136" s="93">
        <f>ROUND((K136*$C$8/1000),0)</f>
        <v>752073</v>
      </c>
      <c r="M136" s="93">
        <v>5548</v>
      </c>
      <c r="N136" s="93">
        <v>757621</v>
      </c>
      <c r="O136" s="94"/>
    </row>
    <row r="137" spans="1:15" s="99" customFormat="1" ht="12">
      <c r="A137" s="88" t="s">
        <v>633</v>
      </c>
      <c r="B137" s="89">
        <v>420</v>
      </c>
      <c r="C137" s="89" t="s">
        <v>272</v>
      </c>
      <c r="D137" s="90" t="s">
        <v>58</v>
      </c>
      <c r="E137" s="91">
        <v>25</v>
      </c>
      <c r="F137" s="90" t="s">
        <v>274</v>
      </c>
      <c r="G137" s="92">
        <v>4.5</v>
      </c>
      <c r="H137" s="89" t="s">
        <v>227</v>
      </c>
      <c r="I137" s="92">
        <v>19.5</v>
      </c>
      <c r="J137" s="93">
        <v>25000</v>
      </c>
      <c r="K137" s="93">
        <v>31499</v>
      </c>
      <c r="L137" s="93">
        <f>ROUND((K137*$C$8/1000),0)</f>
        <v>671492</v>
      </c>
      <c r="M137" s="93">
        <v>4953</v>
      </c>
      <c r="N137" s="93">
        <v>676445</v>
      </c>
      <c r="O137" s="94"/>
    </row>
    <row r="138" spans="1:15" s="99" customFormat="1" ht="12">
      <c r="A138" s="88"/>
      <c r="B138" s="89"/>
      <c r="C138" s="89"/>
      <c r="D138" s="90"/>
      <c r="E138" s="91"/>
      <c r="F138" s="90"/>
      <c r="G138" s="92"/>
      <c r="H138" s="89"/>
      <c r="I138" s="92"/>
      <c r="J138" s="93"/>
      <c r="K138" s="93"/>
      <c r="L138" s="93"/>
      <c r="M138" s="93"/>
      <c r="N138" s="93"/>
      <c r="O138" s="94"/>
    </row>
    <row r="139" spans="1:15" s="99" customFormat="1" ht="12">
      <c r="A139" s="88" t="s">
        <v>81</v>
      </c>
      <c r="B139" s="89">
        <v>424</v>
      </c>
      <c r="C139" s="89" t="s">
        <v>276</v>
      </c>
      <c r="D139" s="90" t="s">
        <v>58</v>
      </c>
      <c r="E139" s="91">
        <v>893.5</v>
      </c>
      <c r="F139" s="90" t="s">
        <v>320</v>
      </c>
      <c r="G139" s="92">
        <v>1.51</v>
      </c>
      <c r="H139" s="90" t="s">
        <v>229</v>
      </c>
      <c r="I139" s="92">
        <v>1.04</v>
      </c>
      <c r="J139" s="93">
        <v>893500</v>
      </c>
      <c r="K139" s="93">
        <v>0</v>
      </c>
      <c r="L139" s="93">
        <f>ROUND((K139*$C$8/1000),0)</f>
        <v>0</v>
      </c>
      <c r="M139" s="93"/>
      <c r="N139" s="93"/>
      <c r="O139" s="94"/>
    </row>
    <row r="140" spans="1:15" s="99" customFormat="1" ht="12">
      <c r="A140" s="88" t="s">
        <v>81</v>
      </c>
      <c r="B140" s="89">
        <v>424</v>
      </c>
      <c r="C140" s="89" t="s">
        <v>276</v>
      </c>
      <c r="D140" s="90" t="s">
        <v>58</v>
      </c>
      <c r="E140" s="91">
        <v>638.5</v>
      </c>
      <c r="F140" s="90" t="s">
        <v>321</v>
      </c>
      <c r="G140" s="92">
        <v>1.61</v>
      </c>
      <c r="H140" s="90" t="s">
        <v>229</v>
      </c>
      <c r="I140" s="92">
        <v>1.14</v>
      </c>
      <c r="J140" s="93">
        <v>638500</v>
      </c>
      <c r="K140" s="93">
        <v>0</v>
      </c>
      <c r="L140" s="93">
        <f>ROUND((K140*$C$8/1000),0)</f>
        <v>0</v>
      </c>
      <c r="M140" s="93"/>
      <c r="N140" s="93"/>
      <c r="O140" s="94"/>
    </row>
    <row r="141" spans="1:15" s="99" customFormat="1" ht="12">
      <c r="A141" s="88" t="s">
        <v>81</v>
      </c>
      <c r="B141" s="89">
        <v>424</v>
      </c>
      <c r="C141" s="89" t="s">
        <v>276</v>
      </c>
      <c r="D141" s="90" t="s">
        <v>58</v>
      </c>
      <c r="E141" s="91">
        <v>618</v>
      </c>
      <c r="F141" s="90" t="s">
        <v>322</v>
      </c>
      <c r="G141" s="92">
        <v>2.41</v>
      </c>
      <c r="H141" s="90" t="s">
        <v>229</v>
      </c>
      <c r="I141" s="92">
        <v>2.15</v>
      </c>
      <c r="J141" s="93">
        <v>618000</v>
      </c>
      <c r="K141" s="93">
        <v>0</v>
      </c>
      <c r="L141" s="93">
        <f aca="true" t="shared" si="10" ref="L141:L147">ROUND((K141*$C$8/1000),0)</f>
        <v>0</v>
      </c>
      <c r="M141" s="93"/>
      <c r="N141" s="93"/>
      <c r="O141" s="94"/>
    </row>
    <row r="142" spans="1:15" s="99" customFormat="1" ht="12">
      <c r="A142" s="88" t="s">
        <v>81</v>
      </c>
      <c r="B142" s="89">
        <v>424</v>
      </c>
      <c r="C142" s="89" t="s">
        <v>276</v>
      </c>
      <c r="D142" s="90" t="s">
        <v>58</v>
      </c>
      <c r="E142" s="91">
        <v>821</v>
      </c>
      <c r="F142" s="90" t="s">
        <v>323</v>
      </c>
      <c r="G142" s="92">
        <v>2.72</v>
      </c>
      <c r="H142" s="90" t="s">
        <v>229</v>
      </c>
      <c r="I142" s="92">
        <v>3.07</v>
      </c>
      <c r="J142" s="93">
        <v>821000</v>
      </c>
      <c r="K142" s="93">
        <v>0</v>
      </c>
      <c r="L142" s="93">
        <f t="shared" si="10"/>
        <v>0</v>
      </c>
      <c r="M142" s="93"/>
      <c r="N142" s="93"/>
      <c r="O142" s="94"/>
    </row>
    <row r="143" spans="1:15" s="99" customFormat="1" ht="12">
      <c r="A143" s="88" t="s">
        <v>81</v>
      </c>
      <c r="B143" s="89">
        <v>424</v>
      </c>
      <c r="C143" s="89" t="s">
        <v>276</v>
      </c>
      <c r="D143" s="90" t="s">
        <v>58</v>
      </c>
      <c r="E143" s="91">
        <v>789.5</v>
      </c>
      <c r="F143" s="90" t="s">
        <v>324</v>
      </c>
      <c r="G143" s="92">
        <v>3.02</v>
      </c>
      <c r="H143" s="90" t="s">
        <v>229</v>
      </c>
      <c r="I143" s="92">
        <v>4.08</v>
      </c>
      <c r="J143" s="93">
        <v>789500</v>
      </c>
      <c r="K143" s="93">
        <v>0</v>
      </c>
      <c r="L143" s="93">
        <f t="shared" si="10"/>
        <v>0</v>
      </c>
      <c r="M143" s="93"/>
      <c r="N143" s="93"/>
      <c r="O143" s="94"/>
    </row>
    <row r="144" spans="1:15" s="99" customFormat="1" ht="12">
      <c r="A144" s="88" t="s">
        <v>81</v>
      </c>
      <c r="B144" s="89">
        <v>424</v>
      </c>
      <c r="C144" s="89" t="s">
        <v>276</v>
      </c>
      <c r="D144" s="90" t="s">
        <v>58</v>
      </c>
      <c r="E144" s="91">
        <v>764</v>
      </c>
      <c r="F144" s="90" t="s">
        <v>325</v>
      </c>
      <c r="G144" s="92">
        <v>3.07</v>
      </c>
      <c r="H144" s="90" t="s">
        <v>229</v>
      </c>
      <c r="I144" s="92">
        <v>5.09</v>
      </c>
      <c r="J144" s="93">
        <v>764000</v>
      </c>
      <c r="K144" s="93">
        <v>0</v>
      </c>
      <c r="L144" s="93">
        <f t="shared" si="10"/>
        <v>0</v>
      </c>
      <c r="M144" s="93"/>
      <c r="N144" s="93"/>
      <c r="O144" s="94"/>
    </row>
    <row r="145" spans="1:15" s="99" customFormat="1" ht="12">
      <c r="A145" s="88" t="s">
        <v>81</v>
      </c>
      <c r="B145" s="89">
        <v>424</v>
      </c>
      <c r="C145" s="89" t="s">
        <v>276</v>
      </c>
      <c r="D145" s="90" t="s">
        <v>58</v>
      </c>
      <c r="E145" s="91">
        <v>738.5</v>
      </c>
      <c r="F145" s="90" t="s">
        <v>326</v>
      </c>
      <c r="G145" s="92">
        <v>3.12</v>
      </c>
      <c r="H145" s="90" t="s">
        <v>229</v>
      </c>
      <c r="I145" s="92">
        <v>6.11</v>
      </c>
      <c r="J145" s="93">
        <v>738500</v>
      </c>
      <c r="K145" s="93">
        <v>738500</v>
      </c>
      <c r="L145" s="93">
        <f t="shared" si="10"/>
        <v>15743254</v>
      </c>
      <c r="M145" s="93">
        <v>2723059</v>
      </c>
      <c r="N145" s="93">
        <v>18466313</v>
      </c>
      <c r="O145" s="94"/>
    </row>
    <row r="146" spans="1:15" s="99" customFormat="1" ht="12">
      <c r="A146" s="88" t="s">
        <v>81</v>
      </c>
      <c r="B146" s="89">
        <v>424</v>
      </c>
      <c r="C146" s="89" t="s">
        <v>276</v>
      </c>
      <c r="D146" s="90" t="s">
        <v>58</v>
      </c>
      <c r="E146" s="91">
        <v>708</v>
      </c>
      <c r="F146" s="90" t="s">
        <v>327</v>
      </c>
      <c r="G146" s="92">
        <v>3.17</v>
      </c>
      <c r="H146" s="90" t="s">
        <v>229</v>
      </c>
      <c r="I146" s="92">
        <v>7.13</v>
      </c>
      <c r="J146" s="93">
        <v>708000</v>
      </c>
      <c r="K146" s="93">
        <v>708000</v>
      </c>
      <c r="L146" s="93">
        <f t="shared" si="10"/>
        <v>15093059</v>
      </c>
      <c r="M146" s="93">
        <v>2655855</v>
      </c>
      <c r="N146" s="93">
        <v>17748914</v>
      </c>
      <c r="O146" s="94"/>
    </row>
    <row r="147" spans="1:15" s="99" customFormat="1" ht="12">
      <c r="A147" s="88" t="s">
        <v>81</v>
      </c>
      <c r="B147" s="89">
        <v>424</v>
      </c>
      <c r="C147" s="89" t="s">
        <v>276</v>
      </c>
      <c r="D147" s="90" t="s">
        <v>58</v>
      </c>
      <c r="E147" s="105">
        <v>0.001</v>
      </c>
      <c r="F147" s="90" t="s">
        <v>328</v>
      </c>
      <c r="G147" s="92">
        <v>0</v>
      </c>
      <c r="H147" s="90" t="s">
        <v>229</v>
      </c>
      <c r="I147" s="92">
        <v>7.13</v>
      </c>
      <c r="J147" s="93">
        <v>1</v>
      </c>
      <c r="K147" s="93">
        <v>1</v>
      </c>
      <c r="L147" s="93">
        <f t="shared" si="10"/>
        <v>21</v>
      </c>
      <c r="M147" s="93">
        <v>0</v>
      </c>
      <c r="N147" s="93">
        <v>21</v>
      </c>
      <c r="O147" s="94"/>
    </row>
    <row r="148" spans="1:15" s="99" customFormat="1" ht="12">
      <c r="A148" s="88"/>
      <c r="B148" s="89"/>
      <c r="C148" s="89"/>
      <c r="D148" s="90"/>
      <c r="E148" s="91"/>
      <c r="F148" s="90"/>
      <c r="G148" s="92"/>
      <c r="H148" s="89"/>
      <c r="I148" s="92"/>
      <c r="J148" s="93"/>
      <c r="K148" s="93"/>
      <c r="L148" s="93"/>
      <c r="M148" s="93"/>
      <c r="N148" s="93"/>
      <c r="O148" s="94"/>
    </row>
    <row r="149" spans="1:15" s="99" customFormat="1" ht="12">
      <c r="A149" s="88" t="s">
        <v>288</v>
      </c>
      <c r="B149" s="89">
        <v>430</v>
      </c>
      <c r="C149" s="89" t="s">
        <v>287</v>
      </c>
      <c r="D149" s="90" t="s">
        <v>58</v>
      </c>
      <c r="E149" s="143">
        <v>3660</v>
      </c>
      <c r="F149" s="90" t="s">
        <v>310</v>
      </c>
      <c r="G149" s="92">
        <v>3</v>
      </c>
      <c r="H149" s="89" t="s">
        <v>232</v>
      </c>
      <c r="I149" s="92">
        <v>11.42</v>
      </c>
      <c r="J149" s="93">
        <v>3660000</v>
      </c>
      <c r="K149" s="93">
        <v>2265640.65</v>
      </c>
      <c r="L149" s="93">
        <f>ROUND((K149*$C$8/1000),0)</f>
        <v>48298655</v>
      </c>
      <c r="M149" s="93">
        <v>3013933</v>
      </c>
      <c r="N149" s="93">
        <v>51312588</v>
      </c>
      <c r="O149" s="94"/>
    </row>
    <row r="150" spans="1:15" s="99" customFormat="1" ht="12">
      <c r="A150" s="88" t="s">
        <v>288</v>
      </c>
      <c r="B150" s="89">
        <v>430</v>
      </c>
      <c r="C150" s="89" t="s">
        <v>287</v>
      </c>
      <c r="D150" s="90" t="s">
        <v>58</v>
      </c>
      <c r="E150" s="143">
        <v>479</v>
      </c>
      <c r="F150" s="90" t="s">
        <v>311</v>
      </c>
      <c r="G150" s="92">
        <v>4</v>
      </c>
      <c r="H150" s="89" t="s">
        <v>232</v>
      </c>
      <c r="I150" s="92">
        <v>11.42</v>
      </c>
      <c r="J150" s="93">
        <v>479000</v>
      </c>
      <c r="K150" s="93">
        <v>449126.25</v>
      </c>
      <c r="L150" s="93">
        <f>ROUND((K150*$C$8/1000),0)</f>
        <v>9574420</v>
      </c>
      <c r="M150" s="93">
        <v>784255</v>
      </c>
      <c r="N150" s="93">
        <v>10358675</v>
      </c>
      <c r="O150" s="94"/>
    </row>
    <row r="151" spans="1:15" s="99" customFormat="1" ht="12">
      <c r="A151" s="88" t="s">
        <v>549</v>
      </c>
      <c r="B151" s="89">
        <v>430</v>
      </c>
      <c r="C151" s="89" t="s">
        <v>287</v>
      </c>
      <c r="D151" s="90" t="s">
        <v>58</v>
      </c>
      <c r="E151" s="105">
        <v>1.535</v>
      </c>
      <c r="F151" s="90" t="s">
        <v>312</v>
      </c>
      <c r="G151" s="92">
        <v>10</v>
      </c>
      <c r="H151" s="89" t="s">
        <v>232</v>
      </c>
      <c r="I151" s="92">
        <v>11.42</v>
      </c>
      <c r="J151" s="93">
        <v>1535</v>
      </c>
      <c r="K151" s="93">
        <v>2357.39</v>
      </c>
      <c r="L151" s="93">
        <f>ROUND((K151*$C$8/1000),0)</f>
        <v>50255</v>
      </c>
      <c r="M151" s="93">
        <v>10597</v>
      </c>
      <c r="N151" s="93">
        <v>60852</v>
      </c>
      <c r="O151" s="94"/>
    </row>
    <row r="152" spans="1:15" s="99" customFormat="1" ht="12">
      <c r="A152" s="88" t="s">
        <v>126</v>
      </c>
      <c r="B152" s="89">
        <v>436</v>
      </c>
      <c r="C152" s="89" t="s">
        <v>300</v>
      </c>
      <c r="D152" s="90" t="s">
        <v>134</v>
      </c>
      <c r="E152" s="143">
        <v>22000000</v>
      </c>
      <c r="F152" s="89" t="s">
        <v>295</v>
      </c>
      <c r="G152" s="92">
        <v>5.5</v>
      </c>
      <c r="H152" s="89" t="s">
        <v>232</v>
      </c>
      <c r="I152" s="92">
        <v>6</v>
      </c>
      <c r="J152" s="93">
        <v>22000000000</v>
      </c>
      <c r="K152" s="93">
        <v>9166664100</v>
      </c>
      <c r="L152" s="93">
        <f>ROUND((K152/1000),0)</f>
        <v>9166664</v>
      </c>
      <c r="M152" s="93">
        <v>95951</v>
      </c>
      <c r="N152" s="93">
        <v>9262615</v>
      </c>
      <c r="O152" s="94"/>
    </row>
    <row r="153" spans="1:15" s="99" customFormat="1" ht="12">
      <c r="A153" s="88" t="s">
        <v>275</v>
      </c>
      <c r="B153" s="89">
        <v>436</v>
      </c>
      <c r="C153" s="89" t="s">
        <v>300</v>
      </c>
      <c r="D153" s="90" t="s">
        <v>134</v>
      </c>
      <c r="E153" s="143">
        <v>14100000</v>
      </c>
      <c r="F153" s="89" t="s">
        <v>296</v>
      </c>
      <c r="G153" s="92">
        <v>10</v>
      </c>
      <c r="H153" s="89" t="s">
        <v>232</v>
      </c>
      <c r="I153" s="92">
        <v>6</v>
      </c>
      <c r="J153" s="93">
        <v>14100000000</v>
      </c>
      <c r="K153" s="93">
        <v>22173505970</v>
      </c>
      <c r="L153" s="93">
        <f>ROUND((K153/1000),0)</f>
        <v>22173506</v>
      </c>
      <c r="M153" s="93">
        <v>414791</v>
      </c>
      <c r="N153" s="93">
        <v>22588297</v>
      </c>
      <c r="O153" s="94"/>
    </row>
    <row r="154" spans="1:15" s="99" customFormat="1" ht="12">
      <c r="A154" s="88"/>
      <c r="B154" s="89"/>
      <c r="C154" s="89"/>
      <c r="D154" s="90"/>
      <c r="E154" s="143"/>
      <c r="F154" s="89"/>
      <c r="G154" s="92"/>
      <c r="H154" s="89"/>
      <c r="I154" s="92"/>
      <c r="J154" s="93"/>
      <c r="K154" s="93"/>
      <c r="L154" s="93"/>
      <c r="M154" s="93"/>
      <c r="N154" s="93"/>
      <c r="O154" s="94"/>
    </row>
    <row r="155" spans="1:15" s="99" customFormat="1" ht="12">
      <c r="A155" s="88" t="s">
        <v>127</v>
      </c>
      <c r="B155" s="89">
        <v>437</v>
      </c>
      <c r="C155" s="89" t="s">
        <v>301</v>
      </c>
      <c r="D155" s="90" t="s">
        <v>58</v>
      </c>
      <c r="E155" s="143">
        <v>110</v>
      </c>
      <c r="F155" s="90" t="s">
        <v>289</v>
      </c>
      <c r="G155" s="92">
        <v>3</v>
      </c>
      <c r="H155" s="89" t="s">
        <v>228</v>
      </c>
      <c r="I155" s="92">
        <v>7</v>
      </c>
      <c r="J155" s="93">
        <v>110000</v>
      </c>
      <c r="K155" s="93">
        <v>28910.26</v>
      </c>
      <c r="L155" s="93">
        <f>ROUND((K155*$C$8/1000),0)</f>
        <v>616305</v>
      </c>
      <c r="M155" s="93">
        <v>3502</v>
      </c>
      <c r="N155" s="93">
        <v>619807</v>
      </c>
      <c r="O155" s="94"/>
    </row>
    <row r="156" spans="1:15" s="99" customFormat="1" ht="12">
      <c r="A156" s="88" t="s">
        <v>127</v>
      </c>
      <c r="B156" s="89">
        <v>437</v>
      </c>
      <c r="C156" s="89" t="s">
        <v>301</v>
      </c>
      <c r="D156" s="90" t="s">
        <v>58</v>
      </c>
      <c r="E156" s="143">
        <v>33</v>
      </c>
      <c r="F156" s="90" t="s">
        <v>290</v>
      </c>
      <c r="G156" s="92">
        <v>3</v>
      </c>
      <c r="H156" s="89" t="s">
        <v>228</v>
      </c>
      <c r="I156" s="92">
        <v>7</v>
      </c>
      <c r="J156" s="93">
        <v>33000</v>
      </c>
      <c r="K156" s="93">
        <v>8673.09</v>
      </c>
      <c r="L156" s="93">
        <f aca="true" t="shared" si="11" ref="L156:L168">ROUND((K156*$C$8/1000),0)</f>
        <v>184892</v>
      </c>
      <c r="M156" s="93">
        <v>1050</v>
      </c>
      <c r="N156" s="93">
        <v>185942</v>
      </c>
      <c r="O156" s="94"/>
    </row>
    <row r="157" spans="1:15" s="99" customFormat="1" ht="12">
      <c r="A157" s="88" t="s">
        <v>127</v>
      </c>
      <c r="B157" s="89">
        <v>437</v>
      </c>
      <c r="C157" s="89" t="s">
        <v>301</v>
      </c>
      <c r="D157" s="90" t="s">
        <v>58</v>
      </c>
      <c r="E157" s="143">
        <v>260</v>
      </c>
      <c r="F157" s="90" t="s">
        <v>291</v>
      </c>
      <c r="G157" s="92">
        <v>4.2</v>
      </c>
      <c r="H157" s="89" t="s">
        <v>228</v>
      </c>
      <c r="I157" s="92">
        <v>20</v>
      </c>
      <c r="J157" s="93">
        <v>260000</v>
      </c>
      <c r="K157" s="93">
        <v>215979.41</v>
      </c>
      <c r="L157" s="93">
        <f t="shared" si="11"/>
        <v>4604223</v>
      </c>
      <c r="M157" s="93">
        <v>36450</v>
      </c>
      <c r="N157" s="93">
        <v>4640673</v>
      </c>
      <c r="O157" s="94"/>
    </row>
    <row r="158" spans="1:15" s="99" customFormat="1" ht="12">
      <c r="A158" s="88" t="s">
        <v>127</v>
      </c>
      <c r="B158" s="89">
        <v>437</v>
      </c>
      <c r="C158" s="89" t="s">
        <v>301</v>
      </c>
      <c r="D158" s="90" t="s">
        <v>58</v>
      </c>
      <c r="E158" s="143">
        <v>68</v>
      </c>
      <c r="F158" s="90" t="s">
        <v>292</v>
      </c>
      <c r="G158" s="92">
        <v>4.2</v>
      </c>
      <c r="H158" s="89" t="s">
        <v>228</v>
      </c>
      <c r="I158" s="92">
        <v>20</v>
      </c>
      <c r="J158" s="93">
        <v>68000</v>
      </c>
      <c r="K158" s="93">
        <v>56486.92</v>
      </c>
      <c r="L158" s="93">
        <f t="shared" si="11"/>
        <v>1204181</v>
      </c>
      <c r="M158" s="93">
        <v>9533</v>
      </c>
      <c r="N158" s="93">
        <v>1213714</v>
      </c>
      <c r="O158" s="94"/>
    </row>
    <row r="159" spans="1:15" s="99" customFormat="1" ht="12">
      <c r="A159" s="88" t="s">
        <v>298</v>
      </c>
      <c r="B159" s="89">
        <v>437</v>
      </c>
      <c r="C159" s="89" t="s">
        <v>301</v>
      </c>
      <c r="D159" s="90" t="s">
        <v>58</v>
      </c>
      <c r="E159" s="144">
        <v>132</v>
      </c>
      <c r="F159" s="90" t="s">
        <v>293</v>
      </c>
      <c r="G159" s="92">
        <v>4.2</v>
      </c>
      <c r="H159" s="89" t="s">
        <v>228</v>
      </c>
      <c r="I159" s="92">
        <v>20</v>
      </c>
      <c r="J159" s="93">
        <v>132000</v>
      </c>
      <c r="K159" s="93">
        <v>100096.72</v>
      </c>
      <c r="L159" s="93">
        <f t="shared" si="11"/>
        <v>2133850</v>
      </c>
      <c r="M159" s="93">
        <v>16893</v>
      </c>
      <c r="N159" s="93">
        <v>2150743</v>
      </c>
      <c r="O159" s="94"/>
    </row>
    <row r="160" spans="1:15" s="99" customFormat="1" ht="12">
      <c r="A160" s="88" t="s">
        <v>250</v>
      </c>
      <c r="B160" s="89">
        <v>437</v>
      </c>
      <c r="C160" s="89" t="s">
        <v>301</v>
      </c>
      <c r="D160" s="90" t="s">
        <v>58</v>
      </c>
      <c r="E160" s="144">
        <v>55</v>
      </c>
      <c r="F160" s="90" t="s">
        <v>82</v>
      </c>
      <c r="G160" s="92">
        <v>4.2</v>
      </c>
      <c r="H160" s="89" t="s">
        <v>228</v>
      </c>
      <c r="I160" s="92">
        <v>20</v>
      </c>
      <c r="J160" s="93">
        <v>55000</v>
      </c>
      <c r="K160" s="93">
        <v>59575.5</v>
      </c>
      <c r="L160" s="93">
        <f t="shared" si="11"/>
        <v>1270023</v>
      </c>
      <c r="M160" s="93">
        <v>10054</v>
      </c>
      <c r="N160" s="93">
        <v>1280077</v>
      </c>
      <c r="O160" s="94"/>
    </row>
    <row r="161" spans="1:15" s="99" customFormat="1" ht="12">
      <c r="A161" s="88" t="s">
        <v>250</v>
      </c>
      <c r="B161" s="89">
        <v>437</v>
      </c>
      <c r="C161" s="89" t="s">
        <v>301</v>
      </c>
      <c r="D161" s="90" t="s">
        <v>58</v>
      </c>
      <c r="E161" s="144">
        <v>1</v>
      </c>
      <c r="F161" s="90" t="s">
        <v>294</v>
      </c>
      <c r="G161" s="92">
        <v>4.2</v>
      </c>
      <c r="H161" s="89" t="s">
        <v>228</v>
      </c>
      <c r="I161" s="92">
        <v>20</v>
      </c>
      <c r="J161" s="93">
        <v>1000</v>
      </c>
      <c r="K161" s="93">
        <v>1215.83</v>
      </c>
      <c r="L161" s="93">
        <f t="shared" si="11"/>
        <v>25919</v>
      </c>
      <c r="M161" s="93">
        <v>205</v>
      </c>
      <c r="N161" s="93">
        <v>26124</v>
      </c>
      <c r="O161" s="94"/>
    </row>
    <row r="162" spans="1:15" s="99" customFormat="1" ht="12">
      <c r="A162" s="88" t="s">
        <v>576</v>
      </c>
      <c r="B162" s="89">
        <v>437</v>
      </c>
      <c r="C162" s="89" t="s">
        <v>512</v>
      </c>
      <c r="D162" s="90" t="s">
        <v>58</v>
      </c>
      <c r="E162" s="91">
        <v>110</v>
      </c>
      <c r="F162" s="90" t="s">
        <v>513</v>
      </c>
      <c r="G162" s="92">
        <v>3</v>
      </c>
      <c r="H162" s="89" t="s">
        <v>228</v>
      </c>
      <c r="I162" s="92">
        <v>5.93</v>
      </c>
      <c r="J162" s="93">
        <v>110000</v>
      </c>
      <c r="K162" s="93">
        <v>42865.91</v>
      </c>
      <c r="L162" s="93">
        <f t="shared" si="11"/>
        <v>913810</v>
      </c>
      <c r="M162" s="93">
        <v>5192</v>
      </c>
      <c r="N162" s="93">
        <v>919002</v>
      </c>
      <c r="O162" s="94"/>
    </row>
    <row r="163" spans="1:15" s="99" customFormat="1" ht="12">
      <c r="A163" s="88" t="s">
        <v>577</v>
      </c>
      <c r="B163" s="89">
        <v>437</v>
      </c>
      <c r="C163" s="89" t="s">
        <v>512</v>
      </c>
      <c r="D163" s="90" t="s">
        <v>58</v>
      </c>
      <c r="E163" s="91">
        <v>33</v>
      </c>
      <c r="F163" s="90" t="s">
        <v>514</v>
      </c>
      <c r="G163" s="92">
        <v>3</v>
      </c>
      <c r="H163" s="89" t="s">
        <v>228</v>
      </c>
      <c r="I163" s="92">
        <v>5.93</v>
      </c>
      <c r="J163" s="93">
        <v>33000</v>
      </c>
      <c r="K163" s="93">
        <v>12859.78</v>
      </c>
      <c r="L163" s="93">
        <f t="shared" si="11"/>
        <v>274143</v>
      </c>
      <c r="M163" s="93">
        <v>1558</v>
      </c>
      <c r="N163" s="93">
        <v>275701</v>
      </c>
      <c r="O163" s="94"/>
    </row>
    <row r="164" spans="1:15" s="99" customFormat="1" ht="12">
      <c r="A164" s="88" t="s">
        <v>576</v>
      </c>
      <c r="B164" s="89">
        <v>437</v>
      </c>
      <c r="C164" s="89" t="s">
        <v>512</v>
      </c>
      <c r="D164" s="90" t="s">
        <v>58</v>
      </c>
      <c r="E164" s="91">
        <v>375</v>
      </c>
      <c r="F164" s="90" t="s">
        <v>507</v>
      </c>
      <c r="G164" s="92">
        <v>4.2</v>
      </c>
      <c r="H164" s="89" t="s">
        <v>228</v>
      </c>
      <c r="I164" s="92">
        <v>19.75</v>
      </c>
      <c r="J164" s="93">
        <v>375000</v>
      </c>
      <c r="K164" s="93">
        <v>330694.49</v>
      </c>
      <c r="L164" s="93">
        <f t="shared" si="11"/>
        <v>7049705</v>
      </c>
      <c r="M164" s="93">
        <v>55810</v>
      </c>
      <c r="N164" s="93">
        <v>7105515</v>
      </c>
      <c r="O164" s="94"/>
    </row>
    <row r="165" spans="1:15" s="99" customFormat="1" ht="12">
      <c r="A165" s="88" t="s">
        <v>576</v>
      </c>
      <c r="B165" s="89">
        <v>437</v>
      </c>
      <c r="C165" s="89" t="s">
        <v>512</v>
      </c>
      <c r="D165" s="90" t="s">
        <v>58</v>
      </c>
      <c r="E165" s="91">
        <v>99</v>
      </c>
      <c r="F165" s="90" t="s">
        <v>508</v>
      </c>
      <c r="G165" s="92">
        <v>4.2</v>
      </c>
      <c r="H165" s="89" t="s">
        <v>228</v>
      </c>
      <c r="I165" s="92">
        <v>19.75</v>
      </c>
      <c r="J165" s="93">
        <v>99000</v>
      </c>
      <c r="K165" s="93">
        <v>87303.33</v>
      </c>
      <c r="L165" s="93">
        <f t="shared" si="11"/>
        <v>1861122</v>
      </c>
      <c r="M165" s="93">
        <v>14735</v>
      </c>
      <c r="N165" s="93">
        <v>1875857</v>
      </c>
      <c r="O165" s="94"/>
    </row>
    <row r="166" spans="1:15" s="99" customFormat="1" ht="12">
      <c r="A166" s="88" t="s">
        <v>576</v>
      </c>
      <c r="B166" s="89">
        <v>437</v>
      </c>
      <c r="C166" s="89" t="s">
        <v>512</v>
      </c>
      <c r="D166" s="90" t="s">
        <v>58</v>
      </c>
      <c r="E166" s="91">
        <v>93</v>
      </c>
      <c r="F166" s="90" t="s">
        <v>509</v>
      </c>
      <c r="G166" s="92">
        <v>4.2</v>
      </c>
      <c r="H166" s="89" t="s">
        <v>228</v>
      </c>
      <c r="I166" s="92">
        <v>19.75</v>
      </c>
      <c r="J166" s="93">
        <v>93000</v>
      </c>
      <c r="K166" s="93">
        <v>78644.92</v>
      </c>
      <c r="L166" s="93">
        <f t="shared" si="11"/>
        <v>1676543</v>
      </c>
      <c r="M166" s="93">
        <v>13273</v>
      </c>
      <c r="N166" s="93">
        <v>1689816</v>
      </c>
      <c r="O166" s="94"/>
    </row>
    <row r="167" spans="1:15" s="99" customFormat="1" ht="12">
      <c r="A167" s="88" t="s">
        <v>578</v>
      </c>
      <c r="B167" s="89">
        <v>437</v>
      </c>
      <c r="C167" s="89" t="s">
        <v>512</v>
      </c>
      <c r="D167" s="90" t="s">
        <v>58</v>
      </c>
      <c r="E167" s="91">
        <v>122</v>
      </c>
      <c r="F167" s="90" t="s">
        <v>510</v>
      </c>
      <c r="G167" s="92">
        <v>4.2</v>
      </c>
      <c r="H167" s="89" t="s">
        <v>228</v>
      </c>
      <c r="I167" s="92">
        <v>19.75</v>
      </c>
      <c r="J167" s="93">
        <v>122000</v>
      </c>
      <c r="K167" s="93">
        <v>126602.05</v>
      </c>
      <c r="L167" s="93">
        <f t="shared" si="11"/>
        <v>2698887</v>
      </c>
      <c r="M167" s="93">
        <v>21365</v>
      </c>
      <c r="N167" s="93">
        <v>2720252</v>
      </c>
      <c r="O167" s="94"/>
    </row>
    <row r="168" spans="1:15" s="99" customFormat="1" ht="12">
      <c r="A168" s="88" t="s">
        <v>578</v>
      </c>
      <c r="B168" s="89">
        <v>437</v>
      </c>
      <c r="C168" s="89" t="s">
        <v>512</v>
      </c>
      <c r="D168" s="90" t="s">
        <v>58</v>
      </c>
      <c r="E168" s="91">
        <v>1</v>
      </c>
      <c r="F168" s="90" t="s">
        <v>511</v>
      </c>
      <c r="G168" s="92">
        <v>4.2</v>
      </c>
      <c r="H168" s="89" t="s">
        <v>228</v>
      </c>
      <c r="I168" s="92">
        <v>19.75</v>
      </c>
      <c r="J168" s="93">
        <v>1000</v>
      </c>
      <c r="K168" s="93">
        <v>1150.93</v>
      </c>
      <c r="L168" s="93">
        <f t="shared" si="11"/>
        <v>24535</v>
      </c>
      <c r="M168" s="93">
        <v>195</v>
      </c>
      <c r="N168" s="93">
        <v>24730</v>
      </c>
      <c r="O168" s="94"/>
    </row>
    <row r="169" spans="1:15" s="99" customFormat="1" ht="12">
      <c r="A169" s="88"/>
      <c r="B169" s="89"/>
      <c r="C169" s="89"/>
      <c r="D169" s="90"/>
      <c r="E169" s="91"/>
      <c r="F169" s="90"/>
      <c r="G169" s="92"/>
      <c r="H169" s="89"/>
      <c r="I169" s="92"/>
      <c r="J169" s="93"/>
      <c r="K169" s="93"/>
      <c r="L169" s="93"/>
      <c r="M169" s="93"/>
      <c r="N169" s="93"/>
      <c r="O169" s="94"/>
    </row>
    <row r="170" spans="1:15" s="99" customFormat="1" ht="12">
      <c r="A170" s="88" t="s">
        <v>160</v>
      </c>
      <c r="B170" s="89">
        <v>441</v>
      </c>
      <c r="C170" s="89" t="s">
        <v>299</v>
      </c>
      <c r="D170" s="90" t="s">
        <v>134</v>
      </c>
      <c r="E170" s="91">
        <v>17200000</v>
      </c>
      <c r="F170" s="90" t="s">
        <v>302</v>
      </c>
      <c r="G170" s="92">
        <v>6</v>
      </c>
      <c r="H170" s="89" t="s">
        <v>231</v>
      </c>
      <c r="I170" s="92">
        <v>4</v>
      </c>
      <c r="J170" s="93">
        <v>17200000000</v>
      </c>
      <c r="K170" s="93">
        <v>0</v>
      </c>
      <c r="L170" s="93">
        <f>ROUND((K170/1000),0)</f>
        <v>0</v>
      </c>
      <c r="M170" s="93"/>
      <c r="N170" s="93"/>
      <c r="O170" s="93"/>
    </row>
    <row r="171" spans="1:15" s="99" customFormat="1" ht="12">
      <c r="A171" s="88" t="s">
        <v>313</v>
      </c>
      <c r="B171" s="89">
        <v>441</v>
      </c>
      <c r="C171" s="89" t="s">
        <v>299</v>
      </c>
      <c r="D171" s="90" t="s">
        <v>134</v>
      </c>
      <c r="E171" s="91">
        <v>2500000</v>
      </c>
      <c r="F171" s="90" t="s">
        <v>303</v>
      </c>
      <c r="G171" s="92">
        <v>10</v>
      </c>
      <c r="H171" s="89" t="s">
        <v>231</v>
      </c>
      <c r="I171" s="92">
        <v>4</v>
      </c>
      <c r="J171" s="93">
        <v>2500000000</v>
      </c>
      <c r="K171" s="93">
        <v>0</v>
      </c>
      <c r="L171" s="93">
        <f>ROUND((K171/1000),0)</f>
        <v>0</v>
      </c>
      <c r="M171" s="93"/>
      <c r="N171" s="93"/>
      <c r="O171" s="93"/>
    </row>
    <row r="172" spans="1:15" s="99" customFormat="1" ht="12">
      <c r="A172" s="88" t="s">
        <v>113</v>
      </c>
      <c r="B172" s="89">
        <v>442</v>
      </c>
      <c r="C172" s="89" t="s">
        <v>304</v>
      </c>
      <c r="D172" s="90" t="s">
        <v>134</v>
      </c>
      <c r="E172" s="91">
        <v>30700000</v>
      </c>
      <c r="F172" s="90" t="s">
        <v>269</v>
      </c>
      <c r="G172" s="92">
        <v>6</v>
      </c>
      <c r="H172" s="89" t="s">
        <v>232</v>
      </c>
      <c r="I172" s="92">
        <v>6.25</v>
      </c>
      <c r="J172" s="93">
        <v>30700000000</v>
      </c>
      <c r="K172" s="93">
        <v>0</v>
      </c>
      <c r="L172" s="93">
        <f>ROUND((K172/1000),0)</f>
        <v>0</v>
      </c>
      <c r="M172" s="93"/>
      <c r="N172" s="93"/>
      <c r="O172" s="93"/>
    </row>
    <row r="173" spans="1:15" s="99" customFormat="1" ht="12">
      <c r="A173" s="88" t="s">
        <v>113</v>
      </c>
      <c r="B173" s="89">
        <v>442</v>
      </c>
      <c r="C173" s="89" t="s">
        <v>304</v>
      </c>
      <c r="D173" s="90" t="s">
        <v>134</v>
      </c>
      <c r="E173" s="91">
        <v>18000</v>
      </c>
      <c r="F173" s="90" t="s">
        <v>270</v>
      </c>
      <c r="G173" s="92">
        <v>0</v>
      </c>
      <c r="H173" s="89" t="s">
        <v>232</v>
      </c>
      <c r="I173" s="92">
        <v>6.5</v>
      </c>
      <c r="J173" s="93">
        <v>18000000</v>
      </c>
      <c r="K173" s="93">
        <v>0</v>
      </c>
      <c r="L173" s="93">
        <f>ROUND((K173/1000),0)</f>
        <v>0</v>
      </c>
      <c r="M173" s="93"/>
      <c r="N173" s="93"/>
      <c r="O173" s="93"/>
    </row>
    <row r="174" spans="1:15" s="99" customFormat="1" ht="12">
      <c r="A174" s="88" t="s">
        <v>253</v>
      </c>
      <c r="B174" s="89">
        <v>449</v>
      </c>
      <c r="C174" s="89" t="s">
        <v>305</v>
      </c>
      <c r="D174" s="90" t="s">
        <v>58</v>
      </c>
      <c r="E174" s="91">
        <v>162</v>
      </c>
      <c r="F174" s="90" t="s">
        <v>257</v>
      </c>
      <c r="G174" s="92">
        <v>4.8</v>
      </c>
      <c r="H174" s="90" t="s">
        <v>230</v>
      </c>
      <c r="I174" s="92">
        <v>7.75</v>
      </c>
      <c r="J174" s="93">
        <v>162000</v>
      </c>
      <c r="K174" s="93">
        <v>72114.33</v>
      </c>
      <c r="L174" s="93">
        <f>ROUND((K174*$C$8/1000),0)</f>
        <v>1537325</v>
      </c>
      <c r="M174" s="93">
        <v>12017</v>
      </c>
      <c r="N174" s="93">
        <v>1549342</v>
      </c>
      <c r="O174" s="94"/>
    </row>
    <row r="175" spans="1:15" s="99" customFormat="1" ht="12">
      <c r="A175" s="88" t="s">
        <v>307</v>
      </c>
      <c r="B175" s="89">
        <v>449</v>
      </c>
      <c r="C175" s="89" t="s">
        <v>305</v>
      </c>
      <c r="D175" s="90" t="s">
        <v>58</v>
      </c>
      <c r="E175" s="91">
        <v>50</v>
      </c>
      <c r="F175" s="90" t="s">
        <v>258</v>
      </c>
      <c r="G175" s="92">
        <v>5.4</v>
      </c>
      <c r="H175" s="90" t="s">
        <v>230</v>
      </c>
      <c r="I175" s="92">
        <v>14.75</v>
      </c>
      <c r="J175" s="93">
        <v>50000</v>
      </c>
      <c r="K175" s="93">
        <v>63906.83</v>
      </c>
      <c r="L175" s="93">
        <f>ROUND((K175*$C$8/1000),0)</f>
        <v>1362358</v>
      </c>
      <c r="M175" s="93">
        <v>0</v>
      </c>
      <c r="N175" s="93">
        <v>1362358</v>
      </c>
      <c r="O175" s="94"/>
    </row>
    <row r="176" spans="1:15" s="99" customFormat="1" ht="12">
      <c r="A176" s="88" t="s">
        <v>307</v>
      </c>
      <c r="B176" s="89">
        <v>449</v>
      </c>
      <c r="C176" s="89" t="s">
        <v>305</v>
      </c>
      <c r="D176" s="90" t="s">
        <v>58</v>
      </c>
      <c r="E176" s="91">
        <v>59.52</v>
      </c>
      <c r="F176" s="90" t="s">
        <v>259</v>
      </c>
      <c r="G176" s="92">
        <v>4.5</v>
      </c>
      <c r="H176" s="90" t="s">
        <v>230</v>
      </c>
      <c r="I176" s="92">
        <v>15</v>
      </c>
      <c r="J176" s="93">
        <v>59520</v>
      </c>
      <c r="K176" s="93">
        <v>73090.48</v>
      </c>
      <c r="L176" s="93">
        <f>ROUND((K176*$C$8/1000),0)</f>
        <v>1558134</v>
      </c>
      <c r="M176" s="93">
        <v>0</v>
      </c>
      <c r="N176" s="93">
        <v>1558134</v>
      </c>
      <c r="O176" s="94"/>
    </row>
    <row r="177" spans="1:15" s="99" customFormat="1" ht="12">
      <c r="A177" s="88" t="s">
        <v>309</v>
      </c>
      <c r="B177" s="89">
        <v>458</v>
      </c>
      <c r="C177" s="89" t="s">
        <v>308</v>
      </c>
      <c r="D177" s="90" t="s">
        <v>134</v>
      </c>
      <c r="E177" s="91">
        <v>16320000</v>
      </c>
      <c r="F177" s="90" t="s">
        <v>314</v>
      </c>
      <c r="G177" s="92">
        <v>6</v>
      </c>
      <c r="H177" s="89" t="s">
        <v>232</v>
      </c>
      <c r="I177" s="92">
        <v>4</v>
      </c>
      <c r="J177" s="93">
        <v>16320000000</v>
      </c>
      <c r="K177" s="93">
        <v>0</v>
      </c>
      <c r="L177" s="93">
        <f>ROUND((K177/1000),0)</f>
        <v>0</v>
      </c>
      <c r="M177" s="93"/>
      <c r="N177" s="93"/>
      <c r="O177" s="94"/>
    </row>
    <row r="178" spans="1:15" s="99" customFormat="1" ht="12">
      <c r="A178" s="88" t="s">
        <v>199</v>
      </c>
      <c r="B178" s="89">
        <v>458</v>
      </c>
      <c r="C178" s="89" t="s">
        <v>308</v>
      </c>
      <c r="D178" s="90" t="s">
        <v>134</v>
      </c>
      <c r="E178" s="91">
        <v>3500000</v>
      </c>
      <c r="F178" s="90" t="s">
        <v>315</v>
      </c>
      <c r="G178" s="92">
        <v>10</v>
      </c>
      <c r="H178" s="89" t="s">
        <v>232</v>
      </c>
      <c r="I178" s="92">
        <v>6.16666</v>
      </c>
      <c r="J178" s="93">
        <v>3500000000</v>
      </c>
      <c r="K178" s="93">
        <v>0</v>
      </c>
      <c r="L178" s="93">
        <v>0</v>
      </c>
      <c r="M178" s="93"/>
      <c r="N178" s="93"/>
      <c r="O178" s="94"/>
    </row>
    <row r="179" spans="1:15" s="99" customFormat="1" ht="12">
      <c r="A179" s="88" t="s">
        <v>199</v>
      </c>
      <c r="B179" s="89">
        <v>458</v>
      </c>
      <c r="C179" s="89" t="s">
        <v>308</v>
      </c>
      <c r="D179" s="90" t="s">
        <v>134</v>
      </c>
      <c r="E179" s="91">
        <v>1000</v>
      </c>
      <c r="F179" s="90" t="s">
        <v>316</v>
      </c>
      <c r="G179" s="92">
        <v>10</v>
      </c>
      <c r="H179" s="89" t="s">
        <v>232</v>
      </c>
      <c r="I179" s="92">
        <v>6.16666</v>
      </c>
      <c r="J179" s="93">
        <v>1000000</v>
      </c>
      <c r="K179" s="93">
        <v>0</v>
      </c>
      <c r="L179" s="93">
        <f>ROUND((K179/1000),0)</f>
        <v>0</v>
      </c>
      <c r="M179" s="93"/>
      <c r="N179" s="93"/>
      <c r="O179" s="94"/>
    </row>
    <row r="180" spans="1:15" s="99" customFormat="1" ht="12">
      <c r="A180" s="88"/>
      <c r="B180" s="89"/>
      <c r="C180" s="89"/>
      <c r="D180" s="90"/>
      <c r="E180" s="91"/>
      <c r="F180" s="90"/>
      <c r="G180" s="92"/>
      <c r="H180" s="89"/>
      <c r="I180" s="92"/>
      <c r="J180" s="93"/>
      <c r="K180" s="93"/>
      <c r="L180" s="93"/>
      <c r="M180" s="93"/>
      <c r="N180" s="93"/>
      <c r="O180" s="94"/>
    </row>
    <row r="181" spans="1:15" s="99" customFormat="1" ht="12">
      <c r="A181" s="88" t="s">
        <v>113</v>
      </c>
      <c r="B181" s="89">
        <v>471</v>
      </c>
      <c r="C181" s="89" t="s">
        <v>317</v>
      </c>
      <c r="D181" s="90" t="s">
        <v>134</v>
      </c>
      <c r="E181" s="91">
        <v>35250000</v>
      </c>
      <c r="F181" s="90" t="s">
        <v>318</v>
      </c>
      <c r="G181" s="92">
        <v>6.5</v>
      </c>
      <c r="H181" s="89" t="s">
        <v>232</v>
      </c>
      <c r="I181" s="92">
        <v>7</v>
      </c>
      <c r="J181" s="93">
        <v>35250000000</v>
      </c>
      <c r="K181" s="93">
        <v>35250000000</v>
      </c>
      <c r="L181" s="93">
        <f aca="true" t="shared" si="12" ref="L181:L187">ROUND((K181/1000),0)</f>
        <v>35250000</v>
      </c>
      <c r="M181" s="93">
        <v>553274</v>
      </c>
      <c r="N181" s="93">
        <v>35803274</v>
      </c>
      <c r="O181" s="94"/>
    </row>
    <row r="182" spans="1:15" s="99" customFormat="1" ht="12">
      <c r="A182" s="88" t="s">
        <v>113</v>
      </c>
      <c r="B182" s="89">
        <v>471</v>
      </c>
      <c r="C182" s="89" t="s">
        <v>317</v>
      </c>
      <c r="D182" s="90" t="s">
        <v>134</v>
      </c>
      <c r="E182" s="91">
        <v>4750000</v>
      </c>
      <c r="F182" s="90" t="s">
        <v>319</v>
      </c>
      <c r="G182" s="92">
        <v>0</v>
      </c>
      <c r="H182" s="89" t="s">
        <v>232</v>
      </c>
      <c r="I182" s="92">
        <v>7.25</v>
      </c>
      <c r="J182" s="93">
        <v>4750000000</v>
      </c>
      <c r="K182" s="93">
        <v>4750000000</v>
      </c>
      <c r="L182" s="93">
        <f t="shared" si="12"/>
        <v>4750000</v>
      </c>
      <c r="M182" s="93">
        <v>0</v>
      </c>
      <c r="N182" s="93">
        <v>4750000</v>
      </c>
      <c r="O182" s="94"/>
    </row>
    <row r="183" spans="1:15" s="99" customFormat="1" ht="12">
      <c r="A183" s="88" t="s">
        <v>540</v>
      </c>
      <c r="B183" s="89">
        <v>472</v>
      </c>
      <c r="C183" s="89" t="s">
        <v>329</v>
      </c>
      <c r="D183" s="90" t="s">
        <v>134</v>
      </c>
      <c r="E183" s="91">
        <v>15700000</v>
      </c>
      <c r="F183" s="90" t="s">
        <v>97</v>
      </c>
      <c r="G183" s="92">
        <v>6</v>
      </c>
      <c r="H183" s="89" t="s">
        <v>232</v>
      </c>
      <c r="I183" s="92">
        <v>4</v>
      </c>
      <c r="J183" s="93">
        <v>15700000000</v>
      </c>
      <c r="K183" s="93">
        <v>0</v>
      </c>
      <c r="L183" s="93">
        <f t="shared" si="12"/>
        <v>0</v>
      </c>
      <c r="M183" s="93"/>
      <c r="N183" s="93"/>
      <c r="O183" s="94"/>
    </row>
    <row r="184" spans="1:15" s="99" customFormat="1" ht="12">
      <c r="A184" s="88" t="s">
        <v>540</v>
      </c>
      <c r="B184" s="89">
        <v>472</v>
      </c>
      <c r="C184" s="89" t="s">
        <v>329</v>
      </c>
      <c r="D184" s="90" t="s">
        <v>134</v>
      </c>
      <c r="E184" s="91">
        <v>500000</v>
      </c>
      <c r="F184" s="90" t="s">
        <v>98</v>
      </c>
      <c r="G184" s="92" t="s">
        <v>333</v>
      </c>
      <c r="H184" s="89" t="s">
        <v>232</v>
      </c>
      <c r="I184" s="92">
        <v>6</v>
      </c>
      <c r="J184" s="93">
        <v>500000000</v>
      </c>
      <c r="K184" s="93">
        <v>500000000</v>
      </c>
      <c r="L184" s="93">
        <f t="shared" si="12"/>
        <v>500000</v>
      </c>
      <c r="M184" s="93">
        <v>0</v>
      </c>
      <c r="N184" s="93">
        <v>500000</v>
      </c>
      <c r="O184" s="94"/>
    </row>
    <row r="185" spans="1:15" s="99" customFormat="1" ht="12">
      <c r="A185" s="88" t="s">
        <v>540</v>
      </c>
      <c r="B185" s="89">
        <v>472</v>
      </c>
      <c r="C185" s="89" t="s">
        <v>329</v>
      </c>
      <c r="D185" s="90" t="s">
        <v>134</v>
      </c>
      <c r="E185" s="91">
        <v>1000</v>
      </c>
      <c r="F185" s="90" t="s">
        <v>150</v>
      </c>
      <c r="G185" s="92">
        <v>10</v>
      </c>
      <c r="H185" s="89" t="s">
        <v>232</v>
      </c>
      <c r="I185" s="92">
        <v>6</v>
      </c>
      <c r="J185" s="93">
        <v>1000000</v>
      </c>
      <c r="K185" s="93">
        <v>1000000</v>
      </c>
      <c r="L185" s="93">
        <f t="shared" si="12"/>
        <v>1000</v>
      </c>
      <c r="M185" s="93">
        <v>487</v>
      </c>
      <c r="N185" s="93">
        <v>1487</v>
      </c>
      <c r="O185" s="93"/>
    </row>
    <row r="186" spans="1:15" s="99" customFormat="1" ht="12">
      <c r="A186" s="88" t="s">
        <v>113</v>
      </c>
      <c r="B186" s="89">
        <v>473</v>
      </c>
      <c r="C186" s="89" t="s">
        <v>332</v>
      </c>
      <c r="D186" s="90" t="s">
        <v>134</v>
      </c>
      <c r="E186" s="91">
        <v>13000000</v>
      </c>
      <c r="F186" s="90" t="s">
        <v>330</v>
      </c>
      <c r="G186" s="92">
        <v>6.5</v>
      </c>
      <c r="H186" s="89" t="s">
        <v>232</v>
      </c>
      <c r="I186" s="92">
        <v>5.25</v>
      </c>
      <c r="J186" s="93">
        <v>13000000000</v>
      </c>
      <c r="K186" s="93">
        <v>0</v>
      </c>
      <c r="L186" s="93">
        <f t="shared" si="12"/>
        <v>0</v>
      </c>
      <c r="M186" s="93"/>
      <c r="N186" s="93"/>
      <c r="O186" s="94"/>
    </row>
    <row r="187" spans="1:15" s="99" customFormat="1" ht="12">
      <c r="A187" s="88" t="s">
        <v>113</v>
      </c>
      <c r="B187" s="89">
        <v>473</v>
      </c>
      <c r="C187" s="89" t="s">
        <v>332</v>
      </c>
      <c r="D187" s="90" t="s">
        <v>134</v>
      </c>
      <c r="E187" s="91">
        <v>10000</v>
      </c>
      <c r="F187" s="90" t="s">
        <v>331</v>
      </c>
      <c r="G187" s="92">
        <v>0</v>
      </c>
      <c r="H187" s="89" t="s">
        <v>232</v>
      </c>
      <c r="I187" s="92">
        <v>5.5</v>
      </c>
      <c r="J187" s="93">
        <v>10000000</v>
      </c>
      <c r="K187" s="93">
        <v>0</v>
      </c>
      <c r="L187" s="93">
        <f t="shared" si="12"/>
        <v>0</v>
      </c>
      <c r="M187" s="93"/>
      <c r="N187" s="93"/>
      <c r="O187" s="94"/>
    </row>
    <row r="188" spans="1:15" s="99" customFormat="1" ht="12">
      <c r="A188" s="88" t="s">
        <v>540</v>
      </c>
      <c r="B188" s="89">
        <v>486</v>
      </c>
      <c r="C188" s="89" t="s">
        <v>515</v>
      </c>
      <c r="D188" s="90" t="s">
        <v>58</v>
      </c>
      <c r="E188" s="91">
        <v>450</v>
      </c>
      <c r="F188" s="90" t="s">
        <v>151</v>
      </c>
      <c r="G188" s="92">
        <v>4.25</v>
      </c>
      <c r="H188" s="89" t="s">
        <v>228</v>
      </c>
      <c r="I188" s="92">
        <v>19.5</v>
      </c>
      <c r="J188" s="93">
        <v>450000</v>
      </c>
      <c r="K188" s="93">
        <v>355523</v>
      </c>
      <c r="L188" s="93">
        <f>ROUND((K188*$C$8/1000),0)</f>
        <v>7578997</v>
      </c>
      <c r="M188" s="93">
        <v>30733</v>
      </c>
      <c r="N188" s="93">
        <v>7609730</v>
      </c>
      <c r="O188" s="94"/>
    </row>
    <row r="189" spans="1:15" s="99" customFormat="1" ht="12">
      <c r="A189" s="88" t="s">
        <v>542</v>
      </c>
      <c r="B189" s="89">
        <v>486</v>
      </c>
      <c r="C189" s="89" t="s">
        <v>515</v>
      </c>
      <c r="D189" s="90" t="s">
        <v>58</v>
      </c>
      <c r="E189" s="91">
        <v>50</v>
      </c>
      <c r="F189" s="90" t="s">
        <v>152</v>
      </c>
      <c r="G189" s="92">
        <v>8</v>
      </c>
      <c r="H189" s="89" t="s">
        <v>228</v>
      </c>
      <c r="I189" s="92">
        <v>23.25</v>
      </c>
      <c r="J189" s="93">
        <v>50000</v>
      </c>
      <c r="K189" s="93">
        <v>50000</v>
      </c>
      <c r="L189" s="93">
        <f>ROUND((K189*$C$8/1000),0)</f>
        <v>1065894</v>
      </c>
      <c r="M189" s="93">
        <v>395134</v>
      </c>
      <c r="N189" s="93">
        <v>1461028</v>
      </c>
      <c r="O189" s="94"/>
    </row>
    <row r="190" spans="1:15" s="99" customFormat="1" ht="12">
      <c r="A190" s="88" t="s">
        <v>612</v>
      </c>
      <c r="B190" s="89">
        <v>486</v>
      </c>
      <c r="C190" s="89" t="s">
        <v>587</v>
      </c>
      <c r="D190" s="90" t="s">
        <v>58</v>
      </c>
      <c r="E190" s="91">
        <v>427</v>
      </c>
      <c r="F190" s="90" t="s">
        <v>334</v>
      </c>
      <c r="G190" s="92">
        <v>4</v>
      </c>
      <c r="H190" s="89" t="s">
        <v>228</v>
      </c>
      <c r="I190" s="92">
        <v>20</v>
      </c>
      <c r="J190" s="93">
        <v>427000</v>
      </c>
      <c r="K190" s="93">
        <v>365666</v>
      </c>
      <c r="L190" s="93">
        <f>ROUND((K190*$C$8/1000),0)</f>
        <v>7795224</v>
      </c>
      <c r="M190" s="93">
        <v>29790</v>
      </c>
      <c r="N190" s="93">
        <v>7825014</v>
      </c>
      <c r="O190" s="94"/>
    </row>
    <row r="191" spans="1:15" s="99" customFormat="1" ht="12">
      <c r="A191" s="88" t="s">
        <v>612</v>
      </c>
      <c r="B191" s="89">
        <v>486</v>
      </c>
      <c r="C191" s="89" t="s">
        <v>587</v>
      </c>
      <c r="D191" s="90" t="s">
        <v>58</v>
      </c>
      <c r="E191" s="91">
        <v>37</v>
      </c>
      <c r="F191" s="90" t="s">
        <v>590</v>
      </c>
      <c r="G191" s="92">
        <v>4</v>
      </c>
      <c r="H191" s="89" t="s">
        <v>228</v>
      </c>
      <c r="I191" s="92">
        <v>20</v>
      </c>
      <c r="J191" s="93">
        <v>37000</v>
      </c>
      <c r="K191" s="93">
        <v>37000</v>
      </c>
      <c r="L191" s="93">
        <f>ROUND((K191*$C$8/1000),0)</f>
        <v>788762</v>
      </c>
      <c r="M191" s="93">
        <v>84582</v>
      </c>
      <c r="N191" s="93">
        <v>873344</v>
      </c>
      <c r="O191" s="94"/>
    </row>
    <row r="192" spans="1:15" s="99" customFormat="1" ht="12">
      <c r="A192" s="88" t="s">
        <v>612</v>
      </c>
      <c r="B192" s="89">
        <v>486</v>
      </c>
      <c r="C192" s="89" t="s">
        <v>587</v>
      </c>
      <c r="D192" s="90" t="s">
        <v>58</v>
      </c>
      <c r="E192" s="91">
        <v>59</v>
      </c>
      <c r="F192" s="90" t="s">
        <v>591</v>
      </c>
      <c r="G192" s="92">
        <v>7</v>
      </c>
      <c r="H192" s="89" t="s">
        <v>228</v>
      </c>
      <c r="I192" s="92">
        <v>21.75</v>
      </c>
      <c r="J192" s="93">
        <v>59000</v>
      </c>
      <c r="K192" s="93">
        <v>59000</v>
      </c>
      <c r="L192" s="93">
        <f>ROUND((K192*$C$8/1000),0)</f>
        <v>1257755</v>
      </c>
      <c r="M192" s="93">
        <v>241627</v>
      </c>
      <c r="N192" s="93">
        <v>1499382</v>
      </c>
      <c r="O192" s="94"/>
    </row>
    <row r="193" spans="1:15" s="99" customFormat="1" ht="12">
      <c r="A193" s="88"/>
      <c r="B193" s="89"/>
      <c r="C193" s="89"/>
      <c r="D193" s="90"/>
      <c r="E193" s="91"/>
      <c r="F193" s="90"/>
      <c r="G193" s="92"/>
      <c r="H193" s="89"/>
      <c r="I193" s="92"/>
      <c r="J193" s="93"/>
      <c r="K193" s="93"/>
      <c r="L193" s="93"/>
      <c r="M193" s="93"/>
      <c r="N193" s="93"/>
      <c r="O193" s="94"/>
    </row>
    <row r="194" spans="1:15" s="99" customFormat="1" ht="12">
      <c r="A194" s="88" t="s">
        <v>113</v>
      </c>
      <c r="B194" s="89">
        <v>490</v>
      </c>
      <c r="C194" s="89" t="s">
        <v>521</v>
      </c>
      <c r="D194" s="90" t="s">
        <v>134</v>
      </c>
      <c r="E194" s="91">
        <v>15000000</v>
      </c>
      <c r="F194" s="90" t="s">
        <v>522</v>
      </c>
      <c r="G194" s="92">
        <v>6.25</v>
      </c>
      <c r="H194" s="89" t="s">
        <v>232</v>
      </c>
      <c r="I194" s="92">
        <v>6.25</v>
      </c>
      <c r="J194" s="93">
        <v>15000000000</v>
      </c>
      <c r="K194" s="93">
        <v>7252740000</v>
      </c>
      <c r="L194" s="93">
        <f>ROUND((K194/1000),0)</f>
        <v>7252740</v>
      </c>
      <c r="M194" s="93">
        <v>35550</v>
      </c>
      <c r="N194" s="93">
        <v>7288290</v>
      </c>
      <c r="O194" s="94"/>
    </row>
    <row r="195" spans="1:15" s="99" customFormat="1" ht="12">
      <c r="A195" s="88" t="s">
        <v>113</v>
      </c>
      <c r="B195" s="89">
        <v>490</v>
      </c>
      <c r="C195" s="89" t="s">
        <v>521</v>
      </c>
      <c r="D195" s="90" t="s">
        <v>134</v>
      </c>
      <c r="E195" s="91">
        <v>10000000</v>
      </c>
      <c r="F195" s="90" t="s">
        <v>548</v>
      </c>
      <c r="G195" s="92">
        <v>0</v>
      </c>
      <c r="H195" s="89" t="s">
        <v>232</v>
      </c>
      <c r="I195" s="92">
        <v>6.5</v>
      </c>
      <c r="J195" s="93">
        <v>10000000000</v>
      </c>
      <c r="K195" s="93">
        <v>8872000000</v>
      </c>
      <c r="L195" s="93">
        <f>ROUND((K195/1000),0)</f>
        <v>8872000</v>
      </c>
      <c r="M195" s="93">
        <v>0</v>
      </c>
      <c r="N195" s="93">
        <v>8872000</v>
      </c>
      <c r="O195" s="94"/>
    </row>
    <row r="196" spans="1:15" s="99" customFormat="1" ht="12">
      <c r="A196" s="88" t="s">
        <v>568</v>
      </c>
      <c r="B196" s="89">
        <v>490</v>
      </c>
      <c r="C196" s="89" t="s">
        <v>554</v>
      </c>
      <c r="D196" s="90" t="s">
        <v>134</v>
      </c>
      <c r="E196" s="91">
        <v>16800000</v>
      </c>
      <c r="F196" s="90" t="s">
        <v>555</v>
      </c>
      <c r="G196" s="92">
        <v>6.5</v>
      </c>
      <c r="H196" s="89" t="s">
        <v>232</v>
      </c>
      <c r="I196" s="92">
        <v>5.75</v>
      </c>
      <c r="J196" s="93">
        <v>16800000000</v>
      </c>
      <c r="K196" s="93">
        <v>8131791360</v>
      </c>
      <c r="L196" s="93">
        <f>ROUND((K196/1000),0)</f>
        <v>8131791</v>
      </c>
      <c r="M196" s="93">
        <v>41406</v>
      </c>
      <c r="N196" s="93">
        <v>8173197</v>
      </c>
      <c r="O196" s="94"/>
    </row>
    <row r="197" spans="1:15" s="99" customFormat="1" ht="12">
      <c r="A197" s="88" t="s">
        <v>568</v>
      </c>
      <c r="B197" s="89">
        <v>490</v>
      </c>
      <c r="C197" s="89" t="s">
        <v>554</v>
      </c>
      <c r="D197" s="90" t="s">
        <v>134</v>
      </c>
      <c r="E197" s="91">
        <v>11200000</v>
      </c>
      <c r="F197" s="90" t="s">
        <v>556</v>
      </c>
      <c r="G197" s="92">
        <v>0</v>
      </c>
      <c r="H197" s="89" t="s">
        <v>232</v>
      </c>
      <c r="I197" s="92">
        <v>6</v>
      </c>
      <c r="J197" s="93">
        <v>11200000000</v>
      </c>
      <c r="K197" s="93">
        <v>9928000320</v>
      </c>
      <c r="L197" s="93">
        <f>ROUND((K197/1000),0)</f>
        <v>9928000</v>
      </c>
      <c r="M197" s="93">
        <v>0</v>
      </c>
      <c r="N197" s="93">
        <v>9928000</v>
      </c>
      <c r="O197" s="94"/>
    </row>
    <row r="198" spans="1:15" s="99" customFormat="1" ht="12">
      <c r="A198" s="88" t="s">
        <v>630</v>
      </c>
      <c r="B198" s="89">
        <v>495</v>
      </c>
      <c r="C198" s="89" t="s">
        <v>525</v>
      </c>
      <c r="D198" s="90" t="s">
        <v>58</v>
      </c>
      <c r="E198" s="91">
        <v>578.5</v>
      </c>
      <c r="F198" s="90" t="s">
        <v>530</v>
      </c>
      <c r="G198" s="92">
        <v>4</v>
      </c>
      <c r="H198" s="89" t="s">
        <v>228</v>
      </c>
      <c r="I198" s="92">
        <v>19.25</v>
      </c>
      <c r="J198" s="93">
        <v>578500</v>
      </c>
      <c r="K198" s="93">
        <v>451167</v>
      </c>
      <c r="L198" s="93">
        <f aca="true" t="shared" si="13" ref="L198:L215">ROUND((K198*$C$8/1000),0)</f>
        <v>9617924</v>
      </c>
      <c r="M198" s="93">
        <v>63176</v>
      </c>
      <c r="N198" s="93">
        <v>9681100</v>
      </c>
      <c r="O198" s="94"/>
    </row>
    <row r="199" spans="1:15" s="99" customFormat="1" ht="12">
      <c r="A199" s="88" t="s">
        <v>630</v>
      </c>
      <c r="B199" s="89">
        <v>495</v>
      </c>
      <c r="C199" s="89" t="s">
        <v>525</v>
      </c>
      <c r="D199" s="90" t="s">
        <v>58</v>
      </c>
      <c r="E199" s="91">
        <v>52.2</v>
      </c>
      <c r="F199" s="90" t="s">
        <v>531</v>
      </c>
      <c r="G199" s="92">
        <v>5</v>
      </c>
      <c r="H199" s="89" t="s">
        <v>228</v>
      </c>
      <c r="I199" s="92">
        <v>19.25</v>
      </c>
      <c r="J199" s="93">
        <v>52200</v>
      </c>
      <c r="K199" s="93">
        <v>52841</v>
      </c>
      <c r="L199" s="93">
        <f t="shared" si="13"/>
        <v>1126458</v>
      </c>
      <c r="M199" s="93">
        <v>9215</v>
      </c>
      <c r="N199" s="93">
        <v>1135673</v>
      </c>
      <c r="O199" s="94"/>
    </row>
    <row r="200" spans="1:15" s="99" customFormat="1" ht="12">
      <c r="A200" s="88" t="s">
        <v>633</v>
      </c>
      <c r="B200" s="89">
        <v>495</v>
      </c>
      <c r="C200" s="89" t="s">
        <v>525</v>
      </c>
      <c r="D200" s="90" t="s">
        <v>58</v>
      </c>
      <c r="E200" s="91">
        <v>27.4</v>
      </c>
      <c r="F200" s="90" t="s">
        <v>532</v>
      </c>
      <c r="G200" s="92">
        <v>5.5</v>
      </c>
      <c r="H200" s="89" t="s">
        <v>228</v>
      </c>
      <c r="I200" s="92">
        <v>19.25</v>
      </c>
      <c r="J200" s="93">
        <v>27400</v>
      </c>
      <c r="K200" s="93">
        <v>30497</v>
      </c>
      <c r="L200" s="93">
        <f t="shared" si="13"/>
        <v>650131</v>
      </c>
      <c r="M200" s="93">
        <v>5840</v>
      </c>
      <c r="N200" s="93">
        <v>655971</v>
      </c>
      <c r="O200" s="94"/>
    </row>
    <row r="201" spans="1:15" s="99" customFormat="1" ht="12">
      <c r="A201" s="88" t="s">
        <v>633</v>
      </c>
      <c r="B201" s="89">
        <v>495</v>
      </c>
      <c r="C201" s="89" t="s">
        <v>525</v>
      </c>
      <c r="D201" s="90" t="s">
        <v>58</v>
      </c>
      <c r="E201" s="91">
        <v>20.4</v>
      </c>
      <c r="F201" s="90" t="s">
        <v>533</v>
      </c>
      <c r="G201" s="92">
        <v>6</v>
      </c>
      <c r="H201" s="89" t="s">
        <v>228</v>
      </c>
      <c r="I201" s="92">
        <v>19.25</v>
      </c>
      <c r="J201" s="93">
        <v>20400</v>
      </c>
      <c r="K201" s="93">
        <v>24653</v>
      </c>
      <c r="L201" s="93">
        <f t="shared" si="13"/>
        <v>525550</v>
      </c>
      <c r="M201" s="93">
        <v>5141</v>
      </c>
      <c r="N201" s="93">
        <v>530691</v>
      </c>
      <c r="O201" s="94"/>
    </row>
    <row r="202" spans="1:15" s="99" customFormat="1" ht="12">
      <c r="A202" s="88" t="s">
        <v>634</v>
      </c>
      <c r="B202" s="89">
        <v>495</v>
      </c>
      <c r="C202" s="89" t="s">
        <v>525</v>
      </c>
      <c r="D202" s="90" t="s">
        <v>58</v>
      </c>
      <c r="E202" s="91">
        <v>22</v>
      </c>
      <c r="F202" s="159" t="s">
        <v>535</v>
      </c>
      <c r="G202" s="92">
        <v>7</v>
      </c>
      <c r="H202" s="89" t="s">
        <v>228</v>
      </c>
      <c r="I202" s="92">
        <v>19.25</v>
      </c>
      <c r="J202" s="93">
        <v>22000</v>
      </c>
      <c r="K202" s="93">
        <v>27410</v>
      </c>
      <c r="L202" s="93">
        <f t="shared" si="13"/>
        <v>584323</v>
      </c>
      <c r="M202" s="93">
        <v>6645</v>
      </c>
      <c r="N202" s="93">
        <v>590968</v>
      </c>
      <c r="O202" s="94"/>
    </row>
    <row r="203" spans="1:15" s="99" customFormat="1" ht="12">
      <c r="A203" s="88" t="s">
        <v>634</v>
      </c>
      <c r="B203" s="89">
        <v>495</v>
      </c>
      <c r="C203" s="89" t="s">
        <v>525</v>
      </c>
      <c r="D203" s="90" t="s">
        <v>58</v>
      </c>
      <c r="E203" s="91">
        <v>31</v>
      </c>
      <c r="F203" s="90" t="s">
        <v>534</v>
      </c>
      <c r="G203" s="92">
        <v>7.5</v>
      </c>
      <c r="H203" s="89" t="s">
        <v>228</v>
      </c>
      <c r="I203" s="92">
        <v>19.25</v>
      </c>
      <c r="J203" s="93">
        <v>31000</v>
      </c>
      <c r="K203" s="93">
        <v>39929</v>
      </c>
      <c r="L203" s="93">
        <f t="shared" si="13"/>
        <v>851202</v>
      </c>
      <c r="M203" s="93">
        <v>10353</v>
      </c>
      <c r="N203" s="93">
        <v>861555</v>
      </c>
      <c r="O203" s="94"/>
    </row>
    <row r="204" spans="1:15" s="99" customFormat="1" ht="12">
      <c r="A204" s="88" t="s">
        <v>635</v>
      </c>
      <c r="B204" s="89">
        <v>495</v>
      </c>
      <c r="C204" s="89" t="s">
        <v>583</v>
      </c>
      <c r="D204" s="90" t="s">
        <v>58</v>
      </c>
      <c r="E204" s="91">
        <v>478</v>
      </c>
      <c r="F204" s="90" t="s">
        <v>593</v>
      </c>
      <c r="G204" s="92">
        <v>4</v>
      </c>
      <c r="H204" s="89" t="s">
        <v>228</v>
      </c>
      <c r="I204" s="92">
        <v>18.25</v>
      </c>
      <c r="J204" s="93">
        <v>478000</v>
      </c>
      <c r="K204" s="93">
        <v>399308</v>
      </c>
      <c r="L204" s="93">
        <f t="shared" si="13"/>
        <v>8512400</v>
      </c>
      <c r="M204" s="93">
        <v>55917</v>
      </c>
      <c r="N204" s="93">
        <v>8568317</v>
      </c>
      <c r="O204" s="94"/>
    </row>
    <row r="205" spans="1:15" s="99" customFormat="1" ht="12">
      <c r="A205" s="88" t="s">
        <v>636</v>
      </c>
      <c r="B205" s="89">
        <v>495</v>
      </c>
      <c r="C205" s="89" t="s">
        <v>583</v>
      </c>
      <c r="D205" s="90" t="s">
        <v>58</v>
      </c>
      <c r="E205" s="91">
        <v>55</v>
      </c>
      <c r="F205" s="90" t="s">
        <v>595</v>
      </c>
      <c r="G205" s="92">
        <v>5</v>
      </c>
      <c r="H205" s="89" t="s">
        <v>228</v>
      </c>
      <c r="I205" s="92">
        <v>18.25</v>
      </c>
      <c r="J205" s="93">
        <v>55000</v>
      </c>
      <c r="K205" s="93">
        <v>55675</v>
      </c>
      <c r="L205" s="93">
        <f t="shared" si="13"/>
        <v>1186873</v>
      </c>
      <c r="M205" s="93">
        <v>9710</v>
      </c>
      <c r="N205" s="93">
        <v>1196583</v>
      </c>
      <c r="O205" s="94"/>
    </row>
    <row r="206" spans="1:15" s="99" customFormat="1" ht="12">
      <c r="A206" s="88" t="s">
        <v>655</v>
      </c>
      <c r="B206" s="89">
        <v>495</v>
      </c>
      <c r="C206" s="89" t="s">
        <v>583</v>
      </c>
      <c r="D206" s="90" t="s">
        <v>58</v>
      </c>
      <c r="E206" s="91">
        <v>18</v>
      </c>
      <c r="F206" s="90" t="s">
        <v>594</v>
      </c>
      <c r="G206" s="92">
        <v>5.5</v>
      </c>
      <c r="H206" s="89" t="s">
        <v>228</v>
      </c>
      <c r="I206" s="92">
        <v>18.25</v>
      </c>
      <c r="J206" s="93">
        <v>18000</v>
      </c>
      <c r="K206" s="93">
        <v>18990</v>
      </c>
      <c r="L206" s="93">
        <f t="shared" si="13"/>
        <v>404827</v>
      </c>
      <c r="M206" s="93">
        <v>3637</v>
      </c>
      <c r="N206" s="93">
        <v>408464</v>
      </c>
      <c r="O206" s="94"/>
    </row>
    <row r="207" spans="1:15" s="99" customFormat="1" ht="12">
      <c r="A207" s="88" t="s">
        <v>637</v>
      </c>
      <c r="B207" s="89">
        <v>495</v>
      </c>
      <c r="C207" s="89" t="s">
        <v>583</v>
      </c>
      <c r="D207" s="90" t="s">
        <v>58</v>
      </c>
      <c r="E207" s="91">
        <v>8</v>
      </c>
      <c r="F207" s="90" t="s">
        <v>596</v>
      </c>
      <c r="G207" s="92">
        <v>6</v>
      </c>
      <c r="H207" s="89" t="s">
        <v>228</v>
      </c>
      <c r="I207" s="92">
        <v>18.25</v>
      </c>
      <c r="J207" s="93">
        <v>8000</v>
      </c>
      <c r="K207" s="93">
        <v>9121</v>
      </c>
      <c r="L207" s="93">
        <f t="shared" si="13"/>
        <v>194440</v>
      </c>
      <c r="M207" s="93">
        <v>1902</v>
      </c>
      <c r="N207" s="93">
        <v>196342</v>
      </c>
      <c r="O207" s="94"/>
    </row>
    <row r="208" spans="1:15" s="99" customFormat="1" ht="12">
      <c r="A208" s="88" t="s">
        <v>637</v>
      </c>
      <c r="B208" s="89">
        <v>495</v>
      </c>
      <c r="C208" s="89" t="s">
        <v>583</v>
      </c>
      <c r="D208" s="90" t="s">
        <v>58</v>
      </c>
      <c r="E208" s="91">
        <v>15</v>
      </c>
      <c r="F208" s="90" t="s">
        <v>649</v>
      </c>
      <c r="G208" s="92">
        <v>7</v>
      </c>
      <c r="H208" s="89" t="s">
        <v>228</v>
      </c>
      <c r="I208" s="92">
        <v>18.25</v>
      </c>
      <c r="J208" s="93">
        <v>15000</v>
      </c>
      <c r="K208" s="93">
        <v>17466</v>
      </c>
      <c r="L208" s="93">
        <f t="shared" si="13"/>
        <v>372338</v>
      </c>
      <c r="M208" s="93">
        <v>4234</v>
      </c>
      <c r="N208" s="93">
        <v>376572</v>
      </c>
      <c r="O208" s="94"/>
    </row>
    <row r="209" spans="1:15" s="99" customFormat="1" ht="12">
      <c r="A209" s="88" t="s">
        <v>637</v>
      </c>
      <c r="B209" s="89">
        <v>495</v>
      </c>
      <c r="C209" s="89" t="s">
        <v>583</v>
      </c>
      <c r="D209" s="90" t="s">
        <v>58</v>
      </c>
      <c r="E209" s="91">
        <v>25</v>
      </c>
      <c r="F209" s="90" t="s">
        <v>597</v>
      </c>
      <c r="G209" s="92">
        <v>7.5</v>
      </c>
      <c r="H209" s="89" t="s">
        <v>228</v>
      </c>
      <c r="I209" s="92">
        <v>18.25</v>
      </c>
      <c r="J209" s="93">
        <v>25000</v>
      </c>
      <c r="K209" s="93">
        <v>29954</v>
      </c>
      <c r="L209" s="93">
        <f t="shared" si="13"/>
        <v>638556</v>
      </c>
      <c r="M209" s="93">
        <v>7766</v>
      </c>
      <c r="N209" s="93">
        <v>646322</v>
      </c>
      <c r="O209" s="94"/>
    </row>
    <row r="210" spans="1:15" s="99" customFormat="1" ht="12">
      <c r="A210" s="88" t="s">
        <v>657</v>
      </c>
      <c r="B210" s="89">
        <v>495</v>
      </c>
      <c r="C210" s="89" t="s">
        <v>651</v>
      </c>
      <c r="D210" s="90" t="s">
        <v>58</v>
      </c>
      <c r="E210" s="91">
        <f>500*804/1000</f>
        <v>402</v>
      </c>
      <c r="F210" s="90" t="s">
        <v>679</v>
      </c>
      <c r="G210" s="92">
        <v>4.7</v>
      </c>
      <c r="H210" s="90" t="s">
        <v>228</v>
      </c>
      <c r="I210" s="92">
        <v>17</v>
      </c>
      <c r="J210" s="181">
        <v>402000</v>
      </c>
      <c r="K210" s="93">
        <v>369156</v>
      </c>
      <c r="L210" s="93">
        <f t="shared" si="13"/>
        <v>7869623</v>
      </c>
      <c r="M210" s="93">
        <v>60587</v>
      </c>
      <c r="N210" s="93">
        <v>7930210</v>
      </c>
      <c r="O210" s="94"/>
    </row>
    <row r="211" spans="1:15" s="99" customFormat="1" ht="12">
      <c r="A211" s="88" t="s">
        <v>658</v>
      </c>
      <c r="B211" s="89">
        <v>495</v>
      </c>
      <c r="C211" s="89" t="s">
        <v>651</v>
      </c>
      <c r="D211" s="90" t="s">
        <v>58</v>
      </c>
      <c r="E211" s="91">
        <v>38.2</v>
      </c>
      <c r="F211" s="90" t="s">
        <v>680</v>
      </c>
      <c r="G211" s="92">
        <v>5.2</v>
      </c>
      <c r="H211" s="90" t="s">
        <v>228</v>
      </c>
      <c r="I211" s="92">
        <v>17</v>
      </c>
      <c r="J211" s="181">
        <v>38200</v>
      </c>
      <c r="K211" s="93">
        <v>38200</v>
      </c>
      <c r="L211" s="93">
        <f t="shared" si="13"/>
        <v>814343</v>
      </c>
      <c r="M211" s="93">
        <v>6924</v>
      </c>
      <c r="N211" s="93">
        <v>821267</v>
      </c>
      <c r="O211" s="94"/>
    </row>
    <row r="212" spans="1:15" s="99" customFormat="1" ht="12">
      <c r="A212" s="88" t="s">
        <v>658</v>
      </c>
      <c r="B212" s="89">
        <v>495</v>
      </c>
      <c r="C212" s="89" t="s">
        <v>651</v>
      </c>
      <c r="D212" s="90" t="s">
        <v>58</v>
      </c>
      <c r="E212" s="91">
        <v>12</v>
      </c>
      <c r="F212" s="90" t="s">
        <v>681</v>
      </c>
      <c r="G212" s="92">
        <v>5.2</v>
      </c>
      <c r="H212" s="90" t="s">
        <v>228</v>
      </c>
      <c r="I212" s="92">
        <v>17</v>
      </c>
      <c r="J212" s="181">
        <v>12000</v>
      </c>
      <c r="K212" s="93">
        <v>12153</v>
      </c>
      <c r="L212" s="93">
        <f t="shared" si="13"/>
        <v>259076</v>
      </c>
      <c r="M212" s="93">
        <v>2203</v>
      </c>
      <c r="N212" s="93">
        <v>261279</v>
      </c>
      <c r="O212" s="94"/>
    </row>
    <row r="213" spans="1:15" s="99" customFormat="1" ht="12">
      <c r="A213" s="88" t="s">
        <v>658</v>
      </c>
      <c r="B213" s="89">
        <v>495</v>
      </c>
      <c r="C213" s="89" t="s">
        <v>651</v>
      </c>
      <c r="D213" s="90" t="s">
        <v>58</v>
      </c>
      <c r="E213" s="91">
        <v>6</v>
      </c>
      <c r="F213" s="90" t="s">
        <v>682</v>
      </c>
      <c r="G213" s="92">
        <v>5.2</v>
      </c>
      <c r="H213" s="90" t="s">
        <v>228</v>
      </c>
      <c r="I213" s="92">
        <v>17</v>
      </c>
      <c r="J213" s="181">
        <v>6000</v>
      </c>
      <c r="K213" s="93">
        <v>6312</v>
      </c>
      <c r="L213" s="93">
        <f t="shared" si="13"/>
        <v>134558</v>
      </c>
      <c r="M213" s="93">
        <v>1144</v>
      </c>
      <c r="N213" s="93">
        <v>135702</v>
      </c>
      <c r="O213" s="94"/>
    </row>
    <row r="214" spans="1:15" s="99" customFormat="1" ht="12">
      <c r="A214" s="88" t="s">
        <v>658</v>
      </c>
      <c r="B214" s="89">
        <v>495</v>
      </c>
      <c r="C214" s="89" t="s">
        <v>651</v>
      </c>
      <c r="D214" s="90" t="s">
        <v>58</v>
      </c>
      <c r="E214" s="91">
        <v>9</v>
      </c>
      <c r="F214" s="90" t="s">
        <v>683</v>
      </c>
      <c r="G214" s="92">
        <v>5.2</v>
      </c>
      <c r="H214" s="90" t="s">
        <v>228</v>
      </c>
      <c r="I214" s="92">
        <v>17</v>
      </c>
      <c r="J214" s="181">
        <v>9000</v>
      </c>
      <c r="K214" s="93">
        <v>9468</v>
      </c>
      <c r="L214" s="93">
        <f t="shared" si="13"/>
        <v>201838</v>
      </c>
      <c r="M214" s="93">
        <v>1716</v>
      </c>
      <c r="N214" s="93">
        <v>203554</v>
      </c>
      <c r="O214" s="94"/>
    </row>
    <row r="215" spans="1:15" s="99" customFormat="1" ht="12">
      <c r="A215" s="88" t="s">
        <v>658</v>
      </c>
      <c r="B215" s="89">
        <v>495</v>
      </c>
      <c r="C215" s="89" t="s">
        <v>651</v>
      </c>
      <c r="D215" s="90" t="s">
        <v>58</v>
      </c>
      <c r="E215" s="91">
        <v>27.4</v>
      </c>
      <c r="F215" s="90" t="s">
        <v>684</v>
      </c>
      <c r="G215" s="92">
        <v>5.2</v>
      </c>
      <c r="H215" s="90" t="s">
        <v>228</v>
      </c>
      <c r="I215" s="92">
        <v>17</v>
      </c>
      <c r="J215" s="181">
        <v>27400</v>
      </c>
      <c r="K215" s="93">
        <v>29192</v>
      </c>
      <c r="L215" s="93">
        <f t="shared" si="13"/>
        <v>622312</v>
      </c>
      <c r="M215" s="93">
        <v>5291</v>
      </c>
      <c r="N215" s="93">
        <v>627603</v>
      </c>
      <c r="O215" s="94"/>
    </row>
    <row r="216" spans="1:15" s="99" customFormat="1" ht="12">
      <c r="A216" s="88"/>
      <c r="B216" s="89"/>
      <c r="C216" s="89"/>
      <c r="D216" s="90"/>
      <c r="E216" s="91"/>
      <c r="F216" s="90"/>
      <c r="G216" s="92"/>
      <c r="H216" s="89"/>
      <c r="I216" s="92"/>
      <c r="J216" s="93"/>
      <c r="K216" s="93"/>
      <c r="L216" s="93"/>
      <c r="M216" s="93"/>
      <c r="N216" s="93"/>
      <c r="O216" s="94"/>
    </row>
    <row r="217" spans="1:15" s="99" customFormat="1" ht="12">
      <c r="A217" s="88" t="s">
        <v>546</v>
      </c>
      <c r="B217" s="89">
        <v>496</v>
      </c>
      <c r="C217" s="89" t="s">
        <v>526</v>
      </c>
      <c r="D217" s="90" t="s">
        <v>134</v>
      </c>
      <c r="E217" s="91">
        <v>55000000</v>
      </c>
      <c r="F217" s="90" t="s">
        <v>536</v>
      </c>
      <c r="G217" s="92">
        <v>8</v>
      </c>
      <c r="H217" s="89" t="s">
        <v>232</v>
      </c>
      <c r="I217" s="92">
        <v>6.5</v>
      </c>
      <c r="J217" s="93"/>
      <c r="K217" s="93"/>
      <c r="L217" s="93"/>
      <c r="M217" s="93"/>
      <c r="N217" s="93"/>
      <c r="O217" s="94"/>
    </row>
    <row r="218" spans="1:15" s="99" customFormat="1" ht="12">
      <c r="A218" s="88" t="s">
        <v>546</v>
      </c>
      <c r="B218" s="89">
        <v>496</v>
      </c>
      <c r="C218" s="89" t="s">
        <v>526</v>
      </c>
      <c r="D218" s="90" t="s">
        <v>134</v>
      </c>
      <c r="E218" s="91">
        <v>27200000</v>
      </c>
      <c r="F218" s="90" t="s">
        <v>631</v>
      </c>
      <c r="G218" s="92">
        <v>0</v>
      </c>
      <c r="H218" s="89" t="s">
        <v>232</v>
      </c>
      <c r="I218" s="92">
        <v>6.75</v>
      </c>
      <c r="J218" s="93"/>
      <c r="K218" s="93"/>
      <c r="L218" s="93"/>
      <c r="M218" s="93"/>
      <c r="N218" s="93"/>
      <c r="O218" s="94"/>
    </row>
    <row r="219" spans="1:15" s="99" customFormat="1" ht="12">
      <c r="A219" s="88" t="s">
        <v>546</v>
      </c>
      <c r="B219" s="89">
        <v>496</v>
      </c>
      <c r="C219" s="89" t="s">
        <v>526</v>
      </c>
      <c r="D219" s="90" t="s">
        <v>134</v>
      </c>
      <c r="E219" s="91">
        <v>2800000</v>
      </c>
      <c r="F219" s="90" t="s">
        <v>632</v>
      </c>
      <c r="G219" s="92">
        <v>0</v>
      </c>
      <c r="H219" s="89" t="s">
        <v>232</v>
      </c>
      <c r="I219" s="92">
        <v>6.75</v>
      </c>
      <c r="J219" s="93"/>
      <c r="K219" s="93"/>
      <c r="L219" s="93"/>
      <c r="M219" s="93"/>
      <c r="N219" s="93"/>
      <c r="O219" s="94"/>
    </row>
    <row r="220" spans="1:15" s="99" customFormat="1" ht="12">
      <c r="A220" s="88" t="s">
        <v>253</v>
      </c>
      <c r="B220" s="89">
        <v>501</v>
      </c>
      <c r="C220" s="89" t="s">
        <v>550</v>
      </c>
      <c r="D220" s="90" t="s">
        <v>58</v>
      </c>
      <c r="E220" s="91">
        <v>156.3</v>
      </c>
      <c r="F220" s="90" t="s">
        <v>269</v>
      </c>
      <c r="G220" s="92">
        <v>4.15</v>
      </c>
      <c r="H220" s="90" t="s">
        <v>230</v>
      </c>
      <c r="I220" s="92">
        <v>7.75</v>
      </c>
      <c r="J220" s="93">
        <v>156300</v>
      </c>
      <c r="K220" s="93">
        <v>97912.17</v>
      </c>
      <c r="L220" s="93">
        <f>ROUND((K220*$C$8/1000),0)</f>
        <v>2087280</v>
      </c>
      <c r="M220" s="93">
        <v>21094</v>
      </c>
      <c r="N220" s="93">
        <v>2108374</v>
      </c>
      <c r="O220" s="94"/>
    </row>
    <row r="221" spans="1:15" s="99" customFormat="1" ht="12">
      <c r="A221" s="88" t="s">
        <v>307</v>
      </c>
      <c r="B221" s="89">
        <v>501</v>
      </c>
      <c r="C221" s="89" t="s">
        <v>550</v>
      </c>
      <c r="D221" s="90" t="s">
        <v>58</v>
      </c>
      <c r="E221" s="91">
        <v>47.1</v>
      </c>
      <c r="F221" s="90" t="s">
        <v>270</v>
      </c>
      <c r="G221" s="92">
        <v>4.5</v>
      </c>
      <c r="H221" s="90" t="s">
        <v>230</v>
      </c>
      <c r="I221" s="92">
        <v>14.75</v>
      </c>
      <c r="J221" s="93">
        <v>47100</v>
      </c>
      <c r="K221" s="93">
        <v>54938.39</v>
      </c>
      <c r="L221" s="93">
        <f>ROUND((K221*$C$8/1000),0)</f>
        <v>1171170</v>
      </c>
      <c r="M221" s="93">
        <v>0</v>
      </c>
      <c r="N221" s="93">
        <v>1171170</v>
      </c>
      <c r="O221" s="94"/>
    </row>
    <row r="222" spans="1:15" s="99" customFormat="1" ht="12">
      <c r="A222" s="88" t="s">
        <v>307</v>
      </c>
      <c r="B222" s="89">
        <v>501</v>
      </c>
      <c r="C222" s="89" t="s">
        <v>550</v>
      </c>
      <c r="D222" s="90" t="s">
        <v>58</v>
      </c>
      <c r="E222" s="91">
        <v>11.4</v>
      </c>
      <c r="F222" s="90" t="s">
        <v>551</v>
      </c>
      <c r="G222" s="92">
        <v>5.5</v>
      </c>
      <c r="H222" s="90" t="s">
        <v>230</v>
      </c>
      <c r="I222" s="92">
        <v>15</v>
      </c>
      <c r="J222" s="93">
        <v>11400</v>
      </c>
      <c r="K222" s="93">
        <v>13747.56</v>
      </c>
      <c r="L222" s="93">
        <f>ROUND((K222*$C$8/1000),0)</f>
        <v>293069</v>
      </c>
      <c r="M222" s="93">
        <v>0</v>
      </c>
      <c r="N222" s="93">
        <v>293069</v>
      </c>
      <c r="O222" s="94"/>
    </row>
    <row r="223" spans="1:15" s="99" customFormat="1" ht="12">
      <c r="A223" s="88" t="s">
        <v>307</v>
      </c>
      <c r="B223" s="89">
        <v>501</v>
      </c>
      <c r="C223" s="89" t="s">
        <v>550</v>
      </c>
      <c r="D223" s="90" t="s">
        <v>58</v>
      </c>
      <c r="E223" s="91">
        <v>58</v>
      </c>
      <c r="F223" s="90" t="s">
        <v>552</v>
      </c>
      <c r="G223" s="92">
        <v>5</v>
      </c>
      <c r="H223" s="90" t="s">
        <v>230</v>
      </c>
      <c r="I223" s="92">
        <v>15.25</v>
      </c>
      <c r="J223" s="93">
        <v>58000</v>
      </c>
      <c r="K223" s="93">
        <v>68791.29</v>
      </c>
      <c r="L223" s="93">
        <f>ROUND((K223*$C$8/1000),0)</f>
        <v>1466484</v>
      </c>
      <c r="M223" s="93">
        <v>0</v>
      </c>
      <c r="N223" s="93">
        <v>1466484</v>
      </c>
      <c r="O223" s="94"/>
    </row>
    <row r="224" spans="1:15" s="99" customFormat="1" ht="12">
      <c r="A224" s="88"/>
      <c r="B224" s="89"/>
      <c r="C224" s="89"/>
      <c r="D224" s="90"/>
      <c r="E224" s="91"/>
      <c r="F224" s="90"/>
      <c r="G224" s="92"/>
      <c r="H224" s="89"/>
      <c r="I224" s="92"/>
      <c r="J224" s="93"/>
      <c r="K224" s="93"/>
      <c r="L224" s="93"/>
      <c r="M224" s="93"/>
      <c r="N224" s="93"/>
      <c r="O224" s="94"/>
    </row>
    <row r="225" spans="1:15" s="99" customFormat="1" ht="12">
      <c r="A225" s="88" t="s">
        <v>638</v>
      </c>
      <c r="B225" s="89">
        <v>510</v>
      </c>
      <c r="C225" s="90" t="s">
        <v>561</v>
      </c>
      <c r="D225" s="90" t="s">
        <v>58</v>
      </c>
      <c r="E225" s="91">
        <v>863</v>
      </c>
      <c r="F225" s="90" t="s">
        <v>302</v>
      </c>
      <c r="G225" s="92">
        <v>4</v>
      </c>
      <c r="H225" s="89" t="s">
        <v>228</v>
      </c>
      <c r="I225" s="92">
        <v>18.5</v>
      </c>
      <c r="J225" s="93">
        <v>863000</v>
      </c>
      <c r="K225" s="93">
        <v>714463</v>
      </c>
      <c r="L225" s="93">
        <f aca="true" t="shared" si="14" ref="L225:L230">ROUND((K225*$C$8/1000),0)</f>
        <v>15230836</v>
      </c>
      <c r="M225" s="93">
        <v>100042</v>
      </c>
      <c r="N225" s="93">
        <v>15330878</v>
      </c>
      <c r="O225" s="94"/>
    </row>
    <row r="226" spans="1:15" s="99" customFormat="1" ht="12">
      <c r="A226" s="88" t="s">
        <v>638</v>
      </c>
      <c r="B226" s="89">
        <v>510</v>
      </c>
      <c r="C226" s="90" t="s">
        <v>561</v>
      </c>
      <c r="D226" s="90" t="s">
        <v>58</v>
      </c>
      <c r="E226" s="91">
        <v>141</v>
      </c>
      <c r="F226" s="90" t="s">
        <v>303</v>
      </c>
      <c r="G226" s="92">
        <v>4</v>
      </c>
      <c r="H226" s="89" t="s">
        <v>228</v>
      </c>
      <c r="I226" s="92">
        <v>18.5</v>
      </c>
      <c r="J226" s="93">
        <v>141000</v>
      </c>
      <c r="K226" s="93">
        <v>115886</v>
      </c>
      <c r="L226" s="93">
        <f t="shared" si="14"/>
        <v>2470444</v>
      </c>
      <c r="M226" s="93">
        <v>16227</v>
      </c>
      <c r="N226" s="93">
        <v>2486671</v>
      </c>
      <c r="O226" s="94"/>
    </row>
    <row r="227" spans="1:15" s="99" customFormat="1" ht="12">
      <c r="A227" s="88" t="s">
        <v>633</v>
      </c>
      <c r="B227" s="89">
        <v>510</v>
      </c>
      <c r="C227" s="90" t="s">
        <v>561</v>
      </c>
      <c r="D227" s="90" t="s">
        <v>58</v>
      </c>
      <c r="E227" s="91">
        <v>45</v>
      </c>
      <c r="F227" s="90" t="s">
        <v>562</v>
      </c>
      <c r="G227" s="92">
        <v>4</v>
      </c>
      <c r="H227" s="89" t="s">
        <v>228</v>
      </c>
      <c r="I227" s="92">
        <v>18.5</v>
      </c>
      <c r="J227" s="93">
        <v>45000</v>
      </c>
      <c r="K227" s="93">
        <v>50619</v>
      </c>
      <c r="L227" s="93">
        <f t="shared" si="14"/>
        <v>1079090</v>
      </c>
      <c r="M227" s="93">
        <v>7088</v>
      </c>
      <c r="N227" s="93">
        <v>1086178</v>
      </c>
      <c r="O227" s="94"/>
    </row>
    <row r="228" spans="1:15" s="99" customFormat="1" ht="12">
      <c r="A228" s="88" t="s">
        <v>633</v>
      </c>
      <c r="B228" s="89">
        <v>510</v>
      </c>
      <c r="C228" s="90" t="s">
        <v>561</v>
      </c>
      <c r="D228" s="90" t="s">
        <v>58</v>
      </c>
      <c r="E228" s="91">
        <v>18</v>
      </c>
      <c r="F228" s="90" t="s">
        <v>563</v>
      </c>
      <c r="G228" s="92">
        <v>4</v>
      </c>
      <c r="H228" s="89" t="s">
        <v>228</v>
      </c>
      <c r="I228" s="92">
        <v>18.5</v>
      </c>
      <c r="J228" s="93">
        <v>18000</v>
      </c>
      <c r="K228" s="93">
        <v>20247</v>
      </c>
      <c r="L228" s="93">
        <f t="shared" si="14"/>
        <v>431623</v>
      </c>
      <c r="M228" s="93">
        <v>2835</v>
      </c>
      <c r="N228" s="93">
        <v>434458</v>
      </c>
      <c r="O228" s="94"/>
    </row>
    <row r="229" spans="1:15" s="99" customFormat="1" ht="12">
      <c r="A229" s="88" t="s">
        <v>639</v>
      </c>
      <c r="B229" s="89">
        <v>510</v>
      </c>
      <c r="C229" s="90" t="s">
        <v>561</v>
      </c>
      <c r="D229" s="90" t="s">
        <v>58</v>
      </c>
      <c r="E229" s="91">
        <v>46</v>
      </c>
      <c r="F229" s="90" t="s">
        <v>564</v>
      </c>
      <c r="G229" s="92">
        <v>4</v>
      </c>
      <c r="H229" s="89" t="s">
        <v>228</v>
      </c>
      <c r="I229" s="92">
        <v>18.5</v>
      </c>
      <c r="J229" s="93">
        <v>46000</v>
      </c>
      <c r="K229" s="93">
        <v>51743</v>
      </c>
      <c r="L229" s="93">
        <f t="shared" si="14"/>
        <v>1103051</v>
      </c>
      <c r="M229" s="93">
        <v>7245</v>
      </c>
      <c r="N229" s="93">
        <v>1110296</v>
      </c>
      <c r="O229" s="94"/>
    </row>
    <row r="230" spans="1:15" s="99" customFormat="1" ht="12">
      <c r="A230" s="88" t="s">
        <v>639</v>
      </c>
      <c r="B230" s="89">
        <v>510</v>
      </c>
      <c r="C230" s="90" t="s">
        <v>561</v>
      </c>
      <c r="D230" s="90" t="s">
        <v>58</v>
      </c>
      <c r="E230" s="91">
        <v>113</v>
      </c>
      <c r="F230" s="90" t="s">
        <v>565</v>
      </c>
      <c r="G230" s="92">
        <v>4</v>
      </c>
      <c r="H230" s="89" t="s">
        <v>228</v>
      </c>
      <c r="I230" s="92">
        <v>18.5</v>
      </c>
      <c r="J230" s="93">
        <v>113000</v>
      </c>
      <c r="K230" s="93">
        <v>127109</v>
      </c>
      <c r="L230" s="93">
        <f t="shared" si="14"/>
        <v>2709694</v>
      </c>
      <c r="M230" s="93">
        <v>17799</v>
      </c>
      <c r="N230" s="93">
        <v>2727493</v>
      </c>
      <c r="O230" s="94"/>
    </row>
    <row r="231" spans="1:15" s="99" customFormat="1" ht="12">
      <c r="A231" s="88" t="s">
        <v>126</v>
      </c>
      <c r="B231" s="89">
        <v>511</v>
      </c>
      <c r="C231" s="89" t="s">
        <v>566</v>
      </c>
      <c r="D231" s="90" t="s">
        <v>134</v>
      </c>
      <c r="E231" s="91">
        <v>17160000</v>
      </c>
      <c r="F231" s="90" t="s">
        <v>318</v>
      </c>
      <c r="G231" s="92">
        <v>7</v>
      </c>
      <c r="H231" s="90" t="s">
        <v>232</v>
      </c>
      <c r="I231" s="92">
        <v>6</v>
      </c>
      <c r="J231" s="93">
        <v>17160000000</v>
      </c>
      <c r="K231" s="93">
        <v>17160000000</v>
      </c>
      <c r="L231" s="93">
        <f>ROUND((K231/1000),0)</f>
        <v>17160000</v>
      </c>
      <c r="M231" s="93">
        <v>130735</v>
      </c>
      <c r="N231" s="93">
        <v>17290735</v>
      </c>
      <c r="O231" s="94"/>
    </row>
    <row r="232" spans="1:15" s="99" customFormat="1" ht="12">
      <c r="A232" s="88" t="s">
        <v>126</v>
      </c>
      <c r="B232" s="89">
        <v>511</v>
      </c>
      <c r="C232" s="89" t="s">
        <v>566</v>
      </c>
      <c r="D232" s="90" t="s">
        <v>134</v>
      </c>
      <c r="E232" s="91">
        <v>3450000</v>
      </c>
      <c r="F232" s="90" t="s">
        <v>319</v>
      </c>
      <c r="G232" s="92">
        <v>7.7</v>
      </c>
      <c r="H232" s="90" t="s">
        <v>232</v>
      </c>
      <c r="I232" s="92">
        <v>6</v>
      </c>
      <c r="J232" s="93">
        <v>3450000000</v>
      </c>
      <c r="K232" s="93">
        <v>3450000000</v>
      </c>
      <c r="L232" s="93">
        <f>ROUND((K232/1000),0)</f>
        <v>3450000</v>
      </c>
      <c r="M232" s="93">
        <v>28836</v>
      </c>
      <c r="N232" s="93">
        <v>3478836</v>
      </c>
      <c r="O232" s="94"/>
    </row>
    <row r="233" spans="1:15" s="99" customFormat="1" ht="12">
      <c r="A233" s="88" t="s">
        <v>275</v>
      </c>
      <c r="B233" s="89">
        <v>511</v>
      </c>
      <c r="C233" s="89" t="s">
        <v>566</v>
      </c>
      <c r="D233" s="90" t="s">
        <v>134</v>
      </c>
      <c r="E233" s="91">
        <v>3596000</v>
      </c>
      <c r="F233" s="90" t="s">
        <v>567</v>
      </c>
      <c r="G233" s="92">
        <v>10</v>
      </c>
      <c r="H233" s="90" t="s">
        <v>232</v>
      </c>
      <c r="I233" s="92">
        <v>6.25</v>
      </c>
      <c r="J233" s="93">
        <v>3596000000</v>
      </c>
      <c r="K233" s="93">
        <v>4786275992</v>
      </c>
      <c r="L233" s="93">
        <f>ROUND((K233/1000),0)</f>
        <v>4786276</v>
      </c>
      <c r="M233" s="93">
        <v>51455</v>
      </c>
      <c r="N233" s="93">
        <v>4837731</v>
      </c>
      <c r="O233" s="94"/>
    </row>
    <row r="234" spans="1:15" s="99" customFormat="1" ht="12">
      <c r="A234" s="88"/>
      <c r="B234" s="89"/>
      <c r="C234" s="89"/>
      <c r="D234" s="90"/>
      <c r="E234" s="91"/>
      <c r="F234" s="90"/>
      <c r="G234" s="92"/>
      <c r="H234" s="90"/>
      <c r="I234" s="92"/>
      <c r="J234" s="93"/>
      <c r="K234" s="93"/>
      <c r="L234" s="93"/>
      <c r="M234" s="93"/>
      <c r="N234" s="93"/>
      <c r="O234" s="94"/>
    </row>
    <row r="235" spans="1:15" s="99" customFormat="1" ht="12">
      <c r="A235" s="88" t="s">
        <v>160</v>
      </c>
      <c r="B235" s="89">
        <v>514</v>
      </c>
      <c r="C235" s="89" t="s">
        <v>573</v>
      </c>
      <c r="D235" s="90" t="s">
        <v>574</v>
      </c>
      <c r="E235" s="91">
        <v>65000</v>
      </c>
      <c r="F235" s="90" t="s">
        <v>330</v>
      </c>
      <c r="G235" s="92">
        <v>7.61</v>
      </c>
      <c r="H235" s="90" t="s">
        <v>239</v>
      </c>
      <c r="I235" s="92">
        <v>14.5</v>
      </c>
      <c r="J235" s="93">
        <v>65000000</v>
      </c>
      <c r="K235" s="93">
        <v>65000000</v>
      </c>
      <c r="L235" s="93">
        <f>ROUND((K235*$G$8/1000),0)</f>
        <v>32701500</v>
      </c>
      <c r="M235" s="93">
        <v>20738</v>
      </c>
      <c r="N235" s="93">
        <v>32722238</v>
      </c>
      <c r="O235" s="94"/>
    </row>
    <row r="236" spans="1:15" s="99" customFormat="1" ht="12">
      <c r="A236" s="88" t="s">
        <v>609</v>
      </c>
      <c r="B236" s="89">
        <v>514</v>
      </c>
      <c r="C236" s="89" t="s">
        <v>573</v>
      </c>
      <c r="D236" s="90" t="s">
        <v>574</v>
      </c>
      <c r="E236" s="91">
        <v>1</v>
      </c>
      <c r="F236" s="90" t="s">
        <v>575</v>
      </c>
      <c r="G236" s="92">
        <v>7.75</v>
      </c>
      <c r="H236" s="90" t="s">
        <v>239</v>
      </c>
      <c r="I236" s="92">
        <v>15</v>
      </c>
      <c r="J236" s="93">
        <v>1000</v>
      </c>
      <c r="K236" s="93">
        <v>1256.22</v>
      </c>
      <c r="L236" s="93">
        <f>ROUND((K236*$G$8/1000),0)</f>
        <v>632</v>
      </c>
      <c r="M236" s="93">
        <v>0</v>
      </c>
      <c r="N236" s="93">
        <v>632</v>
      </c>
      <c r="O236" s="94"/>
    </row>
    <row r="237" spans="1:15" s="99" customFormat="1" ht="12">
      <c r="A237" s="88" t="s">
        <v>113</v>
      </c>
      <c r="B237" s="89">
        <v>519</v>
      </c>
      <c r="C237" s="89" t="s">
        <v>584</v>
      </c>
      <c r="D237" s="90" t="s">
        <v>134</v>
      </c>
      <c r="E237" s="91">
        <v>34000000</v>
      </c>
      <c r="F237" s="90" t="s">
        <v>585</v>
      </c>
      <c r="G237" s="92">
        <v>6.5</v>
      </c>
      <c r="H237" s="90" t="s">
        <v>232</v>
      </c>
      <c r="I237" s="92">
        <v>7.25</v>
      </c>
      <c r="J237" s="93">
        <v>34000000000</v>
      </c>
      <c r="K237" s="93">
        <v>34000000000</v>
      </c>
      <c r="L237" s="93">
        <f>ROUND((K237/1000),0)</f>
        <v>34000000</v>
      </c>
      <c r="M237" s="93">
        <v>533654</v>
      </c>
      <c r="N237" s="93">
        <v>34533654</v>
      </c>
      <c r="O237" s="94"/>
    </row>
    <row r="238" spans="1:15" s="99" customFormat="1" ht="12">
      <c r="A238" s="88" t="s">
        <v>113</v>
      </c>
      <c r="B238" s="89">
        <v>519</v>
      </c>
      <c r="C238" s="89" t="s">
        <v>584</v>
      </c>
      <c r="D238" s="90" t="s">
        <v>134</v>
      </c>
      <c r="E238" s="91">
        <v>6000000</v>
      </c>
      <c r="F238" s="90" t="s">
        <v>586</v>
      </c>
      <c r="G238" s="92">
        <v>0</v>
      </c>
      <c r="H238" s="90" t="s">
        <v>232</v>
      </c>
      <c r="I238" s="92">
        <v>7.5</v>
      </c>
      <c r="J238" s="93">
        <v>6000000000</v>
      </c>
      <c r="K238" s="93">
        <v>6000000000</v>
      </c>
      <c r="L238" s="93">
        <f>ROUND((K238/1000),0)</f>
        <v>6000000</v>
      </c>
      <c r="M238" s="93">
        <v>0</v>
      </c>
      <c r="N238" s="93">
        <v>6000000</v>
      </c>
      <c r="O238" s="94"/>
    </row>
    <row r="239" spans="1:15" s="99" customFormat="1" ht="12">
      <c r="A239" s="88" t="s">
        <v>546</v>
      </c>
      <c r="B239" s="89">
        <v>524</v>
      </c>
      <c r="C239" s="89" t="s">
        <v>598</v>
      </c>
      <c r="D239" s="90" t="s">
        <v>134</v>
      </c>
      <c r="E239" s="91">
        <v>55000000</v>
      </c>
      <c r="F239" s="90" t="s">
        <v>599</v>
      </c>
      <c r="G239" s="92">
        <v>6.5</v>
      </c>
      <c r="H239" s="90" t="s">
        <v>232</v>
      </c>
      <c r="I239" s="92">
        <v>6.5</v>
      </c>
      <c r="J239" s="93"/>
      <c r="K239" s="93"/>
      <c r="L239" s="93"/>
      <c r="M239" s="93"/>
      <c r="N239" s="93"/>
      <c r="O239" s="94"/>
    </row>
    <row r="240" spans="1:15" s="99" customFormat="1" ht="12">
      <c r="A240" s="88" t="s">
        <v>546</v>
      </c>
      <c r="B240" s="89">
        <v>524</v>
      </c>
      <c r="C240" s="89" t="s">
        <v>598</v>
      </c>
      <c r="D240" s="90" t="s">
        <v>134</v>
      </c>
      <c r="E240" s="91">
        <v>30000000</v>
      </c>
      <c r="F240" s="90" t="s">
        <v>600</v>
      </c>
      <c r="G240" s="92">
        <v>0</v>
      </c>
      <c r="H240" s="90" t="s">
        <v>232</v>
      </c>
      <c r="I240" s="92">
        <v>6.75</v>
      </c>
      <c r="J240" s="93"/>
      <c r="K240" s="93"/>
      <c r="L240" s="93"/>
      <c r="M240" s="93"/>
      <c r="N240" s="93"/>
      <c r="O240" s="94"/>
    </row>
    <row r="241" spans="1:15" s="99" customFormat="1" ht="12">
      <c r="A241" s="88" t="s">
        <v>160</v>
      </c>
      <c r="B241" s="89">
        <v>536</v>
      </c>
      <c r="C241" s="89" t="s">
        <v>601</v>
      </c>
      <c r="D241" s="90" t="s">
        <v>58</v>
      </c>
      <c r="E241" s="91">
        <v>302</v>
      </c>
      <c r="F241" s="90" t="s">
        <v>602</v>
      </c>
      <c r="G241" s="92">
        <v>3.7</v>
      </c>
      <c r="H241" s="90" t="s">
        <v>228</v>
      </c>
      <c r="I241" s="92">
        <v>19.5</v>
      </c>
      <c r="J241" s="93">
        <v>302000</v>
      </c>
      <c r="K241" s="93">
        <v>248614.73</v>
      </c>
      <c r="L241" s="93">
        <f>ROUND((K241*$C$8/1000),0)</f>
        <v>5299939</v>
      </c>
      <c r="M241" s="93">
        <v>15835</v>
      </c>
      <c r="N241" s="93">
        <v>5315774</v>
      </c>
      <c r="O241" s="94"/>
    </row>
    <row r="242" spans="1:15" s="99" customFormat="1" ht="12">
      <c r="A242" s="88" t="s">
        <v>609</v>
      </c>
      <c r="B242" s="89">
        <v>536</v>
      </c>
      <c r="C242" s="89" t="s">
        <v>601</v>
      </c>
      <c r="D242" s="90" t="s">
        <v>58</v>
      </c>
      <c r="E242" s="91">
        <v>19</v>
      </c>
      <c r="F242" s="90" t="s">
        <v>603</v>
      </c>
      <c r="G242" s="92">
        <v>4</v>
      </c>
      <c r="H242" s="90" t="s">
        <v>228</v>
      </c>
      <c r="I242" s="92">
        <v>19.5</v>
      </c>
      <c r="J242" s="93">
        <v>19000</v>
      </c>
      <c r="K242" s="93">
        <v>20752.89</v>
      </c>
      <c r="L242" s="93">
        <f>ROUND((K242*$C$8/1000),0)</f>
        <v>442408</v>
      </c>
      <c r="M242" s="93">
        <v>1427</v>
      </c>
      <c r="N242" s="93">
        <v>443835</v>
      </c>
      <c r="O242" s="94"/>
    </row>
    <row r="243" spans="1:15" s="99" customFormat="1" ht="12">
      <c r="A243" s="88" t="s">
        <v>609</v>
      </c>
      <c r="B243" s="89">
        <v>536</v>
      </c>
      <c r="C243" s="89" t="s">
        <v>601</v>
      </c>
      <c r="D243" s="90" t="s">
        <v>58</v>
      </c>
      <c r="E243" s="91">
        <v>17</v>
      </c>
      <c r="F243" s="90" t="s">
        <v>538</v>
      </c>
      <c r="G243" s="92">
        <v>4.7</v>
      </c>
      <c r="H243" s="90" t="s">
        <v>228</v>
      </c>
      <c r="I243" s="92">
        <v>19.5</v>
      </c>
      <c r="J243" s="93">
        <v>17000</v>
      </c>
      <c r="K243" s="93">
        <v>18850.76</v>
      </c>
      <c r="L243" s="93">
        <f>ROUND((K243*$C$8/1000),0)</f>
        <v>401858</v>
      </c>
      <c r="M243" s="93">
        <v>1519</v>
      </c>
      <c r="N243" s="93">
        <v>403377</v>
      </c>
      <c r="O243" s="94"/>
    </row>
    <row r="244" spans="1:15" s="99" customFormat="1" ht="12">
      <c r="A244" s="88" t="s">
        <v>609</v>
      </c>
      <c r="B244" s="89">
        <v>536</v>
      </c>
      <c r="C244" s="89" t="s">
        <v>601</v>
      </c>
      <c r="D244" s="90" t="s">
        <v>58</v>
      </c>
      <c r="E244" s="91">
        <v>11.5</v>
      </c>
      <c r="F244" s="90" t="s">
        <v>539</v>
      </c>
      <c r="G244" s="92">
        <v>5.5</v>
      </c>
      <c r="H244" s="90" t="s">
        <v>228</v>
      </c>
      <c r="I244" s="92">
        <v>19.5</v>
      </c>
      <c r="J244" s="93">
        <v>11500</v>
      </c>
      <c r="K244" s="93">
        <v>12972.27</v>
      </c>
      <c r="L244" s="93">
        <f>ROUND((K244*$C$8/1000),0)</f>
        <v>276541</v>
      </c>
      <c r="M244" s="93">
        <v>1219</v>
      </c>
      <c r="N244" s="93">
        <v>277760</v>
      </c>
      <c r="O244" s="94"/>
    </row>
    <row r="245" spans="1:15" s="99" customFormat="1" ht="12">
      <c r="A245" s="88" t="s">
        <v>613</v>
      </c>
      <c r="B245" s="89">
        <v>536</v>
      </c>
      <c r="C245" s="89" t="s">
        <v>601</v>
      </c>
      <c r="D245" s="90" t="s">
        <v>58</v>
      </c>
      <c r="E245" s="91">
        <v>20</v>
      </c>
      <c r="F245" s="90" t="s">
        <v>604</v>
      </c>
      <c r="G245" s="92">
        <v>7.5</v>
      </c>
      <c r="H245" s="90" t="s">
        <v>228</v>
      </c>
      <c r="I245" s="92">
        <v>19.5</v>
      </c>
      <c r="J245" s="93">
        <v>20000</v>
      </c>
      <c r="K245" s="93">
        <v>23534.18</v>
      </c>
      <c r="L245" s="93">
        <f>ROUND((K245*$C$8/1000),0)</f>
        <v>501699</v>
      </c>
      <c r="M245" s="93">
        <v>2989</v>
      </c>
      <c r="N245" s="93">
        <v>504688</v>
      </c>
      <c r="O245" s="94"/>
    </row>
    <row r="246" spans="1:15" s="99" customFormat="1" ht="12">
      <c r="A246" s="88"/>
      <c r="B246" s="89"/>
      <c r="C246" s="89"/>
      <c r="D246" s="90"/>
      <c r="E246" s="91"/>
      <c r="F246" s="90"/>
      <c r="G246" s="92"/>
      <c r="H246" s="90"/>
      <c r="I246" s="92"/>
      <c r="J246" s="93"/>
      <c r="K246" s="93"/>
      <c r="L246" s="93"/>
      <c r="M246" s="93"/>
      <c r="N246" s="93"/>
      <c r="O246" s="94"/>
    </row>
    <row r="247" spans="1:15" s="99" customFormat="1" ht="12">
      <c r="A247" s="88" t="s">
        <v>546</v>
      </c>
      <c r="B247" s="89">
        <v>554</v>
      </c>
      <c r="C247" s="89" t="s">
        <v>616</v>
      </c>
      <c r="D247" s="90" t="s">
        <v>58</v>
      </c>
      <c r="E247" s="91">
        <v>529.5</v>
      </c>
      <c r="F247" s="90" t="s">
        <v>617</v>
      </c>
      <c r="G247" s="92">
        <v>4</v>
      </c>
      <c r="H247" s="90" t="s">
        <v>231</v>
      </c>
      <c r="I247" s="92">
        <v>15</v>
      </c>
      <c r="J247" s="93"/>
      <c r="K247" s="93"/>
      <c r="L247" s="93"/>
      <c r="M247" s="93"/>
      <c r="N247" s="93"/>
      <c r="O247" s="94"/>
    </row>
    <row r="248" spans="1:15" s="99" customFormat="1" ht="12">
      <c r="A248" s="88" t="s">
        <v>546</v>
      </c>
      <c r="B248" s="89">
        <v>554</v>
      </c>
      <c r="C248" s="89" t="s">
        <v>616</v>
      </c>
      <c r="D248" s="90" t="s">
        <v>58</v>
      </c>
      <c r="E248" s="91">
        <v>76</v>
      </c>
      <c r="F248" s="90" t="s">
        <v>618</v>
      </c>
      <c r="G248" s="92">
        <v>3.9</v>
      </c>
      <c r="H248" s="90" t="s">
        <v>231</v>
      </c>
      <c r="I248" s="92">
        <v>15</v>
      </c>
      <c r="J248" s="93"/>
      <c r="K248" s="93"/>
      <c r="L248" s="93"/>
      <c r="M248" s="93"/>
      <c r="N248" s="93"/>
      <c r="O248" s="94"/>
    </row>
    <row r="249" spans="1:15" s="99" customFormat="1" ht="12">
      <c r="A249" s="88" t="s">
        <v>546</v>
      </c>
      <c r="B249" s="89">
        <v>554</v>
      </c>
      <c r="C249" s="89" t="s">
        <v>616</v>
      </c>
      <c r="D249" s="90" t="s">
        <v>58</v>
      </c>
      <c r="E249" s="91">
        <v>0.5</v>
      </c>
      <c r="F249" s="90" t="s">
        <v>619</v>
      </c>
      <c r="G249" s="92">
        <v>0</v>
      </c>
      <c r="H249" s="90" t="s">
        <v>231</v>
      </c>
      <c r="I249" s="92">
        <v>15.25</v>
      </c>
      <c r="J249" s="93"/>
      <c r="K249" s="93"/>
      <c r="L249" s="93"/>
      <c r="M249" s="93"/>
      <c r="N249" s="93"/>
      <c r="O249" s="94"/>
    </row>
    <row r="250" spans="1:15" s="99" customFormat="1" ht="12">
      <c r="A250" s="88" t="s">
        <v>253</v>
      </c>
      <c r="B250" s="89">
        <v>557</v>
      </c>
      <c r="C250" s="89" t="s">
        <v>622</v>
      </c>
      <c r="D250" s="90" t="s">
        <v>58</v>
      </c>
      <c r="E250" s="91">
        <v>120.8</v>
      </c>
      <c r="F250" s="90" t="s">
        <v>295</v>
      </c>
      <c r="G250" s="92">
        <v>4.2</v>
      </c>
      <c r="H250" s="90" t="s">
        <v>230</v>
      </c>
      <c r="I250" s="92">
        <v>9.75</v>
      </c>
      <c r="J250" s="93">
        <v>120800</v>
      </c>
      <c r="K250" s="93">
        <v>0</v>
      </c>
      <c r="L250" s="93">
        <f>ROUND((K250*$C$8/1000),0)</f>
        <v>0</v>
      </c>
      <c r="M250" s="93"/>
      <c r="N250" s="93"/>
      <c r="O250" s="94"/>
    </row>
    <row r="251" spans="1:15" s="99" customFormat="1" ht="12">
      <c r="A251" s="88" t="s">
        <v>623</v>
      </c>
      <c r="B251" s="89">
        <v>557</v>
      </c>
      <c r="C251" s="89" t="s">
        <v>622</v>
      </c>
      <c r="D251" s="90" t="s">
        <v>58</v>
      </c>
      <c r="E251" s="91">
        <v>41.9</v>
      </c>
      <c r="F251" s="90" t="s">
        <v>296</v>
      </c>
      <c r="G251" s="92">
        <v>5</v>
      </c>
      <c r="H251" s="90" t="s">
        <v>230</v>
      </c>
      <c r="I251" s="92">
        <v>19.5</v>
      </c>
      <c r="J251" s="93"/>
      <c r="K251" s="93"/>
      <c r="L251" s="93"/>
      <c r="M251" s="93"/>
      <c r="N251" s="93"/>
      <c r="O251" s="94"/>
    </row>
    <row r="252" spans="1:15" s="99" customFormat="1" ht="12">
      <c r="A252" s="88" t="s">
        <v>623</v>
      </c>
      <c r="B252" s="89">
        <v>557</v>
      </c>
      <c r="C252" s="89" t="s">
        <v>622</v>
      </c>
      <c r="D252" s="90" t="s">
        <v>58</v>
      </c>
      <c r="E252" s="91">
        <v>11</v>
      </c>
      <c r="F252" s="90" t="s">
        <v>624</v>
      </c>
      <c r="G252" s="92">
        <v>5</v>
      </c>
      <c r="H252" s="90" t="s">
        <v>230</v>
      </c>
      <c r="I252" s="92">
        <v>19.75</v>
      </c>
      <c r="J252" s="93"/>
      <c r="K252" s="93"/>
      <c r="L252" s="93"/>
      <c r="M252" s="93"/>
      <c r="N252" s="93"/>
      <c r="O252" s="94"/>
    </row>
    <row r="253" spans="1:15" s="99" customFormat="1" ht="12">
      <c r="A253" s="88" t="s">
        <v>623</v>
      </c>
      <c r="B253" s="89">
        <v>557</v>
      </c>
      <c r="C253" s="89" t="s">
        <v>622</v>
      </c>
      <c r="D253" s="90" t="s">
        <v>58</v>
      </c>
      <c r="E253" s="91">
        <v>64</v>
      </c>
      <c r="F253" s="90" t="s">
        <v>625</v>
      </c>
      <c r="G253" s="92">
        <v>3</v>
      </c>
      <c r="H253" s="90" t="s">
        <v>230</v>
      </c>
      <c r="I253" s="92">
        <v>20</v>
      </c>
      <c r="J253" s="93"/>
      <c r="K253" s="93"/>
      <c r="L253" s="93"/>
      <c r="M253" s="93"/>
      <c r="N253" s="93"/>
      <c r="O253" s="94"/>
    </row>
    <row r="254" spans="1:15" s="99" customFormat="1" ht="12">
      <c r="A254" s="88" t="s">
        <v>113</v>
      </c>
      <c r="B254" s="89">
        <v>571</v>
      </c>
      <c r="C254" s="89" t="s">
        <v>641</v>
      </c>
      <c r="D254" s="90" t="s">
        <v>134</v>
      </c>
      <c r="E254" s="91">
        <v>90000000</v>
      </c>
      <c r="F254" s="90" t="s">
        <v>644</v>
      </c>
      <c r="G254" s="92">
        <v>5</v>
      </c>
      <c r="H254" s="90" t="s">
        <v>232</v>
      </c>
      <c r="I254" s="92">
        <v>6.5</v>
      </c>
      <c r="J254" s="93">
        <v>90000000000</v>
      </c>
      <c r="K254" s="93">
        <v>90000000000</v>
      </c>
      <c r="L254" s="93">
        <f>ROUND((K254/1000),0)</f>
        <v>90000000</v>
      </c>
      <c r="M254" s="93">
        <v>1092493</v>
      </c>
      <c r="N254" s="93">
        <v>91092493</v>
      </c>
      <c r="O254" s="94"/>
    </row>
    <row r="255" spans="1:15" s="99" customFormat="1" ht="12">
      <c r="A255" s="88" t="s">
        <v>113</v>
      </c>
      <c r="B255" s="89">
        <v>571</v>
      </c>
      <c r="C255" s="89" t="s">
        <v>641</v>
      </c>
      <c r="D255" s="90" t="s">
        <v>134</v>
      </c>
      <c r="E255" s="91">
        <v>21495000</v>
      </c>
      <c r="F255" s="90" t="s">
        <v>645</v>
      </c>
      <c r="G255" s="92">
        <v>0</v>
      </c>
      <c r="H255" s="90" t="s">
        <v>232</v>
      </c>
      <c r="I255" s="92">
        <v>6.75</v>
      </c>
      <c r="J255" s="93">
        <v>21495000000</v>
      </c>
      <c r="K255" s="93">
        <v>21495000000</v>
      </c>
      <c r="L255" s="93">
        <f>ROUND((K255/1000),0)</f>
        <v>21495000</v>
      </c>
      <c r="M255" s="93">
        <v>0</v>
      </c>
      <c r="N255" s="93">
        <v>21495000</v>
      </c>
      <c r="O255" s="94"/>
    </row>
    <row r="256" spans="1:15" s="99" customFormat="1" ht="12">
      <c r="A256" s="88" t="s">
        <v>113</v>
      </c>
      <c r="B256" s="89">
        <v>571</v>
      </c>
      <c r="C256" s="89" t="s">
        <v>641</v>
      </c>
      <c r="D256" s="90" t="s">
        <v>134</v>
      </c>
      <c r="E256" s="91">
        <v>3500000</v>
      </c>
      <c r="F256" s="90" t="s">
        <v>646</v>
      </c>
      <c r="G256" s="92">
        <v>0</v>
      </c>
      <c r="H256" s="90" t="s">
        <v>232</v>
      </c>
      <c r="I256" s="92">
        <v>6.75</v>
      </c>
      <c r="J256" s="93">
        <v>3500000000</v>
      </c>
      <c r="K256" s="93">
        <v>3500000000</v>
      </c>
      <c r="L256" s="93">
        <f>ROUND((K256/1000),0)</f>
        <v>3500000</v>
      </c>
      <c r="M256" s="93">
        <v>0</v>
      </c>
      <c r="N256" s="93">
        <v>3500000</v>
      </c>
      <c r="O256" s="94"/>
    </row>
    <row r="257" spans="1:15" s="99" customFormat="1" ht="12">
      <c r="A257" s="88" t="s">
        <v>113</v>
      </c>
      <c r="B257" s="89">
        <v>571</v>
      </c>
      <c r="C257" s="89" t="s">
        <v>641</v>
      </c>
      <c r="D257" s="90" t="s">
        <v>134</v>
      </c>
      <c r="E257" s="91">
        <v>5000</v>
      </c>
      <c r="F257" s="90" t="s">
        <v>647</v>
      </c>
      <c r="G257" s="92">
        <v>0</v>
      </c>
      <c r="H257" s="90" t="s">
        <v>232</v>
      </c>
      <c r="I257" s="92">
        <v>6.75</v>
      </c>
      <c r="J257" s="93">
        <v>5000000</v>
      </c>
      <c r="K257" s="93">
        <v>5000000</v>
      </c>
      <c r="L257" s="93">
        <f>ROUND((K257/1000),0)</f>
        <v>5000</v>
      </c>
      <c r="M257" s="93">
        <v>0</v>
      </c>
      <c r="N257" s="93">
        <v>5000</v>
      </c>
      <c r="O257" s="94"/>
    </row>
    <row r="258" spans="1:15" s="99" customFormat="1" ht="12">
      <c r="A258" s="88"/>
      <c r="B258" s="89"/>
      <c r="C258" s="89"/>
      <c r="D258" s="90"/>
      <c r="E258" s="91"/>
      <c r="F258" s="90"/>
      <c r="G258" s="92"/>
      <c r="H258" s="90"/>
      <c r="I258" s="92"/>
      <c r="J258" s="92"/>
      <c r="K258" s="93"/>
      <c r="L258" s="93"/>
      <c r="M258" s="93"/>
      <c r="N258" s="93"/>
      <c r="O258" s="94"/>
    </row>
    <row r="259" spans="1:15" s="99" customFormat="1" ht="12">
      <c r="A259" s="88" t="s">
        <v>638</v>
      </c>
      <c r="B259" s="89">
        <v>582</v>
      </c>
      <c r="C259" s="89" t="s">
        <v>648</v>
      </c>
      <c r="D259" s="90" t="s">
        <v>58</v>
      </c>
      <c r="E259" s="91">
        <v>750</v>
      </c>
      <c r="F259" s="90" t="s">
        <v>602</v>
      </c>
      <c r="G259" s="92">
        <v>4.5</v>
      </c>
      <c r="H259" s="90" t="s">
        <v>228</v>
      </c>
      <c r="I259" s="92">
        <v>18.5</v>
      </c>
      <c r="J259" s="93">
        <v>750000</v>
      </c>
      <c r="K259" s="93">
        <v>710349</v>
      </c>
      <c r="L259" s="93">
        <f aca="true" t="shared" si="15" ref="L259:L264">ROUND((K259*$C$8/1000),0)</f>
        <v>15143135</v>
      </c>
      <c r="M259" s="93">
        <v>111701</v>
      </c>
      <c r="N259" s="93">
        <v>15254836</v>
      </c>
      <c r="O259" s="94"/>
    </row>
    <row r="260" spans="1:15" s="99" customFormat="1" ht="12">
      <c r="A260" s="88" t="s">
        <v>639</v>
      </c>
      <c r="B260" s="89">
        <v>582</v>
      </c>
      <c r="C260" s="89" t="s">
        <v>648</v>
      </c>
      <c r="D260" s="90" t="s">
        <v>58</v>
      </c>
      <c r="E260" s="91">
        <v>45</v>
      </c>
      <c r="F260" s="90" t="s">
        <v>603</v>
      </c>
      <c r="G260" s="92">
        <v>4.5</v>
      </c>
      <c r="H260" s="90" t="s">
        <v>228</v>
      </c>
      <c r="I260" s="92">
        <v>18.5</v>
      </c>
      <c r="J260" s="93">
        <v>45000</v>
      </c>
      <c r="K260" s="93">
        <v>46555</v>
      </c>
      <c r="L260" s="93">
        <f t="shared" si="15"/>
        <v>992454</v>
      </c>
      <c r="M260" s="93">
        <v>7321</v>
      </c>
      <c r="N260" s="93">
        <v>999775</v>
      </c>
      <c r="O260" s="94"/>
    </row>
    <row r="261" spans="1:15" s="99" customFormat="1" ht="12">
      <c r="A261" s="88" t="s">
        <v>639</v>
      </c>
      <c r="B261" s="89">
        <v>582</v>
      </c>
      <c r="C261" s="89" t="s">
        <v>648</v>
      </c>
      <c r="D261" s="90" t="s">
        <v>58</v>
      </c>
      <c r="E261" s="91">
        <v>19</v>
      </c>
      <c r="F261" s="90" t="s">
        <v>538</v>
      </c>
      <c r="G261" s="92">
        <v>4.5</v>
      </c>
      <c r="H261" s="90" t="s">
        <v>228</v>
      </c>
      <c r="I261" s="92">
        <v>18.5</v>
      </c>
      <c r="J261" s="93">
        <v>19000</v>
      </c>
      <c r="K261" s="93">
        <v>20075</v>
      </c>
      <c r="L261" s="93">
        <f t="shared" si="15"/>
        <v>427956</v>
      </c>
      <c r="M261" s="93">
        <v>3157</v>
      </c>
      <c r="N261" s="93">
        <v>431113</v>
      </c>
      <c r="O261" s="94"/>
    </row>
    <row r="262" spans="1:15" s="99" customFormat="1" ht="12">
      <c r="A262" s="88" t="s">
        <v>639</v>
      </c>
      <c r="B262" s="89">
        <v>582</v>
      </c>
      <c r="C262" s="89" t="s">
        <v>648</v>
      </c>
      <c r="D262" s="90" t="s">
        <v>58</v>
      </c>
      <c r="E262" s="91">
        <v>9</v>
      </c>
      <c r="F262" s="90" t="s">
        <v>539</v>
      </c>
      <c r="G262" s="92">
        <v>4.5</v>
      </c>
      <c r="H262" s="90" t="s">
        <v>228</v>
      </c>
      <c r="I262" s="92">
        <v>18.5</v>
      </c>
      <c r="J262" s="93">
        <v>9000</v>
      </c>
      <c r="K262" s="93">
        <v>9509</v>
      </c>
      <c r="L262" s="93">
        <f t="shared" si="15"/>
        <v>202712</v>
      </c>
      <c r="M262" s="93">
        <v>1495</v>
      </c>
      <c r="N262" s="93">
        <v>204207</v>
      </c>
      <c r="O262" s="94"/>
    </row>
    <row r="263" spans="1:15" s="99" customFormat="1" ht="12">
      <c r="A263" s="88" t="s">
        <v>639</v>
      </c>
      <c r="B263" s="89">
        <v>582</v>
      </c>
      <c r="C263" s="89" t="s">
        <v>648</v>
      </c>
      <c r="D263" s="90" t="s">
        <v>58</v>
      </c>
      <c r="E263" s="91">
        <v>24.6</v>
      </c>
      <c r="F263" s="90" t="s">
        <v>604</v>
      </c>
      <c r="G263" s="92">
        <v>4.5</v>
      </c>
      <c r="H263" s="90" t="s">
        <v>228</v>
      </c>
      <c r="I263" s="92">
        <v>18.5</v>
      </c>
      <c r="J263" s="93">
        <v>24600</v>
      </c>
      <c r="K263" s="93">
        <v>25991</v>
      </c>
      <c r="L263" s="93">
        <f t="shared" si="15"/>
        <v>554073</v>
      </c>
      <c r="M263" s="93">
        <v>4087</v>
      </c>
      <c r="N263" s="93">
        <v>558160</v>
      </c>
      <c r="O263" s="94"/>
    </row>
    <row r="264" spans="1:15" s="99" customFormat="1" ht="12">
      <c r="A264" s="88" t="s">
        <v>639</v>
      </c>
      <c r="B264" s="89">
        <v>582</v>
      </c>
      <c r="C264" s="89" t="s">
        <v>648</v>
      </c>
      <c r="D264" s="90" t="s">
        <v>58</v>
      </c>
      <c r="E264" s="91">
        <v>112.4</v>
      </c>
      <c r="F264" s="90" t="s">
        <v>650</v>
      </c>
      <c r="G264" s="92">
        <v>4.5</v>
      </c>
      <c r="H264" s="90" t="s">
        <v>228</v>
      </c>
      <c r="I264" s="92">
        <v>18.5</v>
      </c>
      <c r="J264" s="93">
        <v>112400</v>
      </c>
      <c r="K264" s="93">
        <v>118758</v>
      </c>
      <c r="L264" s="93">
        <f t="shared" si="15"/>
        <v>2531669</v>
      </c>
      <c r="M264" s="93">
        <v>18674</v>
      </c>
      <c r="N264" s="93">
        <v>2550343</v>
      </c>
      <c r="O264" s="94"/>
    </row>
    <row r="265" spans="1:15" s="99" customFormat="1" ht="12">
      <c r="A265" s="88"/>
      <c r="B265" s="89"/>
      <c r="C265" s="89"/>
      <c r="D265" s="90"/>
      <c r="E265" s="91"/>
      <c r="F265" s="90"/>
      <c r="G265" s="92"/>
      <c r="H265" s="90"/>
      <c r="I265" s="92"/>
      <c r="J265" s="92"/>
      <c r="K265" s="93"/>
      <c r="L265" s="93"/>
      <c r="M265" s="93"/>
      <c r="N265" s="93"/>
      <c r="O265" s="94"/>
    </row>
    <row r="266" spans="1:15" s="99" customFormat="1" ht="12">
      <c r="A266" s="88" t="s">
        <v>113</v>
      </c>
      <c r="B266" s="89">
        <v>602</v>
      </c>
      <c r="C266" s="89" t="s">
        <v>661</v>
      </c>
      <c r="D266" s="90" t="s">
        <v>134</v>
      </c>
      <c r="E266" s="91">
        <v>34500000</v>
      </c>
      <c r="F266" s="90" t="s">
        <v>667</v>
      </c>
      <c r="G266" s="92">
        <v>6</v>
      </c>
      <c r="H266" s="90" t="s">
        <v>232</v>
      </c>
      <c r="I266" s="92">
        <v>6.75</v>
      </c>
      <c r="J266" s="93">
        <v>34500000000</v>
      </c>
      <c r="K266" s="93">
        <v>34500000000</v>
      </c>
      <c r="L266" s="93">
        <f>ROUND((K266/1000),0)</f>
        <v>34500000</v>
      </c>
      <c r="M266" s="93">
        <v>335663</v>
      </c>
      <c r="N266" s="93">
        <v>34835663</v>
      </c>
      <c r="O266" s="94"/>
    </row>
    <row r="267" spans="1:15" s="99" customFormat="1" ht="12">
      <c r="A267" s="88" t="s">
        <v>113</v>
      </c>
      <c r="B267" s="89">
        <v>602</v>
      </c>
      <c r="C267" s="89" t="s">
        <v>661</v>
      </c>
      <c r="D267" s="90" t="s">
        <v>134</v>
      </c>
      <c r="E267" s="91">
        <v>30500000</v>
      </c>
      <c r="F267" s="90" t="s">
        <v>668</v>
      </c>
      <c r="G267" s="92">
        <v>1</v>
      </c>
      <c r="H267" s="90" t="s">
        <v>232</v>
      </c>
      <c r="I267" s="92">
        <v>7</v>
      </c>
      <c r="J267" s="93">
        <v>30500000000</v>
      </c>
      <c r="K267" s="93">
        <v>30500000000</v>
      </c>
      <c r="L267" s="93">
        <f>ROUND((K267/1000),0)</f>
        <v>30500000</v>
      </c>
      <c r="M267" s="93">
        <v>50747</v>
      </c>
      <c r="N267" s="93">
        <v>30550747</v>
      </c>
      <c r="O267" s="94"/>
    </row>
    <row r="268" spans="1:15" s="99" customFormat="1" ht="12">
      <c r="A268" s="88" t="s">
        <v>160</v>
      </c>
      <c r="B268" s="89">
        <v>607</v>
      </c>
      <c r="C268" s="89" t="s">
        <v>663</v>
      </c>
      <c r="D268" s="90" t="s">
        <v>134</v>
      </c>
      <c r="E268" s="91">
        <v>52800000</v>
      </c>
      <c r="F268" s="90" t="s">
        <v>522</v>
      </c>
      <c r="G268" s="92">
        <v>7.5</v>
      </c>
      <c r="H268" s="90" t="s">
        <v>232</v>
      </c>
      <c r="I268" s="92">
        <v>9.75</v>
      </c>
      <c r="J268" s="93">
        <v>52800000000</v>
      </c>
      <c r="K268" s="93">
        <v>52800000000</v>
      </c>
      <c r="L268" s="93">
        <f>ROUND((K268/1000),0)</f>
        <v>52800000</v>
      </c>
      <c r="M268" s="93">
        <v>314539</v>
      </c>
      <c r="N268" s="93">
        <v>53114539</v>
      </c>
      <c r="O268" s="94"/>
    </row>
    <row r="269" spans="1:15" s="99" customFormat="1" ht="12">
      <c r="A269" s="88" t="s">
        <v>160</v>
      </c>
      <c r="B269" s="89">
        <v>607</v>
      </c>
      <c r="C269" s="89" t="s">
        <v>663</v>
      </c>
      <c r="D269" s="90" t="s">
        <v>134</v>
      </c>
      <c r="E269" s="91">
        <v>2700000</v>
      </c>
      <c r="F269" s="90" t="s">
        <v>664</v>
      </c>
      <c r="G269" s="92">
        <v>9</v>
      </c>
      <c r="H269" s="90" t="s">
        <v>232</v>
      </c>
      <c r="I269" s="92">
        <v>9.75</v>
      </c>
      <c r="J269" s="93">
        <v>2700000000</v>
      </c>
      <c r="K269" s="93">
        <v>2700000000</v>
      </c>
      <c r="L269" s="93">
        <f>ROUND((K269/1000),0)</f>
        <v>2700000</v>
      </c>
      <c r="M269" s="93">
        <v>19182</v>
      </c>
      <c r="N269" s="93">
        <v>2719182</v>
      </c>
      <c r="O269" s="94"/>
    </row>
    <row r="270" spans="1:15" s="99" customFormat="1" ht="12">
      <c r="A270" s="88" t="s">
        <v>160</v>
      </c>
      <c r="B270" s="89">
        <v>607</v>
      </c>
      <c r="C270" s="89" t="s">
        <v>663</v>
      </c>
      <c r="D270" s="90" t="s">
        <v>134</v>
      </c>
      <c r="E270" s="91">
        <v>4500000</v>
      </c>
      <c r="F270" s="90" t="s">
        <v>548</v>
      </c>
      <c r="G270" s="92">
        <v>0</v>
      </c>
      <c r="H270" s="90" t="s">
        <v>232</v>
      </c>
      <c r="I270" s="92">
        <v>10</v>
      </c>
      <c r="J270" s="93">
        <v>4500000000</v>
      </c>
      <c r="K270" s="93">
        <v>4500000000</v>
      </c>
      <c r="L270" s="93">
        <f>ROUND((K270/1000),0)</f>
        <v>4500000</v>
      </c>
      <c r="M270" s="93">
        <v>0</v>
      </c>
      <c r="N270" s="93">
        <v>4500000</v>
      </c>
      <c r="O270" s="94"/>
    </row>
    <row r="271" spans="1:15" s="99" customFormat="1" ht="12">
      <c r="A271" s="88"/>
      <c r="B271" s="89"/>
      <c r="C271" s="89"/>
      <c r="D271" s="90"/>
      <c r="E271" s="91"/>
      <c r="F271" s="90"/>
      <c r="G271" s="92"/>
      <c r="H271" s="90"/>
      <c r="I271" s="92"/>
      <c r="J271" s="92"/>
      <c r="K271" s="93"/>
      <c r="L271" s="93"/>
      <c r="M271" s="93"/>
      <c r="N271" s="93"/>
      <c r="O271" s="94"/>
    </row>
    <row r="272" spans="1:15" s="99" customFormat="1" ht="12">
      <c r="A272" s="88" t="s">
        <v>113</v>
      </c>
      <c r="B272" s="89">
        <v>612</v>
      </c>
      <c r="C272" s="89" t="s">
        <v>669</v>
      </c>
      <c r="D272" s="90" t="s">
        <v>134</v>
      </c>
      <c r="E272" s="91">
        <v>34500000</v>
      </c>
      <c r="F272" s="90" t="s">
        <v>670</v>
      </c>
      <c r="G272" s="92">
        <v>6</v>
      </c>
      <c r="H272" s="90" t="s">
        <v>232</v>
      </c>
      <c r="I272" s="92">
        <v>7.25</v>
      </c>
      <c r="J272" s="93">
        <v>34500000000</v>
      </c>
      <c r="K272" s="93">
        <v>34500000000</v>
      </c>
      <c r="L272" s="93">
        <f>ROUND((K272/1000),0)</f>
        <v>34500000</v>
      </c>
      <c r="M272" s="93">
        <v>500743</v>
      </c>
      <c r="N272" s="93">
        <v>35000743</v>
      </c>
      <c r="O272" s="94"/>
    </row>
    <row r="273" spans="1:15" s="99" customFormat="1" ht="12">
      <c r="A273" s="88" t="s">
        <v>113</v>
      </c>
      <c r="B273" s="89">
        <v>612</v>
      </c>
      <c r="C273" s="89" t="s">
        <v>669</v>
      </c>
      <c r="D273" s="90" t="s">
        <v>134</v>
      </c>
      <c r="E273" s="91">
        <v>10500000</v>
      </c>
      <c r="F273" s="90" t="s">
        <v>671</v>
      </c>
      <c r="G273" s="92">
        <v>0</v>
      </c>
      <c r="H273" s="90" t="s">
        <v>232</v>
      </c>
      <c r="I273" s="92">
        <v>7.5</v>
      </c>
      <c r="J273" s="93">
        <v>10500000000</v>
      </c>
      <c r="K273" s="93">
        <v>10500000000</v>
      </c>
      <c r="L273" s="93">
        <f>ROUND((K273/1000),0)</f>
        <v>10500000</v>
      </c>
      <c r="M273" s="93">
        <v>0</v>
      </c>
      <c r="N273" s="93">
        <v>10500000</v>
      </c>
      <c r="O273" s="94"/>
    </row>
    <row r="274" spans="1:15" s="99" customFormat="1" ht="12">
      <c r="A274" s="88" t="s">
        <v>113</v>
      </c>
      <c r="B274" s="89">
        <v>614</v>
      </c>
      <c r="C274" s="89" t="s">
        <v>673</v>
      </c>
      <c r="D274" s="90" t="s">
        <v>134</v>
      </c>
      <c r="E274" s="91">
        <v>13500000</v>
      </c>
      <c r="F274" s="90" t="s">
        <v>674</v>
      </c>
      <c r="G274" s="92">
        <v>6.5</v>
      </c>
      <c r="H274" s="90" t="s">
        <v>232</v>
      </c>
      <c r="I274" s="92">
        <v>6.5</v>
      </c>
      <c r="J274" s="93">
        <v>13500000000</v>
      </c>
      <c r="K274" s="93">
        <v>13500000000</v>
      </c>
      <c r="L274" s="93">
        <f>ROUND((K274/1000),0)</f>
        <v>13500000</v>
      </c>
      <c r="M274" s="93">
        <v>142038</v>
      </c>
      <c r="N274" s="93">
        <v>13642038</v>
      </c>
      <c r="O274" s="94"/>
    </row>
    <row r="275" spans="1:15" s="99" customFormat="1" ht="12">
      <c r="A275" s="88" t="s">
        <v>113</v>
      </c>
      <c r="B275" s="89">
        <v>614</v>
      </c>
      <c r="C275" s="89" t="s">
        <v>673</v>
      </c>
      <c r="D275" s="90" t="s">
        <v>134</v>
      </c>
      <c r="E275" s="91">
        <v>10500000</v>
      </c>
      <c r="F275" s="90" t="s">
        <v>675</v>
      </c>
      <c r="G275" s="92">
        <v>0</v>
      </c>
      <c r="H275" s="90" t="s">
        <v>232</v>
      </c>
      <c r="I275" s="92">
        <v>6.75</v>
      </c>
      <c r="J275" s="93">
        <v>10500000000</v>
      </c>
      <c r="K275" s="93">
        <v>10500000000</v>
      </c>
      <c r="L275" s="93">
        <f>ROUND((K275/1000),0)</f>
        <v>10500000</v>
      </c>
      <c r="M275" s="93">
        <v>0</v>
      </c>
      <c r="N275" s="93">
        <v>10500000</v>
      </c>
      <c r="O275" s="94"/>
    </row>
    <row r="276" spans="1:15" s="99" customFormat="1" ht="12">
      <c r="A276" s="88"/>
      <c r="B276" s="89"/>
      <c r="C276" s="89"/>
      <c r="D276" s="90"/>
      <c r="E276" s="91"/>
      <c r="F276" s="90"/>
      <c r="G276" s="92"/>
      <c r="H276" s="90"/>
      <c r="I276" s="92"/>
      <c r="J276" s="93"/>
      <c r="K276" s="93"/>
      <c r="L276" s="93"/>
      <c r="M276" s="93"/>
      <c r="N276" s="93"/>
      <c r="O276" s="94"/>
    </row>
    <row r="277" spans="1:15" s="99" customFormat="1" ht="12">
      <c r="A277" s="88" t="s">
        <v>687</v>
      </c>
      <c r="B277" s="89">
        <v>626</v>
      </c>
      <c r="C277" s="89" t="s">
        <v>678</v>
      </c>
      <c r="D277" s="90" t="s">
        <v>574</v>
      </c>
      <c r="E277" s="91">
        <v>100000</v>
      </c>
      <c r="F277" s="90" t="s">
        <v>685</v>
      </c>
      <c r="G277" s="92">
        <v>0</v>
      </c>
      <c r="H277" s="90" t="s">
        <v>231</v>
      </c>
      <c r="I277" s="92">
        <v>0.5</v>
      </c>
      <c r="J277" s="93"/>
      <c r="K277" s="93"/>
      <c r="L277" s="93"/>
      <c r="M277" s="93"/>
      <c r="N277" s="93"/>
      <c r="O277" s="94"/>
    </row>
    <row r="278" spans="1:15" s="99" customFormat="1" ht="12">
      <c r="A278" s="88" t="s">
        <v>687</v>
      </c>
      <c r="B278" s="89">
        <v>626</v>
      </c>
      <c r="C278" s="89" t="s">
        <v>678</v>
      </c>
      <c r="D278" s="90" t="s">
        <v>574</v>
      </c>
      <c r="E278" s="91">
        <v>100000</v>
      </c>
      <c r="F278" s="90" t="s">
        <v>686</v>
      </c>
      <c r="G278" s="92">
        <v>0</v>
      </c>
      <c r="H278" s="90" t="s">
        <v>231</v>
      </c>
      <c r="I278" s="92">
        <v>0.25</v>
      </c>
      <c r="J278" s="93"/>
      <c r="K278" s="93"/>
      <c r="L278" s="93"/>
      <c r="M278" s="93"/>
      <c r="N278" s="93"/>
      <c r="O278" s="94"/>
    </row>
    <row r="279" spans="1:15" s="99" customFormat="1" ht="12">
      <c r="A279" s="88" t="s">
        <v>113</v>
      </c>
      <c r="B279" s="89">
        <v>628</v>
      </c>
      <c r="C279" s="89" t="s">
        <v>690</v>
      </c>
      <c r="D279" s="90" t="s">
        <v>134</v>
      </c>
      <c r="E279" s="91">
        <v>33500000</v>
      </c>
      <c r="F279" s="90" t="s">
        <v>692</v>
      </c>
      <c r="G279" s="92">
        <v>6.5</v>
      </c>
      <c r="H279" s="90" t="s">
        <v>232</v>
      </c>
      <c r="I279" s="92">
        <v>7.25</v>
      </c>
      <c r="J279" s="93">
        <v>33500000000</v>
      </c>
      <c r="K279" s="93">
        <v>33500000000</v>
      </c>
      <c r="L279" s="93">
        <f>ROUND((K279/1000),0)</f>
        <v>33500000</v>
      </c>
      <c r="M279" s="93">
        <v>1057391</v>
      </c>
      <c r="N279" s="93">
        <v>34557391</v>
      </c>
      <c r="O279" s="94"/>
    </row>
    <row r="280" spans="1:15" s="99" customFormat="1" ht="12">
      <c r="A280" s="88" t="s">
        <v>113</v>
      </c>
      <c r="B280" s="89">
        <v>628</v>
      </c>
      <c r="C280" s="89" t="s">
        <v>690</v>
      </c>
      <c r="D280" s="90" t="s">
        <v>134</v>
      </c>
      <c r="E280" s="91">
        <v>6500000</v>
      </c>
      <c r="F280" s="90" t="s">
        <v>693</v>
      </c>
      <c r="G280" s="92">
        <v>0</v>
      </c>
      <c r="H280" s="90" t="s">
        <v>232</v>
      </c>
      <c r="I280" s="92">
        <v>7.5</v>
      </c>
      <c r="J280" s="93">
        <v>6500000000</v>
      </c>
      <c r="K280" s="93">
        <v>6500000000</v>
      </c>
      <c r="L280" s="93">
        <f>ROUND((K280/1000),0)</f>
        <v>6500000</v>
      </c>
      <c r="M280" s="93">
        <v>0</v>
      </c>
      <c r="N280" s="93">
        <v>6500000</v>
      </c>
      <c r="O280" s="94"/>
    </row>
    <row r="281" spans="1:15" s="99" customFormat="1" ht="12">
      <c r="A281" s="88" t="s">
        <v>546</v>
      </c>
      <c r="B281" s="89">
        <v>631</v>
      </c>
      <c r="C281" s="89" t="s">
        <v>691</v>
      </c>
      <c r="D281" s="90" t="s">
        <v>134</v>
      </c>
      <c r="E281" s="91">
        <v>25000000</v>
      </c>
      <c r="F281" s="90" t="s">
        <v>694</v>
      </c>
      <c r="G281" s="92">
        <v>6.5</v>
      </c>
      <c r="H281" s="90" t="s">
        <v>232</v>
      </c>
      <c r="I281" s="92">
        <v>6</v>
      </c>
      <c r="J281" s="93"/>
      <c r="K281" s="93"/>
      <c r="L281" s="93"/>
      <c r="M281" s="93"/>
      <c r="N281" s="93"/>
      <c r="O281" s="94"/>
    </row>
    <row r="282" spans="1:15" s="99" customFormat="1" ht="12">
      <c r="A282" s="88" t="s">
        <v>546</v>
      </c>
      <c r="B282" s="89">
        <v>631</v>
      </c>
      <c r="C282" s="89" t="s">
        <v>691</v>
      </c>
      <c r="D282" s="90" t="s">
        <v>134</v>
      </c>
      <c r="E282" s="91">
        <v>3500000</v>
      </c>
      <c r="F282" s="90" t="s">
        <v>695</v>
      </c>
      <c r="G282" s="92">
        <v>7</v>
      </c>
      <c r="H282" s="90" t="s">
        <v>232</v>
      </c>
      <c r="I282" s="92">
        <v>6</v>
      </c>
      <c r="J282" s="93"/>
      <c r="K282" s="93"/>
      <c r="L282" s="93"/>
      <c r="M282" s="93"/>
      <c r="N282" s="93"/>
      <c r="O282" s="94"/>
    </row>
    <row r="283" spans="1:15" s="99" customFormat="1" ht="12">
      <c r="A283" s="88" t="s">
        <v>546</v>
      </c>
      <c r="B283" s="89">
        <v>631</v>
      </c>
      <c r="C283" s="89" t="s">
        <v>691</v>
      </c>
      <c r="D283" s="90" t="s">
        <v>134</v>
      </c>
      <c r="E283" s="91">
        <v>10000</v>
      </c>
      <c r="F283" s="90" t="s">
        <v>696</v>
      </c>
      <c r="G283" s="92">
        <v>0</v>
      </c>
      <c r="H283" s="90" t="s">
        <v>232</v>
      </c>
      <c r="I283" s="92">
        <v>6.25</v>
      </c>
      <c r="J283" s="93"/>
      <c r="K283" s="93"/>
      <c r="L283" s="93"/>
      <c r="M283" s="93"/>
      <c r="N283" s="93"/>
      <c r="O283" s="94"/>
    </row>
    <row r="284" spans="1:15" s="99" customFormat="1" ht="12">
      <c r="A284" s="88"/>
      <c r="B284" s="89"/>
      <c r="C284" s="89"/>
      <c r="D284" s="90"/>
      <c r="E284" s="91"/>
      <c r="F284" s="90"/>
      <c r="G284" s="92"/>
      <c r="H284" s="90"/>
      <c r="I284" s="92"/>
      <c r="J284" s="93"/>
      <c r="K284" s="93"/>
      <c r="L284" s="93"/>
      <c r="M284" s="93"/>
      <c r="N284" s="93"/>
      <c r="O284" s="94"/>
    </row>
    <row r="285" spans="1:15" s="99" customFormat="1" ht="12">
      <c r="A285" s="88" t="s">
        <v>717</v>
      </c>
      <c r="B285" s="89">
        <v>634</v>
      </c>
      <c r="C285" s="89" t="s">
        <v>700</v>
      </c>
      <c r="D285" s="90" t="s">
        <v>574</v>
      </c>
      <c r="E285" s="91">
        <v>50000</v>
      </c>
      <c r="F285" s="90" t="s">
        <v>701</v>
      </c>
      <c r="G285" s="92">
        <v>0</v>
      </c>
      <c r="H285" s="90" t="s">
        <v>231</v>
      </c>
      <c r="I285" s="92">
        <v>0.08493150684931507</v>
      </c>
      <c r="J285" s="93"/>
      <c r="K285" s="93"/>
      <c r="L285" s="93"/>
      <c r="M285" s="93"/>
      <c r="N285" s="93"/>
      <c r="O285" s="94"/>
    </row>
    <row r="286" spans="1:15" s="99" customFormat="1" ht="12">
      <c r="A286" s="88" t="s">
        <v>717</v>
      </c>
      <c r="B286" s="89">
        <v>634</v>
      </c>
      <c r="C286" s="89" t="s">
        <v>700</v>
      </c>
      <c r="D286" s="90" t="s">
        <v>574</v>
      </c>
      <c r="E286" s="91">
        <v>50000</v>
      </c>
      <c r="F286" s="90" t="s">
        <v>703</v>
      </c>
      <c r="G286" s="92">
        <v>0</v>
      </c>
      <c r="H286" s="90" t="s">
        <v>231</v>
      </c>
      <c r="I286" s="92">
        <v>0.2493150684931507</v>
      </c>
      <c r="J286" s="93"/>
      <c r="K286" s="93"/>
      <c r="L286" s="93"/>
      <c r="M286" s="93"/>
      <c r="N286" s="93"/>
      <c r="O286" s="94"/>
    </row>
    <row r="287" spans="1:15" s="99" customFormat="1" ht="12">
      <c r="A287" s="88" t="s">
        <v>717</v>
      </c>
      <c r="B287" s="89">
        <v>634</v>
      </c>
      <c r="C287" s="89" t="s">
        <v>700</v>
      </c>
      <c r="D287" s="90" t="s">
        <v>574</v>
      </c>
      <c r="E287" s="91">
        <v>50000</v>
      </c>
      <c r="F287" s="90" t="s">
        <v>704</v>
      </c>
      <c r="G287" s="92">
        <v>0</v>
      </c>
      <c r="H287" s="90" t="s">
        <v>231</v>
      </c>
      <c r="I287" s="92">
        <v>0.4958904109589041</v>
      </c>
      <c r="O287" s="94"/>
    </row>
    <row r="288" spans="1:15" s="99" customFormat="1" ht="12">
      <c r="A288" s="88" t="s">
        <v>717</v>
      </c>
      <c r="B288" s="89">
        <v>634</v>
      </c>
      <c r="C288" s="89" t="s">
        <v>700</v>
      </c>
      <c r="D288" s="90" t="s">
        <v>574</v>
      </c>
      <c r="E288" s="91">
        <v>50000</v>
      </c>
      <c r="F288" s="90" t="s">
        <v>705</v>
      </c>
      <c r="G288" s="92">
        <v>0</v>
      </c>
      <c r="H288" s="90" t="s">
        <v>231</v>
      </c>
      <c r="I288" s="92">
        <v>0.989041095890411</v>
      </c>
      <c r="O288" s="94"/>
    </row>
    <row r="289" spans="1:15" s="99" customFormat="1" ht="12">
      <c r="A289" s="88" t="s">
        <v>717</v>
      </c>
      <c r="B289" s="89">
        <v>634</v>
      </c>
      <c r="C289" s="89" t="s">
        <v>700</v>
      </c>
      <c r="D289" s="90" t="s">
        <v>134</v>
      </c>
      <c r="E289" s="91">
        <v>25000000</v>
      </c>
      <c r="F289" s="90" t="s">
        <v>702</v>
      </c>
      <c r="G289" s="92">
        <v>0</v>
      </c>
      <c r="H289" s="90" t="s">
        <v>231</v>
      </c>
      <c r="I289" s="92">
        <v>0.08493150684931507</v>
      </c>
      <c r="O289" s="94"/>
    </row>
    <row r="290" spans="1:15" s="99" customFormat="1" ht="12">
      <c r="A290" s="88" t="s">
        <v>717</v>
      </c>
      <c r="B290" s="89">
        <v>634</v>
      </c>
      <c r="C290" s="89" t="s">
        <v>700</v>
      </c>
      <c r="D290" s="90" t="s">
        <v>134</v>
      </c>
      <c r="E290" s="91">
        <v>25000000</v>
      </c>
      <c r="F290" s="90" t="s">
        <v>709</v>
      </c>
      <c r="G290" s="92">
        <v>0</v>
      </c>
      <c r="H290" s="90" t="s">
        <v>231</v>
      </c>
      <c r="I290" s="92">
        <v>0.2493150684931507</v>
      </c>
      <c r="J290" s="93"/>
      <c r="K290" s="93"/>
      <c r="L290" s="93"/>
      <c r="M290" s="93"/>
      <c r="N290" s="93"/>
      <c r="O290" s="94"/>
    </row>
    <row r="291" spans="1:15" s="99" customFormat="1" ht="12">
      <c r="A291" s="88" t="s">
        <v>717</v>
      </c>
      <c r="B291" s="89">
        <v>634</v>
      </c>
      <c r="C291" s="89" t="s">
        <v>700</v>
      </c>
      <c r="D291" s="90" t="s">
        <v>134</v>
      </c>
      <c r="E291" s="91">
        <v>25000000</v>
      </c>
      <c r="F291" s="90" t="s">
        <v>710</v>
      </c>
      <c r="G291" s="92">
        <v>0</v>
      </c>
      <c r="H291" s="90" t="s">
        <v>231</v>
      </c>
      <c r="I291" s="92">
        <v>0.4958904109589041</v>
      </c>
      <c r="J291" s="93"/>
      <c r="K291" s="93"/>
      <c r="L291" s="93"/>
      <c r="M291" s="93"/>
      <c r="N291" s="93"/>
      <c r="O291" s="94"/>
    </row>
    <row r="292" spans="1:15" s="99" customFormat="1" ht="12">
      <c r="A292" s="88" t="s">
        <v>717</v>
      </c>
      <c r="B292" s="89">
        <v>634</v>
      </c>
      <c r="C292" s="89" t="s">
        <v>700</v>
      </c>
      <c r="D292" s="90" t="s">
        <v>134</v>
      </c>
      <c r="E292" s="91">
        <v>25000000</v>
      </c>
      <c r="F292" s="90" t="s">
        <v>711</v>
      </c>
      <c r="G292" s="92">
        <v>0</v>
      </c>
      <c r="H292" s="90" t="s">
        <v>231</v>
      </c>
      <c r="I292" s="92">
        <v>0.989041095890411</v>
      </c>
      <c r="O292" s="94"/>
    </row>
    <row r="293" spans="1:15" s="99" customFormat="1" ht="12">
      <c r="A293" s="88" t="s">
        <v>717</v>
      </c>
      <c r="B293" s="89">
        <v>634</v>
      </c>
      <c r="C293" s="89" t="s">
        <v>700</v>
      </c>
      <c r="D293" s="90" t="s">
        <v>134</v>
      </c>
      <c r="E293" s="91">
        <v>25000000</v>
      </c>
      <c r="F293" s="90" t="s">
        <v>712</v>
      </c>
      <c r="G293" s="92">
        <v>0</v>
      </c>
      <c r="H293" s="90" t="s">
        <v>231</v>
      </c>
      <c r="I293" s="92">
        <v>0.2493150684931507</v>
      </c>
      <c r="O293" s="94"/>
    </row>
    <row r="294" spans="1:15" s="99" customFormat="1" ht="12">
      <c r="A294" s="88" t="s">
        <v>717</v>
      </c>
      <c r="B294" s="89">
        <v>634</v>
      </c>
      <c r="C294" s="89" t="s">
        <v>700</v>
      </c>
      <c r="D294" s="90" t="s">
        <v>134</v>
      </c>
      <c r="E294" s="91">
        <v>25000000</v>
      </c>
      <c r="F294" s="90" t="s">
        <v>713</v>
      </c>
      <c r="G294" s="92">
        <v>0</v>
      </c>
      <c r="H294" s="90" t="s">
        <v>231</v>
      </c>
      <c r="I294" s="92">
        <v>0.4958904109589041</v>
      </c>
      <c r="O294" s="94"/>
    </row>
    <row r="295" spans="1:15" s="99" customFormat="1" ht="12">
      <c r="A295" s="88" t="s">
        <v>717</v>
      </c>
      <c r="B295" s="89">
        <v>634</v>
      </c>
      <c r="C295" s="89" t="s">
        <v>700</v>
      </c>
      <c r="D295" s="90" t="s">
        <v>134</v>
      </c>
      <c r="E295" s="91">
        <v>25000000</v>
      </c>
      <c r="F295" s="90" t="s">
        <v>714</v>
      </c>
      <c r="G295" s="92">
        <v>0</v>
      </c>
      <c r="H295" s="90" t="s">
        <v>231</v>
      </c>
      <c r="I295" s="92">
        <v>0.989041095890411</v>
      </c>
      <c r="O295" s="94"/>
    </row>
    <row r="296" spans="1:15" s="99" customFormat="1" ht="12">
      <c r="A296" s="88" t="s">
        <v>717</v>
      </c>
      <c r="B296" s="89">
        <v>634</v>
      </c>
      <c r="C296" s="89" t="s">
        <v>700</v>
      </c>
      <c r="D296" s="90" t="s">
        <v>574</v>
      </c>
      <c r="E296" s="91">
        <v>50000</v>
      </c>
      <c r="F296" s="90" t="s">
        <v>706</v>
      </c>
      <c r="G296" s="92">
        <v>0</v>
      </c>
      <c r="H296" s="90" t="s">
        <v>231</v>
      </c>
      <c r="I296" s="92">
        <v>0.2493150684931507</v>
      </c>
      <c r="J296" s="93"/>
      <c r="K296" s="93"/>
      <c r="L296" s="93"/>
      <c r="M296" s="93"/>
      <c r="N296" s="93"/>
      <c r="O296" s="94"/>
    </row>
    <row r="297" spans="1:15" s="99" customFormat="1" ht="12">
      <c r="A297" s="88" t="s">
        <v>717</v>
      </c>
      <c r="B297" s="89">
        <v>634</v>
      </c>
      <c r="C297" s="89" t="s">
        <v>700</v>
      </c>
      <c r="D297" s="90" t="s">
        <v>574</v>
      </c>
      <c r="E297" s="91">
        <v>50000</v>
      </c>
      <c r="F297" s="90" t="s">
        <v>707</v>
      </c>
      <c r="G297" s="92">
        <v>0</v>
      </c>
      <c r="H297" s="90" t="s">
        <v>231</v>
      </c>
      <c r="I297" s="92">
        <v>0.4958904109589041</v>
      </c>
      <c r="J297" s="93"/>
      <c r="K297" s="93"/>
      <c r="L297" s="93"/>
      <c r="M297" s="93"/>
      <c r="N297" s="93"/>
      <c r="O297" s="94"/>
    </row>
    <row r="298" spans="1:15" s="99" customFormat="1" ht="12">
      <c r="A298" s="88" t="s">
        <v>717</v>
      </c>
      <c r="B298" s="89">
        <v>634</v>
      </c>
      <c r="C298" s="89" t="s">
        <v>700</v>
      </c>
      <c r="D298" s="90" t="s">
        <v>574</v>
      </c>
      <c r="E298" s="91">
        <v>50000</v>
      </c>
      <c r="F298" s="90" t="s">
        <v>708</v>
      </c>
      <c r="G298" s="92">
        <v>0</v>
      </c>
      <c r="H298" s="90" t="s">
        <v>231</v>
      </c>
      <c r="I298" s="92">
        <v>0.989041095890411</v>
      </c>
      <c r="J298" s="93"/>
      <c r="K298" s="93"/>
      <c r="L298" s="93"/>
      <c r="M298" s="93"/>
      <c r="N298" s="93"/>
      <c r="O298" s="94"/>
    </row>
    <row r="299" spans="1:15" s="99" customFormat="1" ht="12">
      <c r="A299" s="88"/>
      <c r="B299" s="89"/>
      <c r="C299" s="89"/>
      <c r="D299" s="90"/>
      <c r="E299" s="91"/>
      <c r="F299" s="90"/>
      <c r="G299" s="92"/>
      <c r="H299" s="90"/>
      <c r="I299" s="92"/>
      <c r="J299" s="92"/>
      <c r="K299" s="93"/>
      <c r="L299" s="93"/>
      <c r="M299" s="93"/>
      <c r="N299" s="93"/>
      <c r="O299" s="94"/>
    </row>
    <row r="300" spans="1:15" ht="18.75" customHeight="1">
      <c r="A300" s="78" t="s">
        <v>99</v>
      </c>
      <c r="B300" s="79"/>
      <c r="C300" s="79"/>
      <c r="D300" s="80"/>
      <c r="E300" s="81"/>
      <c r="F300" s="80"/>
      <c r="G300" s="80"/>
      <c r="H300" s="80" t="s">
        <v>5</v>
      </c>
      <c r="I300" s="82"/>
      <c r="J300" s="82"/>
      <c r="K300" s="83"/>
      <c r="L300" s="84">
        <f>SUM(L10:L299)</f>
        <v>1081966790</v>
      </c>
      <c r="M300" s="84">
        <f>SUM(M10:M299)</f>
        <v>24134369.66</v>
      </c>
      <c r="N300" s="84">
        <f>SUM(N10:N299)</f>
        <v>1106101160.1599998</v>
      </c>
      <c r="O300" s="85"/>
    </row>
    <row r="301" spans="1:15" ht="10.5" customHeight="1">
      <c r="A301" s="48"/>
      <c r="B301" s="69"/>
      <c r="C301" s="69"/>
      <c r="D301" s="49"/>
      <c r="E301" s="50"/>
      <c r="F301" s="49"/>
      <c r="G301" s="71"/>
      <c r="H301" s="72"/>
      <c r="I301" s="51"/>
      <c r="J301" s="51"/>
      <c r="K301" s="52"/>
      <c r="L301" s="52"/>
      <c r="M301" s="52"/>
      <c r="N301" s="52"/>
      <c r="O301" s="53"/>
    </row>
    <row r="302" spans="1:10" ht="12">
      <c r="A302" s="160" t="s">
        <v>722</v>
      </c>
      <c r="B302" s="160"/>
      <c r="C302" s="108" t="s">
        <v>723</v>
      </c>
      <c r="G302" s="62"/>
      <c r="H302" s="72"/>
      <c r="I302" s="51"/>
      <c r="J302" s="51"/>
    </row>
    <row r="303" spans="1:15" s="99" customFormat="1" ht="12">
      <c r="A303" s="44" t="s">
        <v>132</v>
      </c>
      <c r="B303" s="89"/>
      <c r="C303" s="89"/>
      <c r="D303" s="109"/>
      <c r="E303" s="110"/>
      <c r="F303" s="109"/>
      <c r="G303" s="109"/>
      <c r="H303" s="141"/>
      <c r="I303" s="109"/>
      <c r="J303" s="109"/>
      <c r="K303" s="165"/>
      <c r="L303" s="166"/>
      <c r="M303" s="109"/>
      <c r="N303" s="109"/>
      <c r="O303" s="109"/>
    </row>
    <row r="304" ht="12">
      <c r="A304" s="44" t="s">
        <v>175</v>
      </c>
    </row>
    <row r="305" ht="12">
      <c r="A305" s="44" t="s">
        <v>215</v>
      </c>
    </row>
    <row r="306" ht="12">
      <c r="A306" s="44" t="s">
        <v>297</v>
      </c>
    </row>
    <row r="307" spans="1:2" ht="12">
      <c r="A307" s="142" t="s">
        <v>267</v>
      </c>
      <c r="B307" s="142" t="s">
        <v>271</v>
      </c>
    </row>
    <row r="308" ht="12">
      <c r="A308" s="142" t="s">
        <v>306</v>
      </c>
    </row>
    <row r="309" ht="12">
      <c r="A309" s="142" t="s">
        <v>518</v>
      </c>
    </row>
    <row r="310" spans="1:5" ht="12">
      <c r="A310" s="142" t="s">
        <v>656</v>
      </c>
      <c r="E310" s="168"/>
    </row>
    <row r="311" spans="1:7" ht="12">
      <c r="A311" s="45" t="s">
        <v>233</v>
      </c>
      <c r="B311" s="45" t="s">
        <v>234</v>
      </c>
      <c r="G311" s="45" t="s">
        <v>236</v>
      </c>
    </row>
    <row r="312" spans="1:7" ht="12">
      <c r="A312" s="45" t="s">
        <v>237</v>
      </c>
      <c r="B312" s="45" t="s">
        <v>238</v>
      </c>
      <c r="G312" s="45" t="s">
        <v>235</v>
      </c>
    </row>
    <row r="313" spans="1:2" ht="12">
      <c r="A313" s="11"/>
      <c r="B313" s="11"/>
    </row>
    <row r="314" ht="12">
      <c r="A314" s="45"/>
    </row>
    <row r="315" ht="12">
      <c r="A315" s="45"/>
    </row>
    <row r="317" spans="1:13" ht="12">
      <c r="A317" s="62"/>
      <c r="M317" s="109"/>
    </row>
    <row r="318" spans="1:13" ht="12">
      <c r="A318" s="45"/>
      <c r="M318" s="109"/>
    </row>
    <row r="319" spans="1:13" ht="12">
      <c r="A319" s="11"/>
      <c r="M319" s="109"/>
    </row>
    <row r="320" spans="1:13" ht="12">
      <c r="A320" s="45"/>
      <c r="M320" s="109"/>
    </row>
    <row r="326" ht="12">
      <c r="C326" s="42"/>
    </row>
    <row r="327" ht="12">
      <c r="A327" s="2"/>
    </row>
    <row r="328" ht="12">
      <c r="A328" s="2"/>
    </row>
    <row r="330" spans="3:10" ht="12">
      <c r="C330" s="42"/>
      <c r="D330" s="2"/>
      <c r="E330" s="5"/>
      <c r="F330" s="2"/>
      <c r="G330" s="2"/>
      <c r="H330" s="2"/>
      <c r="I330" s="2"/>
      <c r="J330" s="2"/>
    </row>
    <row r="331" spans="1:10" ht="12">
      <c r="A331" s="2"/>
      <c r="C331" s="42"/>
      <c r="D331" s="2"/>
      <c r="E331" s="5"/>
      <c r="F331" s="2"/>
      <c r="G331" s="2"/>
      <c r="H331" s="2"/>
      <c r="I331" s="2"/>
      <c r="J331" s="2"/>
    </row>
    <row r="332" spans="3:10" ht="12">
      <c r="C332" s="42"/>
      <c r="D332" s="2"/>
      <c r="E332" s="5"/>
      <c r="F332" s="2"/>
      <c r="G332" s="2"/>
      <c r="H332" s="2"/>
      <c r="I332" s="2"/>
      <c r="J332" s="2"/>
    </row>
    <row r="333" spans="3:8" ht="12">
      <c r="C333" s="42"/>
      <c r="D333" s="2"/>
      <c r="E333" s="5"/>
      <c r="F333" s="2"/>
      <c r="G333" s="2"/>
      <c r="H333" s="2"/>
    </row>
    <row r="334" spans="3:8" ht="12">
      <c r="C334" s="42"/>
      <c r="D334" s="2"/>
      <c r="E334" s="5"/>
      <c r="F334" s="2"/>
      <c r="G334" s="2"/>
      <c r="H334" s="2"/>
    </row>
    <row r="335" spans="3:8" ht="12">
      <c r="C335" s="42"/>
      <c r="H335" s="2"/>
    </row>
    <row r="336" ht="12">
      <c r="H336" s="2"/>
    </row>
    <row r="337" ht="12">
      <c r="H337" s="2"/>
    </row>
    <row r="338" spans="4:8" ht="12">
      <c r="D338" s="2"/>
      <c r="H338" s="2"/>
    </row>
    <row r="339" spans="2:4" ht="12">
      <c r="B339" s="42"/>
      <c r="D339" s="2"/>
    </row>
    <row r="340" ht="12">
      <c r="D340" s="2"/>
    </row>
    <row r="341" spans="2:5" ht="12">
      <c r="B341" s="42"/>
      <c r="D341" s="4"/>
      <c r="E341" s="5"/>
    </row>
    <row r="343" spans="2:15" ht="12">
      <c r="B343" s="42"/>
      <c r="C343" s="42"/>
      <c r="D343" s="2"/>
      <c r="E343" s="5"/>
      <c r="F343" s="2"/>
      <c r="G343" s="2"/>
      <c r="H343" s="2"/>
      <c r="I343" s="2"/>
      <c r="J343" s="2"/>
      <c r="K343" s="2"/>
      <c r="L343" s="2"/>
      <c r="M343" s="2"/>
      <c r="N343" s="2"/>
      <c r="O343" s="2"/>
    </row>
    <row r="344" spans="1:14" ht="12">
      <c r="A344" s="2"/>
      <c r="B344" s="42"/>
      <c r="E344" s="5"/>
      <c r="F344" s="2"/>
      <c r="L344" s="2"/>
      <c r="M344" s="2"/>
      <c r="N344" s="2"/>
    </row>
    <row r="345" spans="1:14" ht="12">
      <c r="A345" s="2"/>
      <c r="B345" s="42"/>
      <c r="C345" s="42"/>
      <c r="E345" s="5"/>
      <c r="K345" s="2"/>
      <c r="L345" s="2"/>
      <c r="M345" s="2"/>
      <c r="N345" s="2"/>
    </row>
    <row r="346" spans="5:13" ht="12">
      <c r="E346" s="5"/>
      <c r="K346" s="2"/>
      <c r="L346" s="2"/>
      <c r="M346" s="2"/>
    </row>
    <row r="347" spans="3:12" ht="12">
      <c r="C347" s="74"/>
      <c r="L347" s="2"/>
    </row>
    <row r="348" spans="1:15" ht="12">
      <c r="A348" s="2"/>
      <c r="B348" s="42"/>
      <c r="C348" s="42"/>
      <c r="D348" s="2"/>
      <c r="E348" s="5"/>
      <c r="F348" s="2"/>
      <c r="G348" s="2"/>
      <c r="H348" s="2"/>
      <c r="I348" s="2"/>
      <c r="J348" s="2"/>
      <c r="K348" s="2"/>
      <c r="L348" s="2"/>
      <c r="M348" s="2"/>
      <c r="N348" s="2"/>
      <c r="O348" s="2"/>
    </row>
    <row r="349" spans="1:14" ht="12">
      <c r="A349" s="2"/>
      <c r="B349" s="42"/>
      <c r="C349" s="42"/>
      <c r="D349" s="2"/>
      <c r="E349" s="5"/>
      <c r="F349" s="2"/>
      <c r="G349" s="59"/>
      <c r="I349" s="5"/>
      <c r="J349" s="5"/>
      <c r="K349" s="43"/>
      <c r="L349" s="43"/>
      <c r="M349" s="43"/>
      <c r="N349" s="43"/>
    </row>
    <row r="350" spans="1:14" ht="12">
      <c r="A350" s="2"/>
      <c r="B350" s="42"/>
      <c r="C350" s="42"/>
      <c r="D350" s="2"/>
      <c r="E350" s="5"/>
      <c r="F350" s="2"/>
      <c r="G350" s="59"/>
      <c r="I350" s="5"/>
      <c r="J350" s="5"/>
      <c r="K350" s="43"/>
      <c r="L350" s="43"/>
      <c r="M350" s="43"/>
      <c r="N350" s="43"/>
    </row>
    <row r="351" spans="1:14" ht="12">
      <c r="A351" s="2"/>
      <c r="B351" s="42"/>
      <c r="C351" s="42"/>
      <c r="D351" s="2"/>
      <c r="E351" s="5"/>
      <c r="F351" s="2"/>
      <c r="G351" s="59"/>
      <c r="I351" s="5"/>
      <c r="J351" s="5"/>
      <c r="K351" s="43"/>
      <c r="L351" s="43"/>
      <c r="M351" s="43"/>
      <c r="N351" s="43"/>
    </row>
    <row r="352" spans="1:14" ht="12">
      <c r="A352" s="2"/>
      <c r="B352" s="42"/>
      <c r="C352" s="42"/>
      <c r="D352" s="2"/>
      <c r="E352" s="5"/>
      <c r="F352" s="2"/>
      <c r="G352" s="59"/>
      <c r="I352" s="5"/>
      <c r="J352" s="5"/>
      <c r="K352" s="43"/>
      <c r="L352" s="43"/>
      <c r="M352" s="43"/>
      <c r="N352" s="43"/>
    </row>
    <row r="353" spans="1:14" ht="12">
      <c r="A353" s="2"/>
      <c r="B353" s="42"/>
      <c r="C353" s="42"/>
      <c r="D353" s="2"/>
      <c r="E353" s="5"/>
      <c r="F353" s="2"/>
      <c r="G353" s="59"/>
      <c r="I353" s="5"/>
      <c r="J353" s="5"/>
      <c r="K353" s="43"/>
      <c r="L353" s="43"/>
      <c r="M353" s="43"/>
      <c r="N353" s="43"/>
    </row>
    <row r="354" spans="1:10" ht="12">
      <c r="A354" s="2"/>
      <c r="I354" s="5"/>
      <c r="J354" s="5"/>
    </row>
    <row r="355" spans="2:14" ht="12">
      <c r="B355" s="42"/>
      <c r="C355" s="42"/>
      <c r="D355" s="2"/>
      <c r="E355" s="5"/>
      <c r="F355" s="2"/>
      <c r="G355" s="59"/>
      <c r="I355" s="5"/>
      <c r="J355" s="5"/>
      <c r="K355" s="43"/>
      <c r="L355" s="43"/>
      <c r="M355" s="43"/>
      <c r="N355" s="43"/>
    </row>
    <row r="356" spans="1:14" ht="12">
      <c r="A356" s="2"/>
      <c r="B356" s="42"/>
      <c r="C356" s="42"/>
      <c r="D356" s="2"/>
      <c r="E356" s="5"/>
      <c r="F356" s="2"/>
      <c r="G356" s="59"/>
      <c r="I356" s="5"/>
      <c r="J356" s="5"/>
      <c r="K356" s="43"/>
      <c r="L356" s="43"/>
      <c r="M356" s="43"/>
      <c r="N356" s="43"/>
    </row>
    <row r="357" spans="1:14" ht="12">
      <c r="A357" s="2"/>
      <c r="B357" s="42"/>
      <c r="C357" s="42"/>
      <c r="D357" s="2"/>
      <c r="E357" s="5"/>
      <c r="F357" s="2"/>
      <c r="G357" s="59"/>
      <c r="I357" s="5"/>
      <c r="J357" s="5"/>
      <c r="K357" s="43"/>
      <c r="L357" s="43"/>
      <c r="M357" s="43"/>
      <c r="N357" s="43"/>
    </row>
    <row r="358" spans="1:14" ht="12">
      <c r="A358" s="2"/>
      <c r="B358" s="42"/>
      <c r="C358" s="42"/>
      <c r="D358" s="2"/>
      <c r="E358" s="5"/>
      <c r="F358" s="2"/>
      <c r="G358" s="59"/>
      <c r="I358" s="5"/>
      <c r="J358" s="5"/>
      <c r="K358" s="43"/>
      <c r="L358" s="43"/>
      <c r="M358" s="43"/>
      <c r="N358" s="43"/>
    </row>
    <row r="359" spans="1:14" ht="12">
      <c r="A359" s="2"/>
      <c r="B359" s="42"/>
      <c r="C359" s="42"/>
      <c r="D359" s="2"/>
      <c r="E359" s="5"/>
      <c r="F359" s="2"/>
      <c r="G359" s="59"/>
      <c r="I359" s="5"/>
      <c r="J359" s="5"/>
      <c r="K359" s="43"/>
      <c r="L359" s="43"/>
      <c r="M359" s="43"/>
      <c r="N359" s="43"/>
    </row>
    <row r="360" spans="1:10" ht="12">
      <c r="A360" s="2"/>
      <c r="G360" s="59"/>
      <c r="I360" s="5"/>
      <c r="J360" s="5"/>
    </row>
    <row r="361" spans="2:14" ht="12">
      <c r="B361" s="42"/>
      <c r="C361" s="42"/>
      <c r="D361" s="2"/>
      <c r="E361" s="5"/>
      <c r="F361" s="2"/>
      <c r="G361" s="59"/>
      <c r="I361" s="5"/>
      <c r="J361" s="5"/>
      <c r="K361" s="43"/>
      <c r="L361" s="43"/>
      <c r="M361" s="43"/>
      <c r="N361" s="43"/>
    </row>
    <row r="362" spans="1:14" ht="12">
      <c r="A362" s="2"/>
      <c r="B362" s="42"/>
      <c r="C362" s="42"/>
      <c r="D362" s="2"/>
      <c r="E362" s="5"/>
      <c r="F362" s="2"/>
      <c r="G362" s="59"/>
      <c r="I362" s="5"/>
      <c r="J362" s="5"/>
      <c r="K362" s="43"/>
      <c r="L362" s="43"/>
      <c r="M362" s="43"/>
      <c r="N362" s="43"/>
    </row>
    <row r="363" spans="1:14" ht="12">
      <c r="A363" s="2"/>
      <c r="B363" s="42"/>
      <c r="C363" s="42"/>
      <c r="D363" s="2"/>
      <c r="E363" s="5"/>
      <c r="F363" s="2"/>
      <c r="G363" s="59"/>
      <c r="I363" s="5"/>
      <c r="J363" s="5"/>
      <c r="K363" s="43"/>
      <c r="L363" s="43"/>
      <c r="M363" s="43"/>
      <c r="N363" s="43"/>
    </row>
    <row r="364" spans="1:14" ht="12">
      <c r="A364" s="2"/>
      <c r="B364" s="42"/>
      <c r="C364" s="42"/>
      <c r="D364" s="2"/>
      <c r="E364" s="5"/>
      <c r="F364" s="2"/>
      <c r="G364" s="59"/>
      <c r="I364" s="5"/>
      <c r="J364" s="5"/>
      <c r="K364" s="43"/>
      <c r="L364" s="43"/>
      <c r="M364" s="43"/>
      <c r="N364" s="43"/>
    </row>
    <row r="365" spans="1:14" ht="12">
      <c r="A365" s="2"/>
      <c r="B365" s="42"/>
      <c r="C365" s="42"/>
      <c r="D365" s="2"/>
      <c r="E365" s="5"/>
      <c r="F365" s="2"/>
      <c r="G365" s="59"/>
      <c r="I365" s="5"/>
      <c r="J365" s="5"/>
      <c r="K365" s="43"/>
      <c r="L365" s="43"/>
      <c r="M365" s="43"/>
      <c r="N365" s="43"/>
    </row>
    <row r="366" spans="1:10" ht="12">
      <c r="A366" s="2"/>
      <c r="I366" s="5"/>
      <c r="J366" s="5"/>
    </row>
    <row r="367" spans="2:14" ht="12">
      <c r="B367" s="42"/>
      <c r="C367" s="42"/>
      <c r="D367" s="2"/>
      <c r="E367" s="5"/>
      <c r="F367" s="2"/>
      <c r="G367" s="59"/>
      <c r="I367" s="5"/>
      <c r="J367" s="5"/>
      <c r="K367" s="43"/>
      <c r="L367" s="43"/>
      <c r="M367" s="43"/>
      <c r="N367" s="43"/>
    </row>
    <row r="368" spans="1:14" ht="12">
      <c r="A368" s="2"/>
      <c r="B368" s="42"/>
      <c r="C368" s="42"/>
      <c r="D368" s="2"/>
      <c r="E368" s="5"/>
      <c r="F368" s="2"/>
      <c r="G368" s="59"/>
      <c r="I368" s="5"/>
      <c r="J368" s="5"/>
      <c r="K368" s="43"/>
      <c r="L368" s="43"/>
      <c r="M368" s="43"/>
      <c r="N368" s="43"/>
    </row>
    <row r="369" spans="1:14" ht="12">
      <c r="A369" s="2"/>
      <c r="B369" s="42"/>
      <c r="C369" s="42"/>
      <c r="D369" s="2"/>
      <c r="E369" s="5"/>
      <c r="F369" s="2"/>
      <c r="G369" s="59"/>
      <c r="I369" s="5"/>
      <c r="J369" s="5"/>
      <c r="K369" s="43"/>
      <c r="L369" s="43"/>
      <c r="M369" s="43"/>
      <c r="N369" s="43"/>
    </row>
    <row r="370" spans="1:14" ht="12">
      <c r="A370" s="2"/>
      <c r="B370" s="42"/>
      <c r="C370" s="42"/>
      <c r="D370" s="2"/>
      <c r="E370" s="5"/>
      <c r="F370" s="2"/>
      <c r="G370" s="59"/>
      <c r="I370" s="5"/>
      <c r="J370" s="5"/>
      <c r="K370" s="43"/>
      <c r="L370" s="43"/>
      <c r="M370" s="43"/>
      <c r="N370" s="43"/>
    </row>
    <row r="371" spans="1:14" ht="12">
      <c r="A371" s="2"/>
      <c r="B371" s="42"/>
      <c r="C371" s="42"/>
      <c r="D371" s="2"/>
      <c r="E371" s="5"/>
      <c r="F371" s="2"/>
      <c r="G371" s="59"/>
      <c r="I371" s="5"/>
      <c r="J371" s="5"/>
      <c r="K371" s="43"/>
      <c r="L371" s="43"/>
      <c r="M371" s="43"/>
      <c r="N371" s="43"/>
    </row>
    <row r="372" spans="1:10" ht="12">
      <c r="A372" s="2"/>
      <c r="G372" s="59"/>
      <c r="I372" s="5"/>
      <c r="J372" s="5"/>
    </row>
    <row r="373" spans="2:14" ht="12">
      <c r="B373" s="42"/>
      <c r="C373" s="42"/>
      <c r="D373" s="2"/>
      <c r="E373" s="5"/>
      <c r="F373" s="2"/>
      <c r="G373" s="59"/>
      <c r="I373" s="5"/>
      <c r="J373" s="5"/>
      <c r="K373" s="43"/>
      <c r="L373" s="43"/>
      <c r="M373" s="43"/>
      <c r="N373" s="43"/>
    </row>
    <row r="374" spans="1:14" ht="12">
      <c r="A374" s="2"/>
      <c r="B374" s="42"/>
      <c r="C374" s="42"/>
      <c r="D374" s="2"/>
      <c r="E374" s="5"/>
      <c r="F374" s="2"/>
      <c r="G374" s="59"/>
      <c r="I374" s="5"/>
      <c r="J374" s="5"/>
      <c r="K374" s="43"/>
      <c r="L374" s="43"/>
      <c r="M374" s="43"/>
      <c r="N374" s="43"/>
    </row>
    <row r="375" spans="1:14" ht="12">
      <c r="A375" s="2"/>
      <c r="B375" s="42"/>
      <c r="C375" s="42"/>
      <c r="D375" s="2"/>
      <c r="E375" s="5"/>
      <c r="F375" s="2"/>
      <c r="G375" s="59"/>
      <c r="I375" s="5"/>
      <c r="J375" s="5"/>
      <c r="K375" s="43"/>
      <c r="L375" s="43"/>
      <c r="M375" s="43"/>
      <c r="N375" s="43"/>
    </row>
    <row r="376" spans="1:14" ht="12">
      <c r="A376" s="2"/>
      <c r="B376" s="42"/>
      <c r="C376" s="42"/>
      <c r="D376" s="2"/>
      <c r="E376" s="5"/>
      <c r="F376" s="2"/>
      <c r="G376" s="59"/>
      <c r="I376" s="5"/>
      <c r="J376" s="5"/>
      <c r="K376" s="43"/>
      <c r="L376" s="43"/>
      <c r="M376" s="43"/>
      <c r="N376" s="43"/>
    </row>
    <row r="377" spans="1:14" ht="12">
      <c r="A377" s="2"/>
      <c r="B377" s="42"/>
      <c r="C377" s="42"/>
      <c r="D377" s="2"/>
      <c r="E377" s="5"/>
      <c r="F377" s="2"/>
      <c r="G377" s="59"/>
      <c r="I377" s="5"/>
      <c r="J377" s="5"/>
      <c r="K377" s="43"/>
      <c r="L377" s="43"/>
      <c r="M377" s="43"/>
      <c r="N377" s="43"/>
    </row>
    <row r="378" spans="1:10" ht="12">
      <c r="A378" s="2"/>
      <c r="G378" s="59"/>
      <c r="I378" s="5"/>
      <c r="J378" s="5"/>
    </row>
    <row r="379" spans="2:14" ht="12">
      <c r="B379" s="42"/>
      <c r="C379" s="42"/>
      <c r="D379" s="2"/>
      <c r="E379" s="5"/>
      <c r="F379" s="2"/>
      <c r="G379" s="59"/>
      <c r="I379" s="5"/>
      <c r="J379" s="5"/>
      <c r="K379" s="43"/>
      <c r="L379" s="43"/>
      <c r="M379" s="43"/>
      <c r="N379" s="43"/>
    </row>
    <row r="380" spans="1:14" ht="12">
      <c r="A380" s="2"/>
      <c r="B380" s="42"/>
      <c r="C380" s="42"/>
      <c r="D380" s="2"/>
      <c r="E380" s="5"/>
      <c r="F380" s="2"/>
      <c r="G380" s="59"/>
      <c r="I380" s="5"/>
      <c r="J380" s="5"/>
      <c r="K380" s="43"/>
      <c r="L380" s="43"/>
      <c r="M380" s="43"/>
      <c r="N380" s="43"/>
    </row>
    <row r="381" spans="1:14" ht="12">
      <c r="A381" s="2"/>
      <c r="B381" s="42"/>
      <c r="C381" s="42"/>
      <c r="D381" s="2"/>
      <c r="E381" s="5"/>
      <c r="F381" s="2"/>
      <c r="G381" s="59"/>
      <c r="I381" s="5"/>
      <c r="J381" s="5"/>
      <c r="K381" s="43"/>
      <c r="L381" s="43"/>
      <c r="M381" s="43"/>
      <c r="N381" s="43"/>
    </row>
    <row r="382" spans="1:15" ht="12">
      <c r="A382" s="2"/>
      <c r="B382" s="42"/>
      <c r="C382" s="42"/>
      <c r="D382" s="2"/>
      <c r="E382" s="5"/>
      <c r="F382" s="2"/>
      <c r="G382" s="59"/>
      <c r="I382" s="5"/>
      <c r="J382" s="5"/>
      <c r="K382" s="43"/>
      <c r="L382" s="43"/>
      <c r="M382" s="43"/>
      <c r="N382" s="43"/>
      <c r="O382" s="2"/>
    </row>
    <row r="383" spans="1:10" ht="12">
      <c r="A383" s="2"/>
      <c r="G383" s="59"/>
      <c r="I383" s="5"/>
      <c r="J383" s="5"/>
    </row>
    <row r="384" spans="2:14" ht="12">
      <c r="B384" s="42"/>
      <c r="C384" s="42"/>
      <c r="D384" s="2"/>
      <c r="E384" s="5"/>
      <c r="F384" s="2"/>
      <c r="G384" s="59"/>
      <c r="I384" s="5"/>
      <c r="J384" s="5"/>
      <c r="K384" s="43"/>
      <c r="L384" s="43"/>
      <c r="M384" s="43"/>
      <c r="N384" s="43"/>
    </row>
    <row r="385" spans="1:14" ht="12">
      <c r="A385" s="2"/>
      <c r="B385" s="42"/>
      <c r="C385" s="42"/>
      <c r="D385" s="2"/>
      <c r="E385" s="5"/>
      <c r="F385" s="2"/>
      <c r="G385" s="59"/>
      <c r="I385" s="5"/>
      <c r="J385" s="5"/>
      <c r="K385" s="43"/>
      <c r="L385" s="43"/>
      <c r="M385" s="43"/>
      <c r="N385" s="43"/>
    </row>
    <row r="386" spans="1:14" ht="12">
      <c r="A386" s="2"/>
      <c r="B386" s="42"/>
      <c r="C386" s="42"/>
      <c r="D386" s="2"/>
      <c r="E386" s="5"/>
      <c r="F386" s="2"/>
      <c r="G386" s="59"/>
      <c r="I386" s="5"/>
      <c r="J386" s="5"/>
      <c r="K386" s="43"/>
      <c r="L386" s="43"/>
      <c r="M386" s="43"/>
      <c r="N386" s="43"/>
    </row>
    <row r="387" spans="1:14" ht="12">
      <c r="A387" s="2"/>
      <c r="B387" s="42"/>
      <c r="C387" s="42"/>
      <c r="D387" s="2"/>
      <c r="E387" s="5"/>
      <c r="F387" s="2"/>
      <c r="G387" s="59"/>
      <c r="I387" s="5"/>
      <c r="J387" s="5"/>
      <c r="K387" s="43"/>
      <c r="L387" s="43"/>
      <c r="M387" s="43"/>
      <c r="N387" s="43"/>
    </row>
    <row r="388" ht="12">
      <c r="A388" s="2"/>
    </row>
    <row r="389" spans="2:14" ht="12">
      <c r="B389" s="42"/>
      <c r="C389" s="42"/>
      <c r="D389" s="2"/>
      <c r="E389" s="5"/>
      <c r="F389" s="2"/>
      <c r="G389" s="59"/>
      <c r="I389" s="5"/>
      <c r="J389" s="5"/>
      <c r="K389" s="43"/>
      <c r="L389" s="43"/>
      <c r="M389" s="43"/>
      <c r="N389" s="43"/>
    </row>
    <row r="390" spans="1:14" ht="12">
      <c r="A390" s="2"/>
      <c r="B390" s="42"/>
      <c r="C390" s="42"/>
      <c r="D390" s="2"/>
      <c r="E390" s="5"/>
      <c r="F390" s="2"/>
      <c r="G390" s="59"/>
      <c r="I390" s="5"/>
      <c r="J390" s="5"/>
      <c r="K390" s="43"/>
      <c r="L390" s="43"/>
      <c r="M390" s="43"/>
      <c r="N390" s="43"/>
    </row>
    <row r="391" spans="1:14" ht="12">
      <c r="A391" s="2"/>
      <c r="B391" s="42"/>
      <c r="C391" s="42"/>
      <c r="D391" s="2"/>
      <c r="E391" s="5"/>
      <c r="F391" s="2"/>
      <c r="G391" s="59"/>
      <c r="I391" s="5"/>
      <c r="J391" s="5"/>
      <c r="K391" s="43"/>
      <c r="L391" s="43"/>
      <c r="M391" s="43"/>
      <c r="N391" s="43"/>
    </row>
    <row r="392" spans="1:14" ht="12">
      <c r="A392" s="2"/>
      <c r="B392" s="42"/>
      <c r="C392" s="42"/>
      <c r="D392" s="2"/>
      <c r="E392" s="5"/>
      <c r="F392" s="2"/>
      <c r="G392" s="59"/>
      <c r="I392" s="5"/>
      <c r="J392" s="5"/>
      <c r="K392" s="43"/>
      <c r="L392" s="43"/>
      <c r="M392" s="43"/>
      <c r="N392" s="43"/>
    </row>
    <row r="393" spans="1:10" ht="12">
      <c r="A393" s="2"/>
      <c r="G393" s="59"/>
      <c r="I393" s="5"/>
      <c r="J393" s="5"/>
    </row>
    <row r="394" spans="2:14" ht="12">
      <c r="B394" s="42"/>
      <c r="C394" s="42"/>
      <c r="D394" s="2"/>
      <c r="E394" s="5"/>
      <c r="F394" s="2"/>
      <c r="G394" s="59"/>
      <c r="I394" s="5"/>
      <c r="J394" s="5"/>
      <c r="K394" s="43"/>
      <c r="L394" s="43"/>
      <c r="M394" s="43"/>
      <c r="N394" s="43"/>
    </row>
    <row r="395" spans="1:14" ht="12">
      <c r="A395" s="2"/>
      <c r="B395" s="42"/>
      <c r="C395" s="42"/>
      <c r="D395" s="2"/>
      <c r="E395" s="5"/>
      <c r="F395" s="2"/>
      <c r="G395" s="59"/>
      <c r="I395" s="5"/>
      <c r="J395" s="5"/>
      <c r="K395" s="43"/>
      <c r="L395" s="43"/>
      <c r="M395" s="43"/>
      <c r="N395" s="43"/>
    </row>
    <row r="396" spans="1:14" ht="12">
      <c r="A396" s="2"/>
      <c r="B396" s="42"/>
      <c r="C396" s="42"/>
      <c r="D396" s="2"/>
      <c r="E396" s="5"/>
      <c r="F396" s="2"/>
      <c r="G396" s="59"/>
      <c r="I396" s="5"/>
      <c r="J396" s="5"/>
      <c r="K396" s="43"/>
      <c r="L396" s="43"/>
      <c r="M396" s="43"/>
      <c r="N396" s="43"/>
    </row>
    <row r="397" spans="1:14" ht="12">
      <c r="A397" s="2"/>
      <c r="B397" s="42"/>
      <c r="C397" s="42"/>
      <c r="D397" s="2"/>
      <c r="E397" s="5"/>
      <c r="F397" s="2"/>
      <c r="G397" s="59"/>
      <c r="I397" s="5"/>
      <c r="J397" s="5"/>
      <c r="K397" s="43"/>
      <c r="L397" s="43"/>
      <c r="M397" s="43"/>
      <c r="N397" s="43"/>
    </row>
    <row r="398" spans="1:7" ht="12">
      <c r="A398" s="2"/>
      <c r="G398" s="59"/>
    </row>
    <row r="399" spans="2:14" ht="12">
      <c r="B399" s="42"/>
      <c r="C399" s="42"/>
      <c r="D399" s="2"/>
      <c r="E399" s="5"/>
      <c r="F399" s="2"/>
      <c r="G399" s="59"/>
      <c r="I399" s="5"/>
      <c r="J399" s="5"/>
      <c r="K399" s="43"/>
      <c r="L399" s="43"/>
      <c r="M399" s="43"/>
      <c r="N399" s="43"/>
    </row>
    <row r="400" spans="1:14" ht="12">
      <c r="A400" s="2"/>
      <c r="B400" s="42"/>
      <c r="C400" s="42"/>
      <c r="D400" s="2"/>
      <c r="E400" s="5"/>
      <c r="F400" s="2"/>
      <c r="G400" s="59"/>
      <c r="I400" s="5"/>
      <c r="J400" s="5"/>
      <c r="K400" s="43"/>
      <c r="L400" s="43"/>
      <c r="M400" s="43"/>
      <c r="N400" s="43"/>
    </row>
    <row r="401" spans="1:14" ht="12">
      <c r="A401" s="2"/>
      <c r="B401" s="42"/>
      <c r="C401" s="42"/>
      <c r="D401" s="2"/>
      <c r="E401" s="5"/>
      <c r="F401" s="2"/>
      <c r="G401" s="59"/>
      <c r="I401" s="5"/>
      <c r="J401" s="5"/>
      <c r="K401" s="43"/>
      <c r="L401" s="43"/>
      <c r="M401" s="43"/>
      <c r="N401" s="43"/>
    </row>
    <row r="402" spans="1:14" ht="12">
      <c r="A402" s="2"/>
      <c r="B402" s="42"/>
      <c r="C402" s="42"/>
      <c r="D402" s="2"/>
      <c r="E402" s="5"/>
      <c r="F402" s="2"/>
      <c r="G402" s="59"/>
      <c r="I402" s="5"/>
      <c r="J402" s="5"/>
      <c r="K402" s="43"/>
      <c r="L402" s="43"/>
      <c r="M402" s="43"/>
      <c r="N402" s="43"/>
    </row>
    <row r="403" spans="1:14" ht="12">
      <c r="A403" s="2"/>
      <c r="B403" s="42"/>
      <c r="C403" s="42"/>
      <c r="D403" s="2"/>
      <c r="E403" s="5"/>
      <c r="F403" s="2"/>
      <c r="G403" s="59"/>
      <c r="I403" s="5"/>
      <c r="J403" s="5"/>
      <c r="K403" s="43"/>
      <c r="L403" s="43"/>
      <c r="M403" s="43"/>
      <c r="N403" s="43"/>
    </row>
    <row r="404" spans="1:7" ht="12">
      <c r="A404" s="2"/>
      <c r="G404" s="59"/>
    </row>
    <row r="405" spans="2:14" ht="12">
      <c r="B405" s="42"/>
      <c r="C405" s="42"/>
      <c r="D405" s="2"/>
      <c r="E405" s="5"/>
      <c r="F405" s="2"/>
      <c r="G405" s="59"/>
      <c r="I405" s="5"/>
      <c r="J405" s="5"/>
      <c r="K405" s="43"/>
      <c r="L405" s="43"/>
      <c r="M405" s="43"/>
      <c r="N405" s="43"/>
    </row>
    <row r="406" spans="1:14" ht="12">
      <c r="A406" s="2"/>
      <c r="B406" s="42"/>
      <c r="C406" s="42"/>
      <c r="D406" s="2"/>
      <c r="E406" s="5"/>
      <c r="F406" s="2"/>
      <c r="G406" s="59"/>
      <c r="I406" s="5"/>
      <c r="J406" s="5"/>
      <c r="K406" s="43"/>
      <c r="L406" s="43"/>
      <c r="M406" s="43"/>
      <c r="N406" s="43"/>
    </row>
    <row r="407" spans="1:14" ht="12">
      <c r="A407" s="2"/>
      <c r="B407" s="42"/>
      <c r="C407" s="42"/>
      <c r="D407" s="2"/>
      <c r="E407" s="5"/>
      <c r="F407" s="2"/>
      <c r="G407" s="59"/>
      <c r="I407" s="5"/>
      <c r="J407" s="5"/>
      <c r="K407" s="43"/>
      <c r="L407" s="43"/>
      <c r="M407" s="43"/>
      <c r="N407" s="43"/>
    </row>
    <row r="408" spans="1:14" ht="12">
      <c r="A408" s="2"/>
      <c r="B408" s="42"/>
      <c r="C408" s="42"/>
      <c r="D408" s="2"/>
      <c r="E408" s="5"/>
      <c r="F408" s="2"/>
      <c r="G408" s="59"/>
      <c r="I408" s="5"/>
      <c r="J408" s="5"/>
      <c r="K408" s="43"/>
      <c r="L408" s="43"/>
      <c r="M408" s="43"/>
      <c r="N408" s="43"/>
    </row>
    <row r="409" spans="1:14" ht="12">
      <c r="A409" s="2"/>
      <c r="B409" s="42"/>
      <c r="C409" s="42"/>
      <c r="D409" s="2"/>
      <c r="E409" s="5"/>
      <c r="F409" s="2"/>
      <c r="G409" s="59"/>
      <c r="I409" s="5"/>
      <c r="J409" s="5"/>
      <c r="K409" s="43"/>
      <c r="L409" s="43"/>
      <c r="M409" s="43"/>
      <c r="N409" s="43"/>
    </row>
    <row r="410" spans="1:10" ht="12">
      <c r="A410" s="2"/>
      <c r="G410" s="59"/>
      <c r="I410" s="5"/>
      <c r="J410" s="5"/>
    </row>
    <row r="411" spans="2:14" ht="12">
      <c r="B411" s="42"/>
      <c r="C411" s="42"/>
      <c r="D411" s="2"/>
      <c r="E411" s="5"/>
      <c r="F411" s="2"/>
      <c r="G411" s="59"/>
      <c r="I411" s="5"/>
      <c r="J411" s="5"/>
      <c r="K411" s="43"/>
      <c r="L411" s="43"/>
      <c r="M411" s="43"/>
      <c r="N411" s="43"/>
    </row>
    <row r="412" spans="1:14" ht="12">
      <c r="A412" s="2"/>
      <c r="B412" s="42"/>
      <c r="C412" s="42"/>
      <c r="D412" s="2"/>
      <c r="E412" s="5"/>
      <c r="F412" s="2"/>
      <c r="G412" s="59"/>
      <c r="I412" s="5"/>
      <c r="J412" s="5"/>
      <c r="K412" s="43"/>
      <c r="L412" s="43"/>
      <c r="M412" s="43"/>
      <c r="N412" s="43"/>
    </row>
    <row r="413" spans="1:14" ht="12">
      <c r="A413" s="2"/>
      <c r="B413" s="42"/>
      <c r="C413" s="42"/>
      <c r="D413" s="2"/>
      <c r="E413" s="5"/>
      <c r="F413" s="2"/>
      <c r="G413" s="59"/>
      <c r="I413" s="5"/>
      <c r="J413" s="5"/>
      <c r="K413" s="43"/>
      <c r="L413" s="43"/>
      <c r="M413" s="43"/>
      <c r="N413" s="43"/>
    </row>
    <row r="414" spans="1:14" ht="12">
      <c r="A414" s="2"/>
      <c r="B414" s="42"/>
      <c r="C414" s="42"/>
      <c r="D414" s="2"/>
      <c r="E414" s="5"/>
      <c r="F414" s="2"/>
      <c r="G414" s="59"/>
      <c r="I414" s="5"/>
      <c r="J414" s="5"/>
      <c r="K414" s="43"/>
      <c r="L414" s="43"/>
      <c r="M414" s="43"/>
      <c r="N414" s="43"/>
    </row>
    <row r="415" spans="1:14" ht="12">
      <c r="A415" s="2"/>
      <c r="B415" s="42"/>
      <c r="C415" s="42"/>
      <c r="D415" s="2"/>
      <c r="E415" s="5"/>
      <c r="F415" s="2"/>
      <c r="G415" s="59"/>
      <c r="I415" s="5"/>
      <c r="J415" s="5"/>
      <c r="K415" s="43"/>
      <c r="L415" s="43"/>
      <c r="M415" s="43"/>
      <c r="N415" s="43"/>
    </row>
    <row r="416" spans="1:10" ht="12">
      <c r="A416" s="2"/>
      <c r="E416" s="5"/>
      <c r="G416" s="59"/>
      <c r="I416" s="5"/>
      <c r="J416" s="5"/>
    </row>
    <row r="417" spans="5:14" ht="12">
      <c r="E417" s="5"/>
      <c r="F417" s="2"/>
      <c r="G417" s="59"/>
      <c r="I417" s="5"/>
      <c r="J417" s="5"/>
      <c r="K417" s="43"/>
      <c r="L417" s="43"/>
      <c r="M417" s="43"/>
      <c r="N417" s="43"/>
    </row>
    <row r="418" spans="5:14" ht="12">
      <c r="E418" s="5"/>
      <c r="G418" s="59"/>
      <c r="I418" s="5"/>
      <c r="J418" s="5"/>
      <c r="K418" s="43"/>
      <c r="L418" s="43"/>
      <c r="M418" s="43"/>
      <c r="N418" s="43"/>
    </row>
    <row r="419" spans="5:14" ht="12">
      <c r="E419" s="5"/>
      <c r="G419" s="59"/>
      <c r="I419" s="5"/>
      <c r="J419" s="5"/>
      <c r="K419" s="43"/>
      <c r="L419" s="43"/>
      <c r="M419" s="43"/>
      <c r="N419" s="43"/>
    </row>
    <row r="420" spans="5:14" ht="12">
      <c r="E420" s="5"/>
      <c r="G420" s="59"/>
      <c r="I420" s="5"/>
      <c r="J420" s="5"/>
      <c r="K420" s="43"/>
      <c r="L420" s="43"/>
      <c r="M420" s="43"/>
      <c r="N420" s="43"/>
    </row>
    <row r="421" spans="5:14" ht="12">
      <c r="E421" s="5"/>
      <c r="G421" s="59"/>
      <c r="I421" s="5"/>
      <c r="J421" s="5"/>
      <c r="K421" s="43"/>
      <c r="L421" s="43"/>
      <c r="M421" s="43"/>
      <c r="N421" s="43"/>
    </row>
    <row r="422" spans="5:10" ht="12">
      <c r="E422" s="5"/>
      <c r="G422" s="59"/>
      <c r="I422" s="5"/>
      <c r="J422" s="5"/>
    </row>
    <row r="423" spans="5:15" ht="12">
      <c r="E423" s="5"/>
      <c r="G423" s="59"/>
      <c r="I423" s="5"/>
      <c r="J423" s="5"/>
      <c r="K423" s="43"/>
      <c r="L423" s="43"/>
      <c r="M423" s="43"/>
      <c r="N423" s="43"/>
      <c r="O423" s="43"/>
    </row>
    <row r="424" spans="5:15" ht="12">
      <c r="E424" s="5"/>
      <c r="G424" s="59"/>
      <c r="I424" s="5"/>
      <c r="J424" s="5"/>
      <c r="K424" s="43"/>
      <c r="L424" s="43"/>
      <c r="M424" s="43"/>
      <c r="N424" s="43"/>
      <c r="O424" s="43"/>
    </row>
    <row r="425" spans="5:15" ht="12">
      <c r="E425" s="5"/>
      <c r="G425" s="59"/>
      <c r="I425" s="5"/>
      <c r="J425" s="5"/>
      <c r="K425" s="43"/>
      <c r="L425" s="43"/>
      <c r="M425" s="43"/>
      <c r="N425" s="43"/>
      <c r="O425" s="43"/>
    </row>
    <row r="426" spans="5:15" ht="12">
      <c r="E426" s="5"/>
      <c r="G426" s="60"/>
      <c r="I426" s="5"/>
      <c r="J426" s="5"/>
      <c r="K426" s="43"/>
      <c r="L426" s="43"/>
      <c r="M426" s="43"/>
      <c r="N426" s="43"/>
      <c r="O426" s="43"/>
    </row>
    <row r="427" spans="5:15" ht="12">
      <c r="E427" s="5"/>
      <c r="G427" s="60"/>
      <c r="I427" s="5"/>
      <c r="J427" s="5"/>
      <c r="K427" s="43"/>
      <c r="L427" s="43"/>
      <c r="M427" s="43"/>
      <c r="N427" s="43"/>
      <c r="O427" s="43"/>
    </row>
    <row r="428" spans="5:10" ht="12">
      <c r="E428" s="5"/>
      <c r="G428" s="60"/>
      <c r="I428" s="5"/>
      <c r="J428" s="5"/>
    </row>
    <row r="429" spans="5:10" ht="12">
      <c r="E429" s="5"/>
      <c r="G429" s="60"/>
      <c r="I429" s="5"/>
      <c r="J429" s="5"/>
    </row>
    <row r="430" spans="7:10" ht="12">
      <c r="G430" s="60"/>
      <c r="I430" s="5"/>
      <c r="J430" s="5"/>
    </row>
    <row r="431" spans="2:15" ht="12">
      <c r="B431" s="42"/>
      <c r="C431" s="42"/>
      <c r="D431" s="2"/>
      <c r="E431" s="5"/>
      <c r="F431" s="2"/>
      <c r="G431" s="2"/>
      <c r="H431" s="2"/>
      <c r="I431" s="2"/>
      <c r="J431" s="2"/>
      <c r="K431" s="43"/>
      <c r="L431" s="43"/>
      <c r="M431" s="43"/>
      <c r="N431" s="43"/>
      <c r="O431" s="2"/>
    </row>
    <row r="432" spans="1:15" ht="12">
      <c r="A432" s="2"/>
      <c r="K432" s="43"/>
      <c r="L432" s="43"/>
      <c r="M432" s="43"/>
      <c r="N432" s="43"/>
      <c r="O432" s="43"/>
    </row>
    <row r="434" ht="12">
      <c r="A434" s="2"/>
    </row>
    <row r="435" ht="12">
      <c r="A435" s="2"/>
    </row>
  </sheetData>
  <mergeCells count="2">
    <mergeCell ref="J5:K5"/>
    <mergeCell ref="D5:E5"/>
  </mergeCells>
  <printOptions/>
  <pageMargins left="0.75" right="0.75" top="1" bottom="1"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F51"/>
  <sheetViews>
    <sheetView zoomScale="90" zoomScaleNormal="90" workbookViewId="0" topLeftCell="A1">
      <selection activeCell="A3" sqref="A3"/>
    </sheetView>
  </sheetViews>
  <sheetFormatPr defaultColWidth="11.7109375" defaultRowHeight="12.75"/>
  <cols>
    <col min="1" max="1" width="32.8515625" style="3" customWidth="1"/>
    <col min="2" max="2" width="13.140625" style="46" customWidth="1"/>
    <col min="3" max="3" width="15.7109375" style="3" customWidth="1"/>
    <col min="4" max="4" width="19.8515625" style="3" customWidth="1"/>
    <col min="5" max="5" width="14.7109375" style="3" customWidth="1"/>
    <col min="6" max="6" width="17.7109375" style="3" customWidth="1"/>
    <col min="7" max="145" width="9.7109375" style="11" customWidth="1"/>
    <col min="146" max="16384" width="11.7109375" style="11" customWidth="1"/>
  </cols>
  <sheetData>
    <row r="1" ht="12.75">
      <c r="A1" s="6" t="s">
        <v>4</v>
      </c>
    </row>
    <row r="2" ht="12.75">
      <c r="A2" s="1" t="s">
        <v>191</v>
      </c>
    </row>
    <row r="3" ht="12.75">
      <c r="A3" s="6" t="s">
        <v>719</v>
      </c>
    </row>
    <row r="4" spans="1:6" ht="12">
      <c r="A4" s="13"/>
      <c r="B4" s="42"/>
      <c r="C4" s="13"/>
      <c r="D4" s="13"/>
      <c r="E4" s="13"/>
      <c r="F4" s="13"/>
    </row>
    <row r="5" spans="1:6" ht="12.75" customHeight="1">
      <c r="A5" s="19"/>
      <c r="B5" s="21"/>
      <c r="C5" s="16"/>
      <c r="D5" s="16" t="s">
        <v>15</v>
      </c>
      <c r="E5" s="21"/>
      <c r="F5" s="22" t="s">
        <v>16</v>
      </c>
    </row>
    <row r="6" spans="1:6" ht="12.75" customHeight="1">
      <c r="A6" s="28" t="s">
        <v>6</v>
      </c>
      <c r="B6" s="29" t="s">
        <v>7</v>
      </c>
      <c r="C6" s="23"/>
      <c r="D6" s="29" t="s">
        <v>29</v>
      </c>
      <c r="E6" s="29" t="s">
        <v>30</v>
      </c>
      <c r="F6" s="30" t="s">
        <v>31</v>
      </c>
    </row>
    <row r="7" spans="1:6" ht="12.75" customHeight="1">
      <c r="A7" s="28" t="s">
        <v>22</v>
      </c>
      <c r="B7" s="29" t="s">
        <v>45</v>
      </c>
      <c r="C7" s="29" t="s">
        <v>9</v>
      </c>
      <c r="D7" s="29" t="s">
        <v>46</v>
      </c>
      <c r="E7" s="29" t="s">
        <v>47</v>
      </c>
      <c r="F7" s="30" t="s">
        <v>48</v>
      </c>
    </row>
    <row r="8" spans="1:6" ht="12.75">
      <c r="A8" s="38"/>
      <c r="B8" s="39"/>
      <c r="C8" s="35"/>
      <c r="D8" s="39" t="s">
        <v>55</v>
      </c>
      <c r="E8" s="39" t="s">
        <v>55</v>
      </c>
      <c r="F8" s="40" t="s">
        <v>55</v>
      </c>
    </row>
    <row r="9" spans="1:6" ht="12">
      <c r="A9" s="13"/>
      <c r="B9" s="42"/>
      <c r="C9" s="13"/>
      <c r="D9" s="13"/>
      <c r="E9" s="13"/>
      <c r="F9" s="13"/>
    </row>
    <row r="10" spans="1:6" s="99" customFormat="1" ht="12">
      <c r="A10" s="88" t="s">
        <v>104</v>
      </c>
      <c r="B10" s="90">
        <v>239</v>
      </c>
      <c r="C10" s="90" t="s">
        <v>63</v>
      </c>
      <c r="D10" s="106">
        <v>57393.74</v>
      </c>
      <c r="E10" s="106">
        <v>9012.91</v>
      </c>
      <c r="F10" s="95"/>
    </row>
    <row r="11" spans="1:6" s="99" customFormat="1" ht="12">
      <c r="A11" s="102" t="s">
        <v>123</v>
      </c>
      <c r="B11" s="96">
        <v>271</v>
      </c>
      <c r="C11" s="96" t="s">
        <v>91</v>
      </c>
      <c r="D11" s="106">
        <v>257006</v>
      </c>
      <c r="E11" s="106">
        <v>122946</v>
      </c>
      <c r="F11" s="95"/>
    </row>
    <row r="12" spans="1:6" s="99" customFormat="1" ht="12">
      <c r="A12" s="102" t="s">
        <v>123</v>
      </c>
      <c r="B12" s="96">
        <v>271</v>
      </c>
      <c r="C12" s="96" t="s">
        <v>94</v>
      </c>
      <c r="D12" s="106">
        <v>77418</v>
      </c>
      <c r="E12" s="106">
        <v>31578</v>
      </c>
      <c r="F12" s="95"/>
    </row>
    <row r="13" spans="1:6" s="99" customFormat="1" ht="12">
      <c r="A13" s="88" t="s">
        <v>614</v>
      </c>
      <c r="B13" s="89">
        <v>330</v>
      </c>
      <c r="C13" s="90" t="s">
        <v>166</v>
      </c>
      <c r="D13" s="106">
        <v>0</v>
      </c>
      <c r="E13" s="106">
        <v>52040</v>
      </c>
      <c r="F13" s="95"/>
    </row>
    <row r="14" spans="1:6" s="99" customFormat="1" ht="12">
      <c r="A14" s="88" t="s">
        <v>545</v>
      </c>
      <c r="B14" s="89">
        <v>337</v>
      </c>
      <c r="C14" s="90" t="s">
        <v>65</v>
      </c>
      <c r="D14" s="106">
        <v>116899</v>
      </c>
      <c r="E14" s="106">
        <v>83023</v>
      </c>
      <c r="F14" s="95"/>
    </row>
    <row r="15" spans="1:6" s="99" customFormat="1" ht="12">
      <c r="A15" s="88" t="s">
        <v>545</v>
      </c>
      <c r="B15" s="89">
        <v>337</v>
      </c>
      <c r="C15" s="90" t="s">
        <v>64</v>
      </c>
      <c r="D15" s="106">
        <v>21658</v>
      </c>
      <c r="E15" s="106">
        <v>15382</v>
      </c>
      <c r="F15" s="95"/>
    </row>
    <row r="16" spans="1:6" s="99" customFormat="1" ht="12">
      <c r="A16" s="88" t="s">
        <v>545</v>
      </c>
      <c r="B16" s="89">
        <v>337</v>
      </c>
      <c r="C16" s="90" t="s">
        <v>268</v>
      </c>
      <c r="D16" s="106">
        <v>90892</v>
      </c>
      <c r="E16" s="106">
        <v>89609</v>
      </c>
      <c r="F16" s="95"/>
    </row>
    <row r="17" spans="1:6" s="99" customFormat="1" ht="12">
      <c r="A17" s="88" t="s">
        <v>178</v>
      </c>
      <c r="B17" s="89">
        <v>363</v>
      </c>
      <c r="C17" s="90" t="s">
        <v>202</v>
      </c>
      <c r="D17" s="106">
        <v>36230</v>
      </c>
      <c r="E17" s="106">
        <v>24985</v>
      </c>
      <c r="F17" s="95"/>
    </row>
    <row r="18" spans="1:6" s="99" customFormat="1" ht="12">
      <c r="A18" s="88" t="s">
        <v>178</v>
      </c>
      <c r="B18" s="89">
        <v>363</v>
      </c>
      <c r="C18" s="90" t="s">
        <v>203</v>
      </c>
      <c r="D18" s="106">
        <v>8695</v>
      </c>
      <c r="E18" s="106">
        <v>5996</v>
      </c>
      <c r="F18" s="95"/>
    </row>
    <row r="19" spans="1:6" s="99" customFormat="1" ht="12">
      <c r="A19" s="88" t="s">
        <v>165</v>
      </c>
      <c r="B19" s="89">
        <v>383</v>
      </c>
      <c r="C19" s="90" t="s">
        <v>60</v>
      </c>
      <c r="D19" s="106">
        <v>52878</v>
      </c>
      <c r="E19" s="106">
        <v>41916</v>
      </c>
      <c r="F19" s="95"/>
    </row>
    <row r="20" spans="1:6" s="99" customFormat="1" ht="12">
      <c r="A20" s="88" t="s">
        <v>113</v>
      </c>
      <c r="B20" s="89">
        <v>490</v>
      </c>
      <c r="C20" s="90" t="s">
        <v>522</v>
      </c>
      <c r="D20" s="106">
        <v>4808904</v>
      </c>
      <c r="E20" s="106">
        <v>122490</v>
      </c>
      <c r="F20" s="95"/>
    </row>
    <row r="21" spans="1:6" s="99" customFormat="1" ht="12">
      <c r="A21" s="88" t="s">
        <v>113</v>
      </c>
      <c r="B21" s="89">
        <v>490</v>
      </c>
      <c r="C21" s="90" t="s">
        <v>555</v>
      </c>
      <c r="D21" s="106">
        <v>5377250</v>
      </c>
      <c r="E21" s="106">
        <v>142535</v>
      </c>
      <c r="F21" s="95"/>
    </row>
    <row r="22" spans="1:6" s="99" customFormat="1" ht="12">
      <c r="A22" s="88" t="s">
        <v>126</v>
      </c>
      <c r="B22" s="89">
        <v>514</v>
      </c>
      <c r="C22" s="90" t="s">
        <v>330</v>
      </c>
      <c r="D22" s="106">
        <v>0</v>
      </c>
      <c r="E22" s="106">
        <v>1244292</v>
      </c>
      <c r="F22" s="95"/>
    </row>
    <row r="23" spans="1:6" s="99" customFormat="1" ht="12">
      <c r="A23" s="88" t="s">
        <v>160</v>
      </c>
      <c r="B23" s="89">
        <v>536</v>
      </c>
      <c r="C23" s="90" t="s">
        <v>602</v>
      </c>
      <c r="D23" s="106">
        <v>97519</v>
      </c>
      <c r="E23" s="106">
        <v>49249</v>
      </c>
      <c r="F23" s="95"/>
    </row>
    <row r="24" spans="1:6" s="99" customFormat="1" ht="12">
      <c r="A24" s="88" t="s">
        <v>160</v>
      </c>
      <c r="B24" s="89">
        <v>607</v>
      </c>
      <c r="C24" s="90" t="s">
        <v>522</v>
      </c>
      <c r="D24" s="106">
        <v>0</v>
      </c>
      <c r="E24" s="106">
        <v>963315</v>
      </c>
      <c r="F24" s="95"/>
    </row>
    <row r="25" spans="1:6" s="99" customFormat="1" ht="12">
      <c r="A25" s="88" t="s">
        <v>160</v>
      </c>
      <c r="B25" s="89">
        <v>607</v>
      </c>
      <c r="C25" s="90" t="s">
        <v>664</v>
      </c>
      <c r="D25" s="106">
        <v>0</v>
      </c>
      <c r="E25" s="106">
        <v>58801</v>
      </c>
      <c r="F25" s="95"/>
    </row>
    <row r="26" spans="1:6" s="99" customFormat="1" ht="12">
      <c r="A26" s="88"/>
      <c r="B26" s="89"/>
      <c r="C26" s="90"/>
      <c r="D26" s="106"/>
      <c r="E26" s="106"/>
      <c r="F26" s="95"/>
    </row>
    <row r="27" spans="1:6" ht="18.75" customHeight="1">
      <c r="A27" s="77" t="s">
        <v>100</v>
      </c>
      <c r="B27" s="79"/>
      <c r="C27" s="80"/>
      <c r="D27" s="78">
        <v>11002742.74</v>
      </c>
      <c r="E27" s="78">
        <v>3057169.91</v>
      </c>
      <c r="F27" s="78">
        <v>0</v>
      </c>
    </row>
    <row r="28" spans="1:6" ht="10.5" customHeight="1">
      <c r="A28" s="54"/>
      <c r="B28" s="69"/>
      <c r="C28" s="49"/>
      <c r="D28" s="48"/>
      <c r="E28" s="48"/>
      <c r="F28" s="48"/>
    </row>
    <row r="29" spans="1:4" ht="12">
      <c r="A29" s="56"/>
      <c r="B29" s="70"/>
      <c r="C29" s="43"/>
      <c r="D29" s="43"/>
    </row>
    <row r="30" spans="1:6" s="99" customFormat="1" ht="12">
      <c r="A30" s="111"/>
      <c r="B30" s="112"/>
      <c r="C30" s="113"/>
      <c r="D30" s="113"/>
      <c r="E30" s="109"/>
      <c r="F30" s="109"/>
    </row>
    <row r="32" spans="2:4" ht="12">
      <c r="B32" s="70"/>
      <c r="C32" s="43"/>
      <c r="D32" s="43"/>
    </row>
    <row r="33" spans="2:4" ht="12">
      <c r="B33" s="70"/>
      <c r="C33" s="43"/>
      <c r="D33" s="43"/>
    </row>
    <row r="34" spans="2:4" ht="12">
      <c r="B34" s="70"/>
      <c r="C34" s="43"/>
      <c r="D34" s="43"/>
    </row>
    <row r="35" spans="2:4" ht="12">
      <c r="B35" s="70"/>
      <c r="C35" s="43"/>
      <c r="D35" s="43"/>
    </row>
    <row r="36" spans="2:4" ht="12">
      <c r="B36" s="70"/>
      <c r="C36" s="43"/>
      <c r="D36" s="43"/>
    </row>
    <row r="37" spans="2:4" ht="12">
      <c r="B37" s="70"/>
      <c r="C37" s="43"/>
      <c r="D37" s="43"/>
    </row>
    <row r="38" spans="2:4" ht="12">
      <c r="B38" s="70"/>
      <c r="C38" s="43"/>
      <c r="D38" s="43"/>
    </row>
    <row r="39" spans="2:4" ht="12">
      <c r="B39" s="70"/>
      <c r="C39" s="43"/>
      <c r="D39" s="43"/>
    </row>
    <row r="40" spans="2:4" ht="12">
      <c r="B40" s="70"/>
      <c r="C40" s="43"/>
      <c r="D40" s="43"/>
    </row>
    <row r="41" spans="2:4" ht="12">
      <c r="B41" s="70"/>
      <c r="C41" s="43"/>
      <c r="D41" s="43"/>
    </row>
    <row r="42" spans="2:4" ht="12">
      <c r="B42" s="70"/>
      <c r="C42" s="43"/>
      <c r="D42" s="43"/>
    </row>
    <row r="43" spans="2:4" ht="12">
      <c r="B43" s="70"/>
      <c r="C43" s="43"/>
      <c r="D43" s="43"/>
    </row>
    <row r="44" spans="2:4" ht="12">
      <c r="B44" s="70"/>
      <c r="C44" s="43"/>
      <c r="D44" s="43"/>
    </row>
    <row r="45" spans="2:4" ht="12">
      <c r="B45" s="70"/>
      <c r="C45" s="43"/>
      <c r="D45" s="43"/>
    </row>
    <row r="46" spans="2:4" ht="12">
      <c r="B46" s="70"/>
      <c r="C46" s="43"/>
      <c r="D46" s="43"/>
    </row>
    <row r="51" spans="2:4" ht="12">
      <c r="B51" s="70"/>
      <c r="C51" s="43"/>
      <c r="D51" s="43"/>
    </row>
  </sheetData>
  <printOptions/>
  <pageMargins left="0.75" right="0.75" top="1" bottom="1"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L36"/>
  <sheetViews>
    <sheetView zoomScale="90" zoomScaleNormal="90" workbookViewId="0" topLeftCell="A1">
      <selection activeCell="A3" sqref="A3"/>
    </sheetView>
  </sheetViews>
  <sheetFormatPr defaultColWidth="11.7109375" defaultRowHeight="12.75"/>
  <cols>
    <col min="1" max="1" width="38.00390625" style="9" customWidth="1"/>
    <col min="2" max="2" width="14.57421875" style="9" bestFit="1" customWidth="1"/>
    <col min="3" max="3" width="22.421875" style="9" bestFit="1" customWidth="1"/>
    <col min="4" max="4" width="12.421875" style="9" bestFit="1" customWidth="1"/>
    <col min="5" max="5" width="11.7109375" style="9" customWidth="1"/>
    <col min="6" max="6" width="10.57421875" style="63" bestFit="1" customWidth="1"/>
    <col min="7" max="7" width="10.140625" style="63" bestFit="1" customWidth="1"/>
    <col min="8" max="8" width="10.57421875" style="9" bestFit="1" customWidth="1"/>
    <col min="9" max="9" width="16.57421875" style="9" bestFit="1" customWidth="1"/>
    <col min="10" max="11" width="15.8515625" style="9" bestFit="1" customWidth="1"/>
    <col min="12" max="12" width="14.140625" style="61" customWidth="1"/>
    <col min="13" max="157" width="9.7109375" style="11" customWidth="1"/>
    <col min="158" max="16384" width="11.7109375" style="11" customWidth="1"/>
  </cols>
  <sheetData>
    <row r="1" spans="1:3" ht="12.75">
      <c r="A1" s="7" t="s">
        <v>192</v>
      </c>
      <c r="B1" s="8"/>
      <c r="C1" s="8"/>
    </row>
    <row r="2" spans="1:3" ht="12.75">
      <c r="A2" s="1" t="s">
        <v>191</v>
      </c>
      <c r="B2" s="8"/>
      <c r="C2" s="8"/>
    </row>
    <row r="3" ht="12.75">
      <c r="A3" s="6" t="s">
        <v>719</v>
      </c>
    </row>
    <row r="4" spans="1:11" ht="12">
      <c r="A4" s="15"/>
      <c r="B4" s="15"/>
      <c r="C4" s="15"/>
      <c r="D4" s="15"/>
      <c r="E4" s="15"/>
      <c r="F4" s="64"/>
      <c r="G4" s="64"/>
      <c r="H4" s="15"/>
      <c r="I4" s="15"/>
      <c r="J4" s="15"/>
      <c r="K4" s="15"/>
    </row>
    <row r="5" spans="1:12" ht="12.75" customHeight="1">
      <c r="A5" s="19"/>
      <c r="B5" s="21" t="s">
        <v>17</v>
      </c>
      <c r="C5" s="21"/>
      <c r="D5" s="21"/>
      <c r="E5" s="20"/>
      <c r="F5" s="21" t="s">
        <v>18</v>
      </c>
      <c r="G5" s="21" t="s">
        <v>146</v>
      </c>
      <c r="H5" s="21" t="s">
        <v>19</v>
      </c>
      <c r="I5" s="21" t="s">
        <v>14</v>
      </c>
      <c r="J5" s="21" t="s">
        <v>19</v>
      </c>
      <c r="K5" s="21" t="s">
        <v>20</v>
      </c>
      <c r="L5" s="21" t="s">
        <v>21</v>
      </c>
    </row>
    <row r="6" spans="1:12" ht="12.75" customHeight="1">
      <c r="A6" s="28" t="s">
        <v>32</v>
      </c>
      <c r="B6" s="29" t="s">
        <v>33</v>
      </c>
      <c r="C6" s="29" t="s">
        <v>135</v>
      </c>
      <c r="D6" s="29" t="s">
        <v>7</v>
      </c>
      <c r="E6" s="29" t="s">
        <v>9</v>
      </c>
      <c r="F6" s="29" t="s">
        <v>23</v>
      </c>
      <c r="G6" s="29" t="s">
        <v>148</v>
      </c>
      <c r="H6" s="29" t="s">
        <v>34</v>
      </c>
      <c r="I6" s="29" t="s">
        <v>35</v>
      </c>
      <c r="J6" s="29" t="s">
        <v>36</v>
      </c>
      <c r="K6" s="29" t="s">
        <v>37</v>
      </c>
      <c r="L6" s="29" t="s">
        <v>38</v>
      </c>
    </row>
    <row r="7" spans="1:12" ht="12.75" customHeight="1">
      <c r="A7" s="28" t="s">
        <v>22</v>
      </c>
      <c r="B7" s="29" t="s">
        <v>49</v>
      </c>
      <c r="C7" s="29" t="s">
        <v>136</v>
      </c>
      <c r="D7" s="29" t="s">
        <v>50</v>
      </c>
      <c r="E7" s="23"/>
      <c r="F7" s="29" t="s">
        <v>51</v>
      </c>
      <c r="G7" s="29" t="s">
        <v>147</v>
      </c>
      <c r="H7" s="29" t="s">
        <v>52</v>
      </c>
      <c r="I7" s="29" t="s">
        <v>53</v>
      </c>
      <c r="J7" s="29" t="s">
        <v>28</v>
      </c>
      <c r="K7" s="34" t="s">
        <v>28</v>
      </c>
      <c r="L7" s="34" t="s">
        <v>54</v>
      </c>
    </row>
    <row r="8" spans="1:12" ht="12.75">
      <c r="A8" s="38"/>
      <c r="B8" s="39" t="s">
        <v>56</v>
      </c>
      <c r="C8" s="39"/>
      <c r="D8" s="39"/>
      <c r="E8" s="35"/>
      <c r="F8" s="65"/>
      <c r="G8" s="65"/>
      <c r="H8" s="39"/>
      <c r="I8" s="39" t="s">
        <v>55</v>
      </c>
      <c r="J8" s="39"/>
      <c r="K8" s="41"/>
      <c r="L8" s="41" t="s">
        <v>57</v>
      </c>
    </row>
    <row r="9" spans="1:11" ht="12">
      <c r="A9" s="15"/>
      <c r="B9" s="15"/>
      <c r="C9" s="15"/>
      <c r="D9" s="15"/>
      <c r="E9" s="15"/>
      <c r="F9" s="64"/>
      <c r="G9" s="64"/>
      <c r="H9" s="15"/>
      <c r="I9" s="15"/>
      <c r="J9" s="15"/>
      <c r="K9" s="15"/>
    </row>
    <row r="10" spans="1:11" ht="12">
      <c r="A10" s="182" t="s">
        <v>724</v>
      </c>
      <c r="B10" s="15"/>
      <c r="C10" s="15"/>
      <c r="D10" s="15"/>
      <c r="E10" s="15"/>
      <c r="F10" s="64"/>
      <c r="G10" s="64"/>
      <c r="H10" s="15"/>
      <c r="I10" s="15"/>
      <c r="J10" s="15"/>
      <c r="K10" s="15"/>
    </row>
    <row r="11" spans="1:12" s="99" customFormat="1" ht="12">
      <c r="A11" s="88"/>
      <c r="B11" s="88"/>
      <c r="C11" s="49"/>
      <c r="D11" s="89"/>
      <c r="E11" s="90"/>
      <c r="F11" s="97"/>
      <c r="G11" s="90"/>
      <c r="H11" s="137"/>
      <c r="I11" s="137"/>
      <c r="J11" s="137"/>
      <c r="K11" s="137"/>
      <c r="L11" s="98"/>
    </row>
    <row r="12" spans="1:12" ht="18.75" customHeight="1">
      <c r="A12" s="86" t="s">
        <v>100</v>
      </c>
      <c r="B12" s="80"/>
      <c r="C12" s="80"/>
      <c r="D12" s="80"/>
      <c r="E12" s="80"/>
      <c r="F12" s="87"/>
      <c r="G12" s="87"/>
      <c r="H12" s="78"/>
      <c r="I12" s="82">
        <v>0</v>
      </c>
      <c r="J12" s="82">
        <v>0</v>
      </c>
      <c r="K12" s="82">
        <v>0</v>
      </c>
      <c r="L12" s="78"/>
    </row>
    <row r="13" spans="1:11" ht="10.5" customHeight="1">
      <c r="A13" s="55"/>
      <c r="B13" s="49"/>
      <c r="C13" s="49"/>
      <c r="D13" s="49"/>
      <c r="E13" s="49"/>
      <c r="F13" s="66"/>
      <c r="G13" s="66"/>
      <c r="H13" s="48"/>
      <c r="I13" s="48"/>
      <c r="J13" s="48"/>
      <c r="K13" s="48"/>
    </row>
    <row r="14" spans="1:11" ht="12">
      <c r="A14" s="68" t="s">
        <v>161</v>
      </c>
      <c r="H14" s="58"/>
      <c r="I14" s="58"/>
      <c r="J14" s="58"/>
      <c r="K14" s="58"/>
    </row>
    <row r="15" spans="1:12" s="99" customFormat="1" ht="12">
      <c r="A15" s="114" t="s">
        <v>101</v>
      </c>
      <c r="B15" s="49"/>
      <c r="C15" s="49"/>
      <c r="D15" s="49"/>
      <c r="E15" s="138"/>
      <c r="F15" s="139"/>
      <c r="G15" s="140"/>
      <c r="H15" s="53"/>
      <c r="I15" s="53"/>
      <c r="J15" s="53"/>
      <c r="K15" s="53"/>
      <c r="L15" s="98"/>
    </row>
    <row r="16" ht="12">
      <c r="A16" s="57" t="s">
        <v>102</v>
      </c>
    </row>
    <row r="17" spans="1:11" ht="12">
      <c r="A17" s="47"/>
      <c r="H17" s="58"/>
      <c r="I17" s="58"/>
      <c r="J17" s="58"/>
      <c r="K17" s="58"/>
    </row>
    <row r="18" spans="1:11" ht="12">
      <c r="A18" s="47"/>
      <c r="H18" s="58"/>
      <c r="I18" s="58"/>
      <c r="J18" s="58"/>
      <c r="K18" s="58"/>
    </row>
    <row r="19" spans="1:11" ht="12">
      <c r="A19" s="47"/>
      <c r="H19" s="58"/>
      <c r="I19" s="58"/>
      <c r="J19" s="58"/>
      <c r="K19" s="58"/>
    </row>
    <row r="20" spans="1:11" ht="12">
      <c r="A20" s="47"/>
      <c r="H20" s="58"/>
      <c r="I20" s="58"/>
      <c r="J20" s="58"/>
      <c r="K20" s="58"/>
    </row>
    <row r="21" spans="1:11" ht="12">
      <c r="A21" s="47"/>
      <c r="H21" s="58"/>
      <c r="I21" s="58"/>
      <c r="J21" s="58"/>
      <c r="K21" s="58"/>
    </row>
    <row r="22" spans="1:11" ht="12">
      <c r="A22" s="47"/>
      <c r="H22" s="58"/>
      <c r="I22" s="58"/>
      <c r="J22" s="58"/>
      <c r="K22" s="58"/>
    </row>
    <row r="23" spans="1:11" ht="12">
      <c r="A23" s="47"/>
      <c r="H23" s="58"/>
      <c r="I23" s="58"/>
      <c r="J23" s="58"/>
      <c r="K23" s="58"/>
    </row>
    <row r="24" spans="1:11" ht="12.75">
      <c r="A24" s="179"/>
      <c r="H24" s="58"/>
      <c r="I24" s="58"/>
      <c r="J24" s="58"/>
      <c r="K24" s="58"/>
    </row>
    <row r="25" spans="8:11" ht="12">
      <c r="H25" s="58"/>
      <c r="I25" s="58"/>
      <c r="J25" s="58"/>
      <c r="K25" s="58"/>
    </row>
    <row r="26" spans="2:11" ht="12.75">
      <c r="B26" s="179"/>
      <c r="C26" s="179"/>
      <c r="H26" s="58"/>
      <c r="I26" s="58"/>
      <c r="J26" s="58"/>
      <c r="K26" s="58"/>
    </row>
    <row r="27" spans="4:11" ht="12.75">
      <c r="D27" s="179"/>
      <c r="E27" s="179"/>
      <c r="H27" s="58"/>
      <c r="I27" s="58"/>
      <c r="J27" s="58"/>
      <c r="K27" s="58"/>
    </row>
    <row r="28" spans="8:11" ht="12">
      <c r="H28" s="58"/>
      <c r="I28" s="58"/>
      <c r="J28" s="58"/>
      <c r="K28" s="58"/>
    </row>
    <row r="29" spans="8:11" ht="12">
      <c r="H29" s="58"/>
      <c r="I29" s="58"/>
      <c r="J29" s="58"/>
      <c r="K29" s="58"/>
    </row>
    <row r="30" spans="8:11" ht="12">
      <c r="H30" s="58"/>
      <c r="I30" s="58"/>
      <c r="J30" s="58"/>
      <c r="K30" s="58"/>
    </row>
    <row r="31" spans="8:11" ht="12">
      <c r="H31" s="58"/>
      <c r="I31" s="58"/>
      <c r="J31" s="58"/>
      <c r="K31" s="58"/>
    </row>
    <row r="36" spans="8:11" ht="12">
      <c r="H36" s="58"/>
      <c r="I36" s="58"/>
      <c r="J36" s="58"/>
      <c r="K36" s="58"/>
    </row>
  </sheetData>
  <printOptions/>
  <pageMargins left="0.75" right="0.75" top="1" bottom="1" header="0" footer="0"/>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2:K160"/>
  <sheetViews>
    <sheetView zoomScale="80" zoomScaleNormal="80" workbookViewId="0" topLeftCell="A1">
      <pane ySplit="3" topLeftCell="BM112" activePane="bottomLeft" state="frozen"/>
      <selection pane="topLeft" activeCell="A1" sqref="A1"/>
      <selection pane="bottomLeft" activeCell="A119" sqref="A119"/>
    </sheetView>
  </sheetViews>
  <sheetFormatPr defaultColWidth="11.421875" defaultRowHeight="29.25" customHeight="1"/>
  <cols>
    <col min="1" max="1" width="9.00390625" style="124" customWidth="1"/>
    <col min="2" max="2" width="7.28125" style="124" customWidth="1"/>
    <col min="3" max="3" width="16.140625" style="116" customWidth="1"/>
    <col min="4" max="4" width="17.421875" style="116" customWidth="1"/>
    <col min="5" max="5" width="44.140625" style="116" customWidth="1"/>
    <col min="6" max="6" width="45.00390625" style="116" customWidth="1"/>
    <col min="7" max="7" width="11.421875" style="115" customWidth="1"/>
    <col min="8" max="9" width="11.421875" style="116" customWidth="1"/>
    <col min="10" max="10" width="16.421875" style="116" customWidth="1"/>
    <col min="11" max="11" width="7.57421875" style="116" bestFit="1" customWidth="1"/>
    <col min="12" max="16384" width="11.421875" style="116" customWidth="1"/>
  </cols>
  <sheetData>
    <row r="1" ht="10.5" customHeight="1"/>
    <row r="2" spans="1:7" ht="21" customHeight="1">
      <c r="A2" s="129" t="s">
        <v>335</v>
      </c>
      <c r="B2" s="126"/>
      <c r="C2" s="126"/>
      <c r="D2" s="126"/>
      <c r="E2" s="126"/>
      <c r="F2" s="130"/>
      <c r="G2" s="125"/>
    </row>
    <row r="3" spans="1:7" ht="28.5" customHeight="1">
      <c r="A3" s="131" t="s">
        <v>336</v>
      </c>
      <c r="B3" s="127" t="s">
        <v>337</v>
      </c>
      <c r="C3" s="127" t="s">
        <v>338</v>
      </c>
      <c r="D3" s="128" t="s">
        <v>339</v>
      </c>
      <c r="E3" s="127" t="s">
        <v>340</v>
      </c>
      <c r="F3" s="132" t="s">
        <v>341</v>
      </c>
      <c r="G3" s="125"/>
    </row>
    <row r="4" spans="1:6" ht="40.5" customHeight="1">
      <c r="A4" s="117">
        <v>193</v>
      </c>
      <c r="B4" s="118" t="s">
        <v>68</v>
      </c>
      <c r="C4" s="118" t="s">
        <v>342</v>
      </c>
      <c r="D4" s="118" t="s">
        <v>343</v>
      </c>
      <c r="E4" s="119" t="s">
        <v>344</v>
      </c>
      <c r="F4" s="133" t="s">
        <v>345</v>
      </c>
    </row>
    <row r="5" spans="1:6" ht="36" customHeight="1">
      <c r="A5" s="120">
        <v>199</v>
      </c>
      <c r="B5" s="121" t="s">
        <v>75</v>
      </c>
      <c r="C5" s="121" t="s">
        <v>342</v>
      </c>
      <c r="D5" s="121" t="s">
        <v>343</v>
      </c>
      <c r="E5" s="122" t="s">
        <v>344</v>
      </c>
      <c r="F5" s="134" t="s">
        <v>346</v>
      </c>
    </row>
    <row r="6" spans="1:6" ht="48" customHeight="1">
      <c r="A6" s="117">
        <v>202</v>
      </c>
      <c r="B6" s="118" t="s">
        <v>78</v>
      </c>
      <c r="C6" s="118" t="s">
        <v>342</v>
      </c>
      <c r="D6" s="118" t="s">
        <v>343</v>
      </c>
      <c r="E6" s="119" t="s">
        <v>347</v>
      </c>
      <c r="F6" s="133" t="s">
        <v>348</v>
      </c>
    </row>
    <row r="7" spans="1:6" ht="29.25" customHeight="1">
      <c r="A7" s="120">
        <v>211</v>
      </c>
      <c r="B7" s="121" t="s">
        <v>124</v>
      </c>
      <c r="C7" s="121" t="s">
        <v>349</v>
      </c>
      <c r="D7" s="121" t="s">
        <v>343</v>
      </c>
      <c r="E7" s="121" t="s">
        <v>350</v>
      </c>
      <c r="F7" s="121" t="s">
        <v>351</v>
      </c>
    </row>
    <row r="8" spans="1:11" ht="35.25" customHeight="1">
      <c r="A8" s="117">
        <v>221</v>
      </c>
      <c r="B8" s="118" t="s">
        <v>83</v>
      </c>
      <c r="C8" s="118" t="s">
        <v>349</v>
      </c>
      <c r="D8" s="118" t="s">
        <v>352</v>
      </c>
      <c r="E8" s="121" t="s">
        <v>353</v>
      </c>
      <c r="F8" s="121" t="s">
        <v>354</v>
      </c>
      <c r="K8" s="123"/>
    </row>
    <row r="9" spans="1:6" ht="29.25" customHeight="1">
      <c r="A9" s="120">
        <v>225</v>
      </c>
      <c r="B9" s="121" t="s">
        <v>87</v>
      </c>
      <c r="C9" s="121" t="s">
        <v>355</v>
      </c>
      <c r="D9" s="121" t="s">
        <v>356</v>
      </c>
      <c r="E9" s="121" t="s">
        <v>357</v>
      </c>
      <c r="F9" s="121" t="s">
        <v>358</v>
      </c>
    </row>
    <row r="10" spans="1:6" ht="29.25" customHeight="1">
      <c r="A10" s="117">
        <v>226</v>
      </c>
      <c r="B10" s="118" t="s">
        <v>90</v>
      </c>
      <c r="C10" s="118" t="s">
        <v>349</v>
      </c>
      <c r="D10" s="118" t="s">
        <v>343</v>
      </c>
      <c r="E10" s="118" t="s">
        <v>359</v>
      </c>
      <c r="F10" s="118" t="s">
        <v>142</v>
      </c>
    </row>
    <row r="11" spans="1:6" ht="29.25" customHeight="1">
      <c r="A11" s="120">
        <v>228</v>
      </c>
      <c r="B11" s="121" t="s">
        <v>92</v>
      </c>
      <c r="C11" s="121" t="s">
        <v>355</v>
      </c>
      <c r="D11" s="121" t="s">
        <v>356</v>
      </c>
      <c r="E11" s="121" t="s">
        <v>360</v>
      </c>
      <c r="F11" s="121" t="s">
        <v>360</v>
      </c>
    </row>
    <row r="12" spans="1:6" ht="35.25" customHeight="1">
      <c r="A12" s="117">
        <v>233</v>
      </c>
      <c r="B12" s="118" t="s">
        <v>93</v>
      </c>
      <c r="C12" s="118" t="s">
        <v>349</v>
      </c>
      <c r="D12" s="118" t="s">
        <v>361</v>
      </c>
      <c r="E12" s="121" t="s">
        <v>362</v>
      </c>
      <c r="F12" s="121" t="s">
        <v>363</v>
      </c>
    </row>
    <row r="13" spans="1:6" ht="32.25" customHeight="1">
      <c r="A13" s="120">
        <v>236</v>
      </c>
      <c r="B13" s="121" t="s">
        <v>96</v>
      </c>
      <c r="C13" s="121" t="s">
        <v>342</v>
      </c>
      <c r="D13" s="121" t="s">
        <v>356</v>
      </c>
      <c r="E13" s="121" t="s">
        <v>364</v>
      </c>
      <c r="F13" s="121" t="s">
        <v>365</v>
      </c>
    </row>
    <row r="14" spans="1:6" ht="29.25" customHeight="1">
      <c r="A14" s="117">
        <v>239</v>
      </c>
      <c r="B14" s="118" t="s">
        <v>103</v>
      </c>
      <c r="C14" s="118" t="s">
        <v>366</v>
      </c>
      <c r="D14" s="118" t="s">
        <v>343</v>
      </c>
      <c r="E14" s="118" t="s">
        <v>367</v>
      </c>
      <c r="F14" s="118" t="s">
        <v>367</v>
      </c>
    </row>
    <row r="15" spans="1:6" ht="29.25" customHeight="1">
      <c r="A15" s="120">
        <v>243</v>
      </c>
      <c r="B15" s="121" t="s">
        <v>105</v>
      </c>
      <c r="C15" s="121" t="s">
        <v>366</v>
      </c>
      <c r="D15" s="121" t="s">
        <v>343</v>
      </c>
      <c r="E15" s="121" t="s">
        <v>368</v>
      </c>
      <c r="F15" s="121" t="s">
        <v>368</v>
      </c>
    </row>
    <row r="16" spans="1:6" ht="39" customHeight="1">
      <c r="A16" s="117">
        <v>245</v>
      </c>
      <c r="B16" s="118" t="s">
        <v>106</v>
      </c>
      <c r="C16" s="118" t="s">
        <v>349</v>
      </c>
      <c r="D16" s="118" t="s">
        <v>352</v>
      </c>
      <c r="E16" s="121" t="s">
        <v>369</v>
      </c>
      <c r="F16" s="121" t="s">
        <v>370</v>
      </c>
    </row>
    <row r="17" spans="1:11" ht="37.5" customHeight="1">
      <c r="A17" s="120">
        <v>247</v>
      </c>
      <c r="B17" s="121" t="s">
        <v>109</v>
      </c>
      <c r="C17" s="121" t="s">
        <v>349</v>
      </c>
      <c r="D17" s="121" t="s">
        <v>352</v>
      </c>
      <c r="E17" s="121" t="s">
        <v>371</v>
      </c>
      <c r="F17" s="121" t="s">
        <v>372</v>
      </c>
      <c r="K17" s="123"/>
    </row>
    <row r="18" spans="1:6" ht="29.25" customHeight="1">
      <c r="A18" s="117">
        <v>262</v>
      </c>
      <c r="B18" s="118" t="s">
        <v>114</v>
      </c>
      <c r="C18" s="118" t="s">
        <v>373</v>
      </c>
      <c r="D18" s="118" t="s">
        <v>343</v>
      </c>
      <c r="E18" s="118" t="s">
        <v>374</v>
      </c>
      <c r="F18" s="118" t="s">
        <v>374</v>
      </c>
    </row>
    <row r="19" spans="1:6" ht="37.5" customHeight="1">
      <c r="A19" s="120">
        <v>265</v>
      </c>
      <c r="B19" s="121" t="s">
        <v>120</v>
      </c>
      <c r="C19" s="121" t="s">
        <v>375</v>
      </c>
      <c r="D19" s="121" t="s">
        <v>352</v>
      </c>
      <c r="E19" s="121" t="s">
        <v>376</v>
      </c>
      <c r="F19" s="121" t="s">
        <v>377</v>
      </c>
    </row>
    <row r="20" spans="1:6" ht="29.25" customHeight="1">
      <c r="A20" s="117">
        <v>270</v>
      </c>
      <c r="B20" s="118" t="s">
        <v>121</v>
      </c>
      <c r="C20" s="118" t="s">
        <v>355</v>
      </c>
      <c r="D20" s="118" t="s">
        <v>356</v>
      </c>
      <c r="E20" s="118" t="s">
        <v>360</v>
      </c>
      <c r="F20" s="118" t="s">
        <v>360</v>
      </c>
    </row>
    <row r="21" spans="1:6" ht="36.75" customHeight="1">
      <c r="A21" s="120">
        <v>271</v>
      </c>
      <c r="B21" s="121" t="s">
        <v>122</v>
      </c>
      <c r="C21" s="121" t="s">
        <v>378</v>
      </c>
      <c r="D21" s="121" t="s">
        <v>352</v>
      </c>
      <c r="E21" s="121" t="s">
        <v>379</v>
      </c>
      <c r="F21" s="121" t="s">
        <v>380</v>
      </c>
    </row>
    <row r="22" spans="1:6" ht="29.25" customHeight="1">
      <c r="A22" s="117">
        <v>278</v>
      </c>
      <c r="B22" s="118" t="s">
        <v>381</v>
      </c>
      <c r="C22" s="118" t="s">
        <v>382</v>
      </c>
      <c r="D22" s="118" t="s">
        <v>343</v>
      </c>
      <c r="E22" s="118" t="s">
        <v>383</v>
      </c>
      <c r="F22" s="118" t="s">
        <v>383</v>
      </c>
    </row>
    <row r="23" spans="1:6" ht="29.25" customHeight="1">
      <c r="A23" s="120">
        <v>280</v>
      </c>
      <c r="B23" s="121" t="s">
        <v>1</v>
      </c>
      <c r="C23" s="121" t="s">
        <v>349</v>
      </c>
      <c r="D23" s="121" t="s">
        <v>384</v>
      </c>
      <c r="E23" s="121" t="s">
        <v>385</v>
      </c>
      <c r="F23" s="121" t="s">
        <v>386</v>
      </c>
    </row>
    <row r="24" spans="1:6" ht="36" customHeight="1">
      <c r="A24" s="117">
        <v>282</v>
      </c>
      <c r="B24" s="118" t="s">
        <v>0</v>
      </c>
      <c r="C24" s="118" t="s">
        <v>378</v>
      </c>
      <c r="D24" s="118" t="s">
        <v>352</v>
      </c>
      <c r="E24" s="121" t="s">
        <v>387</v>
      </c>
      <c r="F24" s="121" t="s">
        <v>388</v>
      </c>
    </row>
    <row r="25" spans="1:6" ht="29.25" customHeight="1">
      <c r="A25" s="120">
        <v>283</v>
      </c>
      <c r="B25" s="121" t="s">
        <v>2</v>
      </c>
      <c r="C25" s="121" t="s">
        <v>342</v>
      </c>
      <c r="D25" s="121" t="s">
        <v>356</v>
      </c>
      <c r="E25" s="121" t="s">
        <v>389</v>
      </c>
      <c r="F25" s="135" t="s">
        <v>390</v>
      </c>
    </row>
    <row r="26" spans="1:6" ht="29.25" customHeight="1">
      <c r="A26" s="117">
        <v>290</v>
      </c>
      <c r="B26" s="118" t="s">
        <v>125</v>
      </c>
      <c r="C26" s="118" t="s">
        <v>378</v>
      </c>
      <c r="D26" s="118" t="s">
        <v>628</v>
      </c>
      <c r="E26" s="118"/>
      <c r="F26" s="118" t="s">
        <v>392</v>
      </c>
    </row>
    <row r="27" spans="1:6" ht="37.5" customHeight="1">
      <c r="A27" s="120">
        <v>294</v>
      </c>
      <c r="B27" s="121" t="s">
        <v>128</v>
      </c>
      <c r="C27" s="121" t="s">
        <v>349</v>
      </c>
      <c r="D27" s="121" t="s">
        <v>352</v>
      </c>
      <c r="E27" s="122" t="s">
        <v>393</v>
      </c>
      <c r="F27" s="122" t="s">
        <v>394</v>
      </c>
    </row>
    <row r="28" spans="1:6" ht="36.75" customHeight="1">
      <c r="A28" s="117">
        <v>295</v>
      </c>
      <c r="B28" s="118" t="s">
        <v>133</v>
      </c>
      <c r="C28" s="118" t="s">
        <v>378</v>
      </c>
      <c r="D28" s="118" t="s">
        <v>395</v>
      </c>
      <c r="E28" s="118" t="s">
        <v>396</v>
      </c>
      <c r="F28" s="118" t="s">
        <v>396</v>
      </c>
    </row>
    <row r="29" spans="1:6" ht="29.25" customHeight="1">
      <c r="A29" s="120">
        <v>299</v>
      </c>
      <c r="B29" s="121" t="s">
        <v>137</v>
      </c>
      <c r="C29" s="121" t="s">
        <v>378</v>
      </c>
      <c r="D29" s="121" t="s">
        <v>628</v>
      </c>
      <c r="E29" s="121"/>
      <c r="F29" s="121" t="s">
        <v>392</v>
      </c>
    </row>
    <row r="30" spans="1:6" ht="35.25" customHeight="1">
      <c r="A30" s="117">
        <v>300</v>
      </c>
      <c r="B30" s="118" t="s">
        <v>141</v>
      </c>
      <c r="C30" s="118" t="s">
        <v>375</v>
      </c>
      <c r="D30" s="118" t="s">
        <v>356</v>
      </c>
      <c r="E30" s="118" t="s">
        <v>397</v>
      </c>
      <c r="F30" s="118" t="s">
        <v>398</v>
      </c>
    </row>
    <row r="31" spans="1:6" ht="29.25" customHeight="1">
      <c r="A31" s="120">
        <v>304</v>
      </c>
      <c r="B31" s="121" t="s">
        <v>399</v>
      </c>
      <c r="C31" s="121" t="s">
        <v>373</v>
      </c>
      <c r="D31" s="121" t="s">
        <v>400</v>
      </c>
      <c r="E31" s="121" t="s">
        <v>401</v>
      </c>
      <c r="F31" s="121" t="s">
        <v>402</v>
      </c>
    </row>
    <row r="32" spans="1:6" ht="29.25" customHeight="1">
      <c r="A32" s="120" t="s">
        <v>403</v>
      </c>
      <c r="B32" s="121" t="s">
        <v>144</v>
      </c>
      <c r="C32" s="121" t="s">
        <v>349</v>
      </c>
      <c r="D32" s="121" t="s">
        <v>404</v>
      </c>
      <c r="E32" s="121" t="s">
        <v>405</v>
      </c>
      <c r="F32" s="121" t="s">
        <v>406</v>
      </c>
    </row>
    <row r="33" spans="1:6" ht="29.25" customHeight="1">
      <c r="A33" s="117">
        <v>311</v>
      </c>
      <c r="B33" s="118" t="s">
        <v>407</v>
      </c>
      <c r="C33" s="118" t="s">
        <v>373</v>
      </c>
      <c r="D33" s="118" t="s">
        <v>408</v>
      </c>
      <c r="E33" s="118" t="s">
        <v>409</v>
      </c>
      <c r="F33" s="118" t="s">
        <v>410</v>
      </c>
    </row>
    <row r="34" spans="1:6" ht="29.25" customHeight="1">
      <c r="A34" s="120">
        <v>312</v>
      </c>
      <c r="B34" s="121" t="s">
        <v>411</v>
      </c>
      <c r="C34" s="121" t="s">
        <v>412</v>
      </c>
      <c r="D34" s="121" t="s">
        <v>343</v>
      </c>
      <c r="E34" s="121" t="s">
        <v>240</v>
      </c>
      <c r="F34" s="121" t="s">
        <v>240</v>
      </c>
    </row>
    <row r="35" spans="1:6" ht="41.25" customHeight="1">
      <c r="A35" s="117">
        <v>313</v>
      </c>
      <c r="B35" s="118" t="s">
        <v>413</v>
      </c>
      <c r="C35" s="118" t="s">
        <v>589</v>
      </c>
      <c r="D35" s="118" t="s">
        <v>414</v>
      </c>
      <c r="E35" s="121" t="s">
        <v>415</v>
      </c>
      <c r="F35" s="118" t="s">
        <v>416</v>
      </c>
    </row>
    <row r="36" spans="1:6" ht="29.25" customHeight="1">
      <c r="A36" s="120">
        <v>315</v>
      </c>
      <c r="B36" s="121" t="s">
        <v>145</v>
      </c>
      <c r="C36" s="121" t="s">
        <v>417</v>
      </c>
      <c r="D36" s="121" t="s">
        <v>629</v>
      </c>
      <c r="E36" s="121"/>
      <c r="F36" s="121" t="s">
        <v>392</v>
      </c>
    </row>
    <row r="37" spans="1:6" ht="29.25" customHeight="1">
      <c r="A37" s="117">
        <v>316</v>
      </c>
      <c r="B37" s="118" t="s">
        <v>145</v>
      </c>
      <c r="C37" s="118" t="s">
        <v>378</v>
      </c>
      <c r="D37" s="118" t="s">
        <v>628</v>
      </c>
      <c r="E37" s="118"/>
      <c r="F37" s="118" t="s">
        <v>392</v>
      </c>
    </row>
    <row r="38" spans="1:6" ht="29.25" customHeight="1">
      <c r="A38" s="120">
        <v>319</v>
      </c>
      <c r="B38" s="121" t="s">
        <v>149</v>
      </c>
      <c r="C38" s="121" t="s">
        <v>355</v>
      </c>
      <c r="D38" s="121" t="s">
        <v>356</v>
      </c>
      <c r="E38" s="121" t="s">
        <v>360</v>
      </c>
      <c r="F38" s="121" t="s">
        <v>360</v>
      </c>
    </row>
    <row r="39" spans="1:11" ht="39.75" customHeight="1">
      <c r="A39" s="117">
        <v>322</v>
      </c>
      <c r="B39" s="118" t="s">
        <v>159</v>
      </c>
      <c r="C39" s="118" t="s">
        <v>378</v>
      </c>
      <c r="D39" s="118" t="s">
        <v>352</v>
      </c>
      <c r="E39" s="121" t="s">
        <v>418</v>
      </c>
      <c r="F39" s="121" t="s">
        <v>370</v>
      </c>
      <c r="K39" s="123"/>
    </row>
    <row r="40" spans="1:11" ht="29.25" customHeight="1">
      <c r="A40" s="120">
        <v>323</v>
      </c>
      <c r="B40" s="121" t="s">
        <v>419</v>
      </c>
      <c r="C40" s="121" t="s">
        <v>412</v>
      </c>
      <c r="D40" s="121" t="s">
        <v>420</v>
      </c>
      <c r="E40" s="121" t="s">
        <v>421</v>
      </c>
      <c r="F40" s="121" t="s">
        <v>422</v>
      </c>
      <c r="K40" s="123"/>
    </row>
    <row r="41" spans="1:11" s="149" customFormat="1" ht="29.25" customHeight="1">
      <c r="A41" s="146">
        <v>330</v>
      </c>
      <c r="B41" s="147" t="s">
        <v>163</v>
      </c>
      <c r="C41" s="147" t="s">
        <v>375</v>
      </c>
      <c r="D41" s="147" t="s">
        <v>423</v>
      </c>
      <c r="E41" s="147" t="s">
        <v>424</v>
      </c>
      <c r="F41" s="147" t="s">
        <v>424</v>
      </c>
      <c r="G41" s="148"/>
      <c r="K41" s="150"/>
    </row>
    <row r="42" spans="1:11" s="149" customFormat="1" ht="29.25" customHeight="1">
      <c r="A42" s="136">
        <v>331</v>
      </c>
      <c r="B42" s="135" t="s">
        <v>164</v>
      </c>
      <c r="C42" s="135" t="s">
        <v>417</v>
      </c>
      <c r="D42" s="135" t="s">
        <v>425</v>
      </c>
      <c r="E42" s="135" t="s">
        <v>426</v>
      </c>
      <c r="F42" s="135" t="s">
        <v>427</v>
      </c>
      <c r="G42" s="148"/>
      <c r="K42" s="150"/>
    </row>
    <row r="43" spans="1:11" s="149" customFormat="1" ht="29.25" customHeight="1">
      <c r="A43" s="136">
        <v>332</v>
      </c>
      <c r="B43" s="135" t="s">
        <v>164</v>
      </c>
      <c r="C43" s="135" t="s">
        <v>428</v>
      </c>
      <c r="D43" s="135" t="s">
        <v>429</v>
      </c>
      <c r="E43" s="135" t="s">
        <v>430</v>
      </c>
      <c r="F43" s="135" t="s">
        <v>431</v>
      </c>
      <c r="G43" s="148"/>
      <c r="K43" s="150"/>
    </row>
    <row r="44" spans="1:11" s="149" customFormat="1" ht="29.25" customHeight="1">
      <c r="A44" s="146" t="s">
        <v>432</v>
      </c>
      <c r="B44" s="147" t="s">
        <v>167</v>
      </c>
      <c r="C44" s="147" t="s">
        <v>349</v>
      </c>
      <c r="D44" s="147" t="s">
        <v>404</v>
      </c>
      <c r="E44" s="147" t="s">
        <v>405</v>
      </c>
      <c r="F44" s="147" t="s">
        <v>406</v>
      </c>
      <c r="G44" s="148"/>
      <c r="K44" s="150"/>
    </row>
    <row r="45" spans="1:11" s="149" customFormat="1" ht="29.25" customHeight="1">
      <c r="A45" s="136" t="s">
        <v>433</v>
      </c>
      <c r="B45" s="135" t="s">
        <v>169</v>
      </c>
      <c r="C45" s="135" t="s">
        <v>588</v>
      </c>
      <c r="D45" s="135" t="s">
        <v>356</v>
      </c>
      <c r="E45" s="135" t="s">
        <v>434</v>
      </c>
      <c r="F45" s="135" t="s">
        <v>434</v>
      </c>
      <c r="G45" s="148"/>
      <c r="K45" s="150"/>
    </row>
    <row r="46" spans="1:11" s="149" customFormat="1" ht="29.25" customHeight="1">
      <c r="A46" s="146">
        <v>338</v>
      </c>
      <c r="B46" s="147" t="s">
        <v>435</v>
      </c>
      <c r="C46" s="147" t="s">
        <v>373</v>
      </c>
      <c r="D46" s="147" t="s">
        <v>343</v>
      </c>
      <c r="E46" s="135" t="s">
        <v>436</v>
      </c>
      <c r="F46" s="135" t="s">
        <v>436</v>
      </c>
      <c r="G46" s="148"/>
      <c r="K46" s="150"/>
    </row>
    <row r="47" spans="1:11" s="149" customFormat="1" ht="29.25" customHeight="1">
      <c r="A47" s="136">
        <v>341</v>
      </c>
      <c r="B47" s="135" t="s">
        <v>170</v>
      </c>
      <c r="C47" s="135" t="s">
        <v>355</v>
      </c>
      <c r="D47" s="135" t="s">
        <v>343</v>
      </c>
      <c r="E47" s="135" t="s">
        <v>437</v>
      </c>
      <c r="F47" s="135" t="s">
        <v>437</v>
      </c>
      <c r="G47" s="148"/>
      <c r="K47" s="150"/>
    </row>
    <row r="48" spans="1:11" s="149" customFormat="1" ht="49.5" customHeight="1">
      <c r="A48" s="146">
        <v>342</v>
      </c>
      <c r="B48" s="147" t="s">
        <v>171</v>
      </c>
      <c r="C48" s="147" t="s">
        <v>378</v>
      </c>
      <c r="D48" s="147" t="s">
        <v>438</v>
      </c>
      <c r="E48" s="135" t="s">
        <v>396</v>
      </c>
      <c r="F48" s="147" t="s">
        <v>396</v>
      </c>
      <c r="G48" s="148"/>
      <c r="K48" s="150"/>
    </row>
    <row r="49" spans="1:7" s="149" customFormat="1" ht="29.25" customHeight="1">
      <c r="A49" s="136">
        <v>346</v>
      </c>
      <c r="B49" s="135" t="s">
        <v>198</v>
      </c>
      <c r="C49" s="135" t="s">
        <v>373</v>
      </c>
      <c r="D49" s="135" t="s">
        <v>408</v>
      </c>
      <c r="E49" s="135" t="s">
        <v>439</v>
      </c>
      <c r="F49" s="135" t="s">
        <v>410</v>
      </c>
      <c r="G49" s="148"/>
    </row>
    <row r="50" spans="1:7" s="149" customFormat="1" ht="39.75" customHeight="1">
      <c r="A50" s="146" t="s">
        <v>440</v>
      </c>
      <c r="B50" s="147" t="s">
        <v>212</v>
      </c>
      <c r="C50" s="147" t="s">
        <v>378</v>
      </c>
      <c r="D50" s="135" t="s">
        <v>352</v>
      </c>
      <c r="E50" s="135" t="s">
        <v>441</v>
      </c>
      <c r="F50" s="135" t="s">
        <v>441</v>
      </c>
      <c r="G50" s="148"/>
    </row>
    <row r="51" spans="1:11" s="149" customFormat="1" ht="36.75" customHeight="1">
      <c r="A51" s="136">
        <v>354</v>
      </c>
      <c r="B51" s="135" t="s">
        <v>442</v>
      </c>
      <c r="C51" s="135" t="s">
        <v>417</v>
      </c>
      <c r="D51" s="135" t="s">
        <v>443</v>
      </c>
      <c r="E51" s="135" t="s">
        <v>444</v>
      </c>
      <c r="F51" s="135" t="s">
        <v>444</v>
      </c>
      <c r="G51" s="148"/>
      <c r="K51" s="151"/>
    </row>
    <row r="52" spans="1:7" s="149" customFormat="1" ht="29.25" customHeight="1">
      <c r="A52" s="146">
        <v>361</v>
      </c>
      <c r="B52" s="147" t="s">
        <v>445</v>
      </c>
      <c r="C52" s="147" t="s">
        <v>412</v>
      </c>
      <c r="D52" s="147" t="s">
        <v>343</v>
      </c>
      <c r="E52" s="147" t="s">
        <v>240</v>
      </c>
      <c r="F52" s="147" t="s">
        <v>240</v>
      </c>
      <c r="G52" s="148"/>
    </row>
    <row r="53" spans="1:7" s="149" customFormat="1" ht="39" customHeight="1">
      <c r="A53" s="136">
        <v>362</v>
      </c>
      <c r="B53" s="135" t="s">
        <v>446</v>
      </c>
      <c r="C53" s="135" t="s">
        <v>349</v>
      </c>
      <c r="D53" s="135" t="s">
        <v>343</v>
      </c>
      <c r="E53" s="135" t="s">
        <v>383</v>
      </c>
      <c r="F53" s="135" t="s">
        <v>383</v>
      </c>
      <c r="G53" s="148"/>
    </row>
    <row r="54" spans="1:7" s="149" customFormat="1" ht="38.25" customHeight="1">
      <c r="A54" s="146">
        <v>363</v>
      </c>
      <c r="B54" s="147" t="s">
        <v>200</v>
      </c>
      <c r="C54" s="147" t="s">
        <v>378</v>
      </c>
      <c r="D54" s="147" t="s">
        <v>447</v>
      </c>
      <c r="E54" s="135" t="s">
        <v>448</v>
      </c>
      <c r="F54" s="135" t="s">
        <v>448</v>
      </c>
      <c r="G54" s="148"/>
    </row>
    <row r="55" spans="1:11" s="149" customFormat="1" ht="39.75" customHeight="1">
      <c r="A55" s="136" t="s">
        <v>449</v>
      </c>
      <c r="B55" s="135" t="s">
        <v>201</v>
      </c>
      <c r="C55" s="135" t="s">
        <v>378</v>
      </c>
      <c r="D55" s="135" t="s">
        <v>352</v>
      </c>
      <c r="E55" s="135" t="s">
        <v>450</v>
      </c>
      <c r="F55" s="135" t="s">
        <v>370</v>
      </c>
      <c r="G55" s="148"/>
      <c r="K55" s="151"/>
    </row>
    <row r="56" spans="1:7" s="149" customFormat="1" ht="29.25" customHeight="1">
      <c r="A56" s="146">
        <v>365</v>
      </c>
      <c r="B56" s="147" t="s">
        <v>213</v>
      </c>
      <c r="C56" s="147" t="s">
        <v>412</v>
      </c>
      <c r="D56" s="147" t="s">
        <v>451</v>
      </c>
      <c r="E56" s="135" t="s">
        <v>452</v>
      </c>
      <c r="F56" s="135" t="s">
        <v>452</v>
      </c>
      <c r="G56" s="148"/>
    </row>
    <row r="57" spans="1:7" s="149" customFormat="1" ht="29.25" customHeight="1">
      <c r="A57" s="136">
        <v>367</v>
      </c>
      <c r="B57" s="135" t="s">
        <v>214</v>
      </c>
      <c r="C57" s="135" t="s">
        <v>355</v>
      </c>
      <c r="D57" s="135" t="s">
        <v>356</v>
      </c>
      <c r="E57" s="135" t="s">
        <v>360</v>
      </c>
      <c r="F57" s="135" t="s">
        <v>360</v>
      </c>
      <c r="G57" s="148"/>
    </row>
    <row r="58" spans="1:7" s="149" customFormat="1" ht="29.25" customHeight="1">
      <c r="A58" s="146">
        <v>368</v>
      </c>
      <c r="B58" s="147" t="s">
        <v>216</v>
      </c>
      <c r="C58" s="147" t="s">
        <v>373</v>
      </c>
      <c r="D58" s="147" t="s">
        <v>453</v>
      </c>
      <c r="E58" s="135" t="s">
        <v>454</v>
      </c>
      <c r="F58" s="135" t="s">
        <v>455</v>
      </c>
      <c r="G58" s="148"/>
    </row>
    <row r="59" spans="1:11" s="149" customFormat="1" ht="33.75" customHeight="1">
      <c r="A59" s="136">
        <v>369</v>
      </c>
      <c r="B59" s="135" t="s">
        <v>217</v>
      </c>
      <c r="C59" s="135" t="s">
        <v>412</v>
      </c>
      <c r="D59" s="135" t="s">
        <v>395</v>
      </c>
      <c r="E59" s="135" t="s">
        <v>396</v>
      </c>
      <c r="F59" s="135" t="s">
        <v>396</v>
      </c>
      <c r="G59" s="148"/>
      <c r="K59" s="151"/>
    </row>
    <row r="60" spans="1:7" s="149" customFormat="1" ht="29.25" customHeight="1">
      <c r="A60" s="136">
        <v>373</v>
      </c>
      <c r="B60" s="135" t="s">
        <v>223</v>
      </c>
      <c r="C60" s="135" t="s">
        <v>375</v>
      </c>
      <c r="D60" s="135" t="s">
        <v>456</v>
      </c>
      <c r="E60" s="135" t="s">
        <v>457</v>
      </c>
      <c r="F60" s="135" t="s">
        <v>458</v>
      </c>
      <c r="G60" s="148"/>
    </row>
    <row r="61" spans="1:7" s="149" customFormat="1" ht="29.25" customHeight="1">
      <c r="A61" s="136">
        <v>379</v>
      </c>
      <c r="B61" s="135" t="s">
        <v>241</v>
      </c>
      <c r="C61" s="135" t="s">
        <v>378</v>
      </c>
      <c r="D61" s="135" t="s">
        <v>611</v>
      </c>
      <c r="E61" s="135"/>
      <c r="F61" s="135" t="s">
        <v>391</v>
      </c>
      <c r="G61" s="148"/>
    </row>
    <row r="62" spans="1:7" s="149" customFormat="1" ht="44.25" customHeight="1">
      <c r="A62" s="136" t="s">
        <v>459</v>
      </c>
      <c r="B62" s="135" t="s">
        <v>252</v>
      </c>
      <c r="C62" s="135" t="s">
        <v>588</v>
      </c>
      <c r="D62" s="135" t="s">
        <v>352</v>
      </c>
      <c r="E62" s="135" t="s">
        <v>460</v>
      </c>
      <c r="F62" s="135" t="s">
        <v>460</v>
      </c>
      <c r="G62" s="148"/>
    </row>
    <row r="63" spans="1:7" s="149" customFormat="1" ht="29.25" customHeight="1">
      <c r="A63" s="136" t="s">
        <v>461</v>
      </c>
      <c r="B63" s="135" t="s">
        <v>251</v>
      </c>
      <c r="C63" s="135" t="s">
        <v>378</v>
      </c>
      <c r="D63" s="135" t="s">
        <v>356</v>
      </c>
      <c r="E63" s="135" t="s">
        <v>462</v>
      </c>
      <c r="F63" s="135" t="s">
        <v>441</v>
      </c>
      <c r="G63" s="148"/>
    </row>
    <row r="64" spans="1:7" s="149" customFormat="1" ht="39" customHeight="1">
      <c r="A64" s="136">
        <v>383</v>
      </c>
      <c r="B64" s="135" t="s">
        <v>463</v>
      </c>
      <c r="C64" s="135" t="s">
        <v>428</v>
      </c>
      <c r="D64" s="135" t="s">
        <v>352</v>
      </c>
      <c r="E64" s="135" t="s">
        <v>464</v>
      </c>
      <c r="F64" s="135" t="s">
        <v>465</v>
      </c>
      <c r="G64" s="148"/>
    </row>
    <row r="65" spans="1:7" s="149" customFormat="1" ht="39" customHeight="1">
      <c r="A65" s="136">
        <v>392</v>
      </c>
      <c r="B65" s="135" t="s">
        <v>255</v>
      </c>
      <c r="C65" s="135" t="s">
        <v>342</v>
      </c>
      <c r="D65" s="135" t="s">
        <v>352</v>
      </c>
      <c r="E65" s="135" t="s">
        <v>466</v>
      </c>
      <c r="F65" s="135" t="s">
        <v>467</v>
      </c>
      <c r="G65" s="148"/>
    </row>
    <row r="66" spans="1:7" s="149" customFormat="1" ht="50.25" customHeight="1">
      <c r="A66" s="136">
        <v>393</v>
      </c>
      <c r="B66" s="135" t="s">
        <v>256</v>
      </c>
      <c r="C66" s="135" t="s">
        <v>378</v>
      </c>
      <c r="D66" s="135" t="s">
        <v>438</v>
      </c>
      <c r="E66" s="135" t="s">
        <v>396</v>
      </c>
      <c r="F66" s="135" t="s">
        <v>396</v>
      </c>
      <c r="G66" s="148"/>
    </row>
    <row r="67" spans="1:7" s="149" customFormat="1" ht="39" customHeight="1">
      <c r="A67" s="136">
        <v>396</v>
      </c>
      <c r="B67" s="135" t="s">
        <v>468</v>
      </c>
      <c r="C67" s="135" t="s">
        <v>412</v>
      </c>
      <c r="D67" s="135" t="s">
        <v>469</v>
      </c>
      <c r="E67" s="135" t="s">
        <v>470</v>
      </c>
      <c r="F67" s="135" t="s">
        <v>470</v>
      </c>
      <c r="G67" s="148"/>
    </row>
    <row r="68" spans="1:7" s="149" customFormat="1" ht="39" customHeight="1">
      <c r="A68" s="136" t="s">
        <v>471</v>
      </c>
      <c r="B68" s="135" t="s">
        <v>260</v>
      </c>
      <c r="C68" s="135" t="s">
        <v>378</v>
      </c>
      <c r="D68" s="135" t="s">
        <v>356</v>
      </c>
      <c r="E68" s="135" t="s">
        <v>472</v>
      </c>
      <c r="F68" s="135" t="s">
        <v>441</v>
      </c>
      <c r="G68" s="148"/>
    </row>
    <row r="69" spans="1:7" s="149" customFormat="1" ht="38.25" customHeight="1">
      <c r="A69" s="136">
        <v>405</v>
      </c>
      <c r="B69" s="152">
        <v>38393</v>
      </c>
      <c r="C69" s="135" t="s">
        <v>378</v>
      </c>
      <c r="D69" s="135" t="s">
        <v>343</v>
      </c>
      <c r="E69" s="135" t="s">
        <v>473</v>
      </c>
      <c r="F69" s="135" t="s">
        <v>473</v>
      </c>
      <c r="G69" s="148"/>
    </row>
    <row r="70" spans="1:7" s="149" customFormat="1" ht="33.75">
      <c r="A70" s="146">
        <v>410</v>
      </c>
      <c r="B70" s="153">
        <v>38454</v>
      </c>
      <c r="C70" s="154" t="s">
        <v>378</v>
      </c>
      <c r="D70" s="154" t="s">
        <v>438</v>
      </c>
      <c r="E70" s="154" t="s">
        <v>396</v>
      </c>
      <c r="F70" s="154" t="s">
        <v>396</v>
      </c>
      <c r="G70" s="148"/>
    </row>
    <row r="71" spans="1:7" s="149" customFormat="1" ht="39" customHeight="1">
      <c r="A71" s="136">
        <v>412</v>
      </c>
      <c r="B71" s="152">
        <v>38470</v>
      </c>
      <c r="C71" s="135" t="s">
        <v>373</v>
      </c>
      <c r="D71" s="135" t="s">
        <v>474</v>
      </c>
      <c r="E71" s="135" t="s">
        <v>475</v>
      </c>
      <c r="F71" s="135" t="s">
        <v>475</v>
      </c>
      <c r="G71" s="148"/>
    </row>
    <row r="72" spans="1:7" s="149" customFormat="1" ht="39" customHeight="1">
      <c r="A72" s="136">
        <v>414</v>
      </c>
      <c r="B72" s="152">
        <v>38498</v>
      </c>
      <c r="C72" s="135" t="s">
        <v>412</v>
      </c>
      <c r="D72" s="135" t="s">
        <v>476</v>
      </c>
      <c r="E72" s="135" t="s">
        <v>477</v>
      </c>
      <c r="F72" s="135" t="s">
        <v>477</v>
      </c>
      <c r="G72" s="148"/>
    </row>
    <row r="73" spans="1:7" s="149" customFormat="1" ht="39" customHeight="1">
      <c r="A73" s="136">
        <v>420</v>
      </c>
      <c r="B73" s="152">
        <v>38526</v>
      </c>
      <c r="C73" s="135" t="s">
        <v>355</v>
      </c>
      <c r="D73" s="135" t="s">
        <v>343</v>
      </c>
      <c r="E73" s="135" t="s">
        <v>360</v>
      </c>
      <c r="F73" s="135" t="s">
        <v>360</v>
      </c>
      <c r="G73" s="148"/>
    </row>
    <row r="74" spans="1:7" s="149" customFormat="1" ht="39" customHeight="1">
      <c r="A74" s="136">
        <v>424</v>
      </c>
      <c r="B74" s="152">
        <v>38553</v>
      </c>
      <c r="C74" s="152" t="s">
        <v>349</v>
      </c>
      <c r="D74" s="147" t="s">
        <v>404</v>
      </c>
      <c r="E74" s="147" t="s">
        <v>405</v>
      </c>
      <c r="F74" s="147" t="s">
        <v>406</v>
      </c>
      <c r="G74" s="148"/>
    </row>
    <row r="75" spans="1:7" s="149" customFormat="1" ht="39" customHeight="1">
      <c r="A75" s="136" t="s">
        <v>478</v>
      </c>
      <c r="B75" s="152">
        <v>38559</v>
      </c>
      <c r="C75" s="135" t="s">
        <v>588</v>
      </c>
      <c r="D75" s="135" t="s">
        <v>356</v>
      </c>
      <c r="E75" s="135" t="s">
        <v>479</v>
      </c>
      <c r="F75" s="135" t="s">
        <v>479</v>
      </c>
      <c r="G75" s="148"/>
    </row>
    <row r="76" spans="1:7" s="149" customFormat="1" ht="39" customHeight="1">
      <c r="A76" s="136">
        <v>430</v>
      </c>
      <c r="B76" s="152">
        <v>38576</v>
      </c>
      <c r="C76" s="152" t="s">
        <v>349</v>
      </c>
      <c r="D76" s="135" t="s">
        <v>480</v>
      </c>
      <c r="E76" s="135" t="s">
        <v>481</v>
      </c>
      <c r="F76" s="135" t="s">
        <v>406</v>
      </c>
      <c r="G76" s="148"/>
    </row>
    <row r="77" spans="1:7" s="149" customFormat="1" ht="39" customHeight="1">
      <c r="A77" s="136">
        <v>436</v>
      </c>
      <c r="B77" s="152">
        <v>38638</v>
      </c>
      <c r="C77" s="135" t="s">
        <v>412</v>
      </c>
      <c r="D77" s="135" t="s">
        <v>420</v>
      </c>
      <c r="E77" s="135" t="s">
        <v>421</v>
      </c>
      <c r="F77" s="135" t="s">
        <v>422</v>
      </c>
      <c r="G77" s="148"/>
    </row>
    <row r="78" spans="1:7" s="149" customFormat="1" ht="39" customHeight="1">
      <c r="A78" s="136" t="s">
        <v>582</v>
      </c>
      <c r="B78" s="152">
        <v>38649</v>
      </c>
      <c r="C78" s="135" t="s">
        <v>378</v>
      </c>
      <c r="D78" s="135" t="s">
        <v>356</v>
      </c>
      <c r="E78" s="135" t="s">
        <v>482</v>
      </c>
      <c r="F78" s="135" t="s">
        <v>441</v>
      </c>
      <c r="G78" s="148"/>
    </row>
    <row r="79" spans="1:7" s="149" customFormat="1" ht="51" customHeight="1">
      <c r="A79" s="136">
        <v>441</v>
      </c>
      <c r="B79" s="152">
        <v>38673</v>
      </c>
      <c r="C79" s="135" t="s">
        <v>412</v>
      </c>
      <c r="D79" s="154" t="s">
        <v>438</v>
      </c>
      <c r="E79" s="154" t="s">
        <v>396</v>
      </c>
      <c r="F79" s="154" t="s">
        <v>396</v>
      </c>
      <c r="G79" s="148"/>
    </row>
    <row r="80" spans="1:7" s="149" customFormat="1" ht="31.5" customHeight="1">
      <c r="A80" s="136">
        <v>442</v>
      </c>
      <c r="B80" s="152">
        <v>38677</v>
      </c>
      <c r="C80" s="135" t="s">
        <v>373</v>
      </c>
      <c r="D80" s="135" t="s">
        <v>483</v>
      </c>
      <c r="E80" s="135" t="s">
        <v>484</v>
      </c>
      <c r="F80" s="135" t="s">
        <v>484</v>
      </c>
      <c r="G80" s="148"/>
    </row>
    <row r="81" spans="1:7" s="149" customFormat="1" ht="99" customHeight="1">
      <c r="A81" s="136">
        <v>449</v>
      </c>
      <c r="B81" s="152">
        <v>38716</v>
      </c>
      <c r="C81" s="135" t="s">
        <v>342</v>
      </c>
      <c r="D81" s="135" t="s">
        <v>352</v>
      </c>
      <c r="E81" s="155" t="s">
        <v>485</v>
      </c>
      <c r="F81" s="135" t="s">
        <v>486</v>
      </c>
      <c r="G81" s="148"/>
    </row>
    <row r="82" spans="1:7" s="149" customFormat="1" ht="34.5" customHeight="1">
      <c r="A82" s="136" t="s">
        <v>559</v>
      </c>
      <c r="B82" s="152">
        <v>38734</v>
      </c>
      <c r="C82" s="135" t="s">
        <v>373</v>
      </c>
      <c r="D82" s="135" t="s">
        <v>408</v>
      </c>
      <c r="E82" s="135" t="s">
        <v>439</v>
      </c>
      <c r="F82" s="135" t="s">
        <v>410</v>
      </c>
      <c r="G82" s="148"/>
    </row>
    <row r="83" spans="1:7" s="149" customFormat="1" ht="42" customHeight="1">
      <c r="A83" s="136">
        <v>455</v>
      </c>
      <c r="B83" s="152">
        <v>38769</v>
      </c>
      <c r="C83" s="135" t="s">
        <v>592</v>
      </c>
      <c r="D83" s="135" t="s">
        <v>487</v>
      </c>
      <c r="E83" s="135" t="s">
        <v>488</v>
      </c>
      <c r="F83" s="135" t="s">
        <v>488</v>
      </c>
      <c r="G83" s="148"/>
    </row>
    <row r="84" spans="1:7" s="149" customFormat="1" ht="44.25" customHeight="1">
      <c r="A84" s="136">
        <v>458</v>
      </c>
      <c r="B84" s="152">
        <v>38792</v>
      </c>
      <c r="C84" s="154" t="s">
        <v>640</v>
      </c>
      <c r="D84" s="135" t="s">
        <v>438</v>
      </c>
      <c r="E84" s="154" t="s">
        <v>396</v>
      </c>
      <c r="F84" s="154" t="s">
        <v>396</v>
      </c>
      <c r="G84" s="148"/>
    </row>
    <row r="85" spans="1:7" s="149" customFormat="1" ht="34.5" customHeight="1">
      <c r="A85" s="136">
        <v>460</v>
      </c>
      <c r="B85" s="152">
        <v>38812</v>
      </c>
      <c r="C85" s="135" t="s">
        <v>355</v>
      </c>
      <c r="D85" s="135" t="s">
        <v>356</v>
      </c>
      <c r="E85" s="135" t="s">
        <v>434</v>
      </c>
      <c r="F85" s="135" t="s">
        <v>434</v>
      </c>
      <c r="G85" s="148"/>
    </row>
    <row r="86" spans="1:7" s="149" customFormat="1" ht="50.25" customHeight="1">
      <c r="A86" s="136">
        <v>462</v>
      </c>
      <c r="B86" s="152">
        <v>38818</v>
      </c>
      <c r="C86" s="135" t="s">
        <v>373</v>
      </c>
      <c r="D86" s="135" t="s">
        <v>489</v>
      </c>
      <c r="E86" s="135" t="s">
        <v>490</v>
      </c>
      <c r="F86" s="135" t="s">
        <v>491</v>
      </c>
      <c r="G86" s="148"/>
    </row>
    <row r="87" spans="1:7" s="149" customFormat="1" ht="50.25" customHeight="1">
      <c r="A87" s="136">
        <v>471</v>
      </c>
      <c r="B87" s="152">
        <v>38960</v>
      </c>
      <c r="C87" s="135" t="s">
        <v>373</v>
      </c>
      <c r="D87" s="135" t="s">
        <v>492</v>
      </c>
      <c r="E87" s="135" t="s">
        <v>493</v>
      </c>
      <c r="F87" s="135" t="s">
        <v>493</v>
      </c>
      <c r="G87" s="148"/>
    </row>
    <row r="88" spans="1:7" s="149" customFormat="1" ht="50.25" customHeight="1">
      <c r="A88" s="136">
        <v>472</v>
      </c>
      <c r="B88" s="152">
        <v>38973</v>
      </c>
      <c r="C88" s="135" t="s">
        <v>588</v>
      </c>
      <c r="D88" s="147" t="s">
        <v>395</v>
      </c>
      <c r="E88" s="147" t="s">
        <v>396</v>
      </c>
      <c r="F88" s="147" t="s">
        <v>396</v>
      </c>
      <c r="G88" s="148"/>
    </row>
    <row r="89" spans="1:7" s="149" customFormat="1" ht="50.25" customHeight="1">
      <c r="A89" s="136">
        <v>473</v>
      </c>
      <c r="B89" s="152">
        <v>38986</v>
      </c>
      <c r="C89" s="135" t="s">
        <v>373</v>
      </c>
      <c r="D89" s="135" t="s">
        <v>494</v>
      </c>
      <c r="E89" s="135" t="s">
        <v>495</v>
      </c>
      <c r="F89" s="135" t="s">
        <v>495</v>
      </c>
      <c r="G89" s="148"/>
    </row>
    <row r="90" spans="1:7" s="149" customFormat="1" ht="50.25" customHeight="1">
      <c r="A90" s="136">
        <v>486</v>
      </c>
      <c r="B90" s="152" t="s">
        <v>515</v>
      </c>
      <c r="C90" s="135" t="s">
        <v>588</v>
      </c>
      <c r="D90" s="135" t="s">
        <v>356</v>
      </c>
      <c r="E90" s="135" t="s">
        <v>517</v>
      </c>
      <c r="F90" s="135" t="s">
        <v>517</v>
      </c>
      <c r="G90" s="148"/>
    </row>
    <row r="91" spans="1:7" s="149" customFormat="1" ht="50.25" customHeight="1">
      <c r="A91" s="136" t="s">
        <v>581</v>
      </c>
      <c r="B91" s="152" t="s">
        <v>512</v>
      </c>
      <c r="C91" s="135" t="s">
        <v>378</v>
      </c>
      <c r="D91" s="135" t="s">
        <v>356</v>
      </c>
      <c r="E91" s="135" t="s">
        <v>482</v>
      </c>
      <c r="F91" s="135" t="s">
        <v>441</v>
      </c>
      <c r="G91" s="148"/>
    </row>
    <row r="92" spans="1:7" s="149" customFormat="1" ht="50.25" customHeight="1">
      <c r="A92" s="136" t="s">
        <v>571</v>
      </c>
      <c r="B92" s="152" t="s">
        <v>521</v>
      </c>
      <c r="C92" s="135" t="s">
        <v>373</v>
      </c>
      <c r="D92" s="135" t="s">
        <v>453</v>
      </c>
      <c r="E92" s="135" t="s">
        <v>454</v>
      </c>
      <c r="F92" s="135" t="s">
        <v>455</v>
      </c>
      <c r="G92" s="148"/>
    </row>
    <row r="93" spans="1:7" s="149" customFormat="1" ht="50.25" customHeight="1">
      <c r="A93" s="136" t="s">
        <v>608</v>
      </c>
      <c r="B93" s="152" t="s">
        <v>525</v>
      </c>
      <c r="C93" s="135" t="s">
        <v>355</v>
      </c>
      <c r="D93" s="135" t="s">
        <v>356</v>
      </c>
      <c r="E93" s="135" t="s">
        <v>434</v>
      </c>
      <c r="F93" s="135" t="s">
        <v>434</v>
      </c>
      <c r="G93" s="148"/>
    </row>
    <row r="94" spans="1:7" s="149" customFormat="1" ht="50.25" customHeight="1">
      <c r="A94" s="136">
        <v>496</v>
      </c>
      <c r="B94" s="152" t="s">
        <v>526</v>
      </c>
      <c r="C94" s="135" t="s">
        <v>373</v>
      </c>
      <c r="D94" s="135" t="s">
        <v>528</v>
      </c>
      <c r="E94" s="135" t="s">
        <v>547</v>
      </c>
      <c r="F94" s="135" t="s">
        <v>537</v>
      </c>
      <c r="G94" s="148"/>
    </row>
    <row r="95" spans="1:7" s="149" customFormat="1" ht="50.25" customHeight="1">
      <c r="A95" s="136" t="s">
        <v>560</v>
      </c>
      <c r="B95" s="152" t="s">
        <v>527</v>
      </c>
      <c r="C95" s="135" t="s">
        <v>373</v>
      </c>
      <c r="D95" s="135" t="s">
        <v>529</v>
      </c>
      <c r="E95" s="121" t="s">
        <v>409</v>
      </c>
      <c r="F95" s="135" t="s">
        <v>410</v>
      </c>
      <c r="G95" s="148"/>
    </row>
    <row r="96" spans="1:7" s="149" customFormat="1" ht="50.25" customHeight="1">
      <c r="A96" s="136">
        <v>501</v>
      </c>
      <c r="B96" s="152" t="s">
        <v>550</v>
      </c>
      <c r="C96" s="135" t="s">
        <v>342</v>
      </c>
      <c r="D96" s="135" t="s">
        <v>352</v>
      </c>
      <c r="E96" s="135" t="s">
        <v>553</v>
      </c>
      <c r="F96" s="135" t="s">
        <v>486</v>
      </c>
      <c r="G96" s="148"/>
    </row>
    <row r="97" spans="1:7" s="149" customFormat="1" ht="50.25" customHeight="1">
      <c r="A97" s="136" t="s">
        <v>572</v>
      </c>
      <c r="B97" s="152" t="s">
        <v>527</v>
      </c>
      <c r="C97" s="135" t="s">
        <v>373</v>
      </c>
      <c r="D97" s="135" t="s">
        <v>453</v>
      </c>
      <c r="E97" s="135" t="s">
        <v>454</v>
      </c>
      <c r="F97" s="135" t="s">
        <v>455</v>
      </c>
      <c r="G97" s="164"/>
    </row>
    <row r="98" spans="1:7" s="149" customFormat="1" ht="50.25" customHeight="1">
      <c r="A98" s="136">
        <v>510</v>
      </c>
      <c r="B98" s="152" t="s">
        <v>561</v>
      </c>
      <c r="C98" s="135" t="s">
        <v>355</v>
      </c>
      <c r="D98" s="135" t="s">
        <v>356</v>
      </c>
      <c r="E98" s="135" t="s">
        <v>360</v>
      </c>
      <c r="F98" s="135" t="s">
        <v>360</v>
      </c>
      <c r="G98" s="164"/>
    </row>
    <row r="99" spans="1:7" s="149" customFormat="1" ht="50.25" customHeight="1">
      <c r="A99" s="136">
        <v>511</v>
      </c>
      <c r="B99" s="152" t="s">
        <v>566</v>
      </c>
      <c r="C99" s="135" t="s">
        <v>412</v>
      </c>
      <c r="D99" s="135" t="s">
        <v>420</v>
      </c>
      <c r="E99" s="135" t="s">
        <v>421</v>
      </c>
      <c r="F99" s="135" t="s">
        <v>422</v>
      </c>
      <c r="G99" s="164"/>
    </row>
    <row r="100" spans="1:7" s="149" customFormat="1" ht="50.25" customHeight="1">
      <c r="A100" s="136">
        <v>514</v>
      </c>
      <c r="B100" s="152" t="s">
        <v>573</v>
      </c>
      <c r="C100" s="135" t="s">
        <v>412</v>
      </c>
      <c r="D100" s="135" t="s">
        <v>610</v>
      </c>
      <c r="E100" s="135"/>
      <c r="F100" s="135" t="s">
        <v>160</v>
      </c>
      <c r="G100" s="164"/>
    </row>
    <row r="101" spans="1:7" s="149" customFormat="1" ht="50.25" customHeight="1">
      <c r="A101" s="136" t="s">
        <v>607</v>
      </c>
      <c r="B101" s="152" t="s">
        <v>583</v>
      </c>
      <c r="C101" s="135" t="s">
        <v>355</v>
      </c>
      <c r="D101" s="135" t="s">
        <v>356</v>
      </c>
      <c r="E101" s="135" t="s">
        <v>479</v>
      </c>
      <c r="F101" s="135" t="s">
        <v>479</v>
      </c>
      <c r="G101" s="164"/>
    </row>
    <row r="102" spans="1:7" s="149" customFormat="1" ht="50.25" customHeight="1">
      <c r="A102" s="136">
        <v>519</v>
      </c>
      <c r="B102" s="152" t="s">
        <v>584</v>
      </c>
      <c r="C102" s="135" t="s">
        <v>373</v>
      </c>
      <c r="D102" s="135" t="s">
        <v>476</v>
      </c>
      <c r="E102" s="135" t="s">
        <v>477</v>
      </c>
      <c r="F102" s="135" t="s">
        <v>477</v>
      </c>
      <c r="G102" s="164"/>
    </row>
    <row r="103" spans="1:7" s="149" customFormat="1" ht="50.25" customHeight="1">
      <c r="A103" s="136">
        <v>523</v>
      </c>
      <c r="B103" s="152" t="s">
        <v>587</v>
      </c>
      <c r="C103" s="135" t="s">
        <v>588</v>
      </c>
      <c r="D103" s="135" t="s">
        <v>356</v>
      </c>
      <c r="E103" s="135" t="s">
        <v>517</v>
      </c>
      <c r="F103" s="135" t="s">
        <v>517</v>
      </c>
      <c r="G103" s="164"/>
    </row>
    <row r="104" spans="1:7" s="149" customFormat="1" ht="50.25" customHeight="1">
      <c r="A104" s="136">
        <v>524</v>
      </c>
      <c r="B104" s="152" t="s">
        <v>598</v>
      </c>
      <c r="C104" s="135" t="s">
        <v>373</v>
      </c>
      <c r="D104" s="135" t="s">
        <v>528</v>
      </c>
      <c r="E104" s="135" t="s">
        <v>547</v>
      </c>
      <c r="F104" s="135" t="s">
        <v>537</v>
      </c>
      <c r="G104" s="164"/>
    </row>
    <row r="105" spans="1:7" s="149" customFormat="1" ht="50.25" customHeight="1">
      <c r="A105" s="136">
        <v>536</v>
      </c>
      <c r="B105" s="152" t="s">
        <v>601</v>
      </c>
      <c r="C105" s="135" t="s">
        <v>412</v>
      </c>
      <c r="D105" s="135" t="s">
        <v>356</v>
      </c>
      <c r="E105" s="135" t="s">
        <v>605</v>
      </c>
      <c r="F105" s="135" t="s">
        <v>479</v>
      </c>
      <c r="G105" s="164"/>
    </row>
    <row r="106" spans="1:7" s="149" customFormat="1" ht="50.25" customHeight="1">
      <c r="A106" s="136">
        <v>554</v>
      </c>
      <c r="B106" s="152" t="s">
        <v>616</v>
      </c>
      <c r="C106" s="135" t="s">
        <v>373</v>
      </c>
      <c r="D106" s="135" t="s">
        <v>620</v>
      </c>
      <c r="E106" s="135" t="s">
        <v>621</v>
      </c>
      <c r="F106" s="135" t="s">
        <v>113</v>
      </c>
      <c r="G106" s="164"/>
    </row>
    <row r="107" spans="1:7" s="149" customFormat="1" ht="50.25" customHeight="1">
      <c r="A107" s="136">
        <v>557</v>
      </c>
      <c r="B107" s="152" t="s">
        <v>622</v>
      </c>
      <c r="C107" s="135" t="s">
        <v>342</v>
      </c>
      <c r="D107" s="135" t="s">
        <v>352</v>
      </c>
      <c r="E107" s="135" t="s">
        <v>626</v>
      </c>
      <c r="F107" s="135" t="s">
        <v>627</v>
      </c>
      <c r="G107" s="164"/>
    </row>
    <row r="108" spans="1:7" s="149" customFormat="1" ht="50.25" customHeight="1">
      <c r="A108" s="136">
        <v>571</v>
      </c>
      <c r="B108" s="152" t="s">
        <v>641</v>
      </c>
      <c r="C108" s="135" t="s">
        <v>373</v>
      </c>
      <c r="D108" s="135" t="s">
        <v>642</v>
      </c>
      <c r="E108" s="135" t="s">
        <v>643</v>
      </c>
      <c r="F108" s="135" t="s">
        <v>643</v>
      </c>
      <c r="G108" s="164"/>
    </row>
    <row r="109" spans="1:7" s="149" customFormat="1" ht="50.25" customHeight="1">
      <c r="A109" s="136">
        <v>582</v>
      </c>
      <c r="B109" s="152" t="s">
        <v>648</v>
      </c>
      <c r="C109" s="135" t="s">
        <v>355</v>
      </c>
      <c r="D109" s="135" t="s">
        <v>356</v>
      </c>
      <c r="E109" s="135" t="s">
        <v>360</v>
      </c>
      <c r="F109" s="135" t="s">
        <v>360</v>
      </c>
      <c r="G109" s="148"/>
    </row>
    <row r="110" spans="1:7" s="149" customFormat="1" ht="50.25" customHeight="1">
      <c r="A110" s="136" t="s">
        <v>659</v>
      </c>
      <c r="B110" s="152" t="s">
        <v>651</v>
      </c>
      <c r="C110" s="135" t="s">
        <v>355</v>
      </c>
      <c r="D110" s="135" t="s">
        <v>356</v>
      </c>
      <c r="E110" s="135" t="s">
        <v>479</v>
      </c>
      <c r="F110" s="135" t="s">
        <v>479</v>
      </c>
      <c r="G110" s="148"/>
    </row>
    <row r="111" spans="1:7" s="149" customFormat="1" ht="50.25" customHeight="1">
      <c r="A111" s="136">
        <v>602</v>
      </c>
      <c r="B111" s="152" t="s">
        <v>661</v>
      </c>
      <c r="C111" s="135" t="s">
        <v>373</v>
      </c>
      <c r="D111" s="135" t="s">
        <v>408</v>
      </c>
      <c r="E111" s="135" t="s">
        <v>662</v>
      </c>
      <c r="F111" s="135" t="s">
        <v>410</v>
      </c>
      <c r="G111" s="164"/>
    </row>
    <row r="112" spans="1:7" s="149" customFormat="1" ht="50.25" customHeight="1">
      <c r="A112" s="136">
        <v>607</v>
      </c>
      <c r="B112" s="152" t="s">
        <v>663</v>
      </c>
      <c r="C112" s="135" t="s">
        <v>412</v>
      </c>
      <c r="D112" s="135" t="s">
        <v>665</v>
      </c>
      <c r="E112" s="135" t="s">
        <v>666</v>
      </c>
      <c r="F112" s="135" t="s">
        <v>666</v>
      </c>
      <c r="G112" s="148"/>
    </row>
    <row r="113" spans="1:7" s="149" customFormat="1" ht="50.25" customHeight="1">
      <c r="A113" s="136">
        <v>612</v>
      </c>
      <c r="B113" s="152" t="s">
        <v>669</v>
      </c>
      <c r="C113" s="135" t="s">
        <v>373</v>
      </c>
      <c r="D113" s="135" t="s">
        <v>672</v>
      </c>
      <c r="E113" s="135" t="s">
        <v>484</v>
      </c>
      <c r="F113" s="135" t="s">
        <v>484</v>
      </c>
      <c r="G113" s="148"/>
    </row>
    <row r="114" spans="1:7" s="149" customFormat="1" ht="50.25" customHeight="1">
      <c r="A114" s="136">
        <v>614</v>
      </c>
      <c r="B114" s="152" t="s">
        <v>673</v>
      </c>
      <c r="C114" s="135" t="s">
        <v>373</v>
      </c>
      <c r="D114" s="135" t="s">
        <v>676</v>
      </c>
      <c r="E114" s="135" t="s">
        <v>677</v>
      </c>
      <c r="F114" s="135" t="s">
        <v>455</v>
      </c>
      <c r="G114" s="148"/>
    </row>
    <row r="115" spans="1:7" s="149" customFormat="1" ht="60.75" customHeight="1">
      <c r="A115" s="136">
        <v>626</v>
      </c>
      <c r="B115" s="152" t="s">
        <v>678</v>
      </c>
      <c r="C115" s="135" t="s">
        <v>349</v>
      </c>
      <c r="D115" s="135" t="s">
        <v>689</v>
      </c>
      <c r="E115" s="135" t="s">
        <v>688</v>
      </c>
      <c r="F115" s="135" t="s">
        <v>406</v>
      </c>
      <c r="G115" s="148"/>
    </row>
    <row r="116" spans="1:7" s="149" customFormat="1" ht="50.25" customHeight="1">
      <c r="A116" s="136">
        <v>628</v>
      </c>
      <c r="B116" s="152" t="s">
        <v>690</v>
      </c>
      <c r="C116" s="135" t="s">
        <v>373</v>
      </c>
      <c r="D116" s="135" t="s">
        <v>699</v>
      </c>
      <c r="E116" s="135" t="s">
        <v>697</v>
      </c>
      <c r="F116" s="135" t="s">
        <v>697</v>
      </c>
      <c r="G116" s="148"/>
    </row>
    <row r="117" spans="1:7" s="149" customFormat="1" ht="50.25" customHeight="1">
      <c r="A117" s="136">
        <v>631</v>
      </c>
      <c r="B117" s="152" t="s">
        <v>691</v>
      </c>
      <c r="C117" s="135" t="s">
        <v>373</v>
      </c>
      <c r="D117" s="135" t="s">
        <v>494</v>
      </c>
      <c r="E117" s="135" t="s">
        <v>698</v>
      </c>
      <c r="F117" s="135" t="s">
        <v>698</v>
      </c>
      <c r="G117" s="148"/>
    </row>
    <row r="118" spans="1:7" s="149" customFormat="1" ht="50.25" customHeight="1">
      <c r="A118" s="136">
        <v>634</v>
      </c>
      <c r="B118" s="152" t="s">
        <v>700</v>
      </c>
      <c r="C118" s="135" t="s">
        <v>412</v>
      </c>
      <c r="D118" s="135" t="s">
        <v>715</v>
      </c>
      <c r="E118" s="135" t="s">
        <v>716</v>
      </c>
      <c r="F118" s="135" t="s">
        <v>160</v>
      </c>
      <c r="G118" s="148"/>
    </row>
    <row r="119" spans="1:7" s="149" customFormat="1" ht="13.5" customHeight="1">
      <c r="A119" s="146"/>
      <c r="B119" s="153"/>
      <c r="C119" s="147"/>
      <c r="D119" s="147"/>
      <c r="E119" s="147"/>
      <c r="F119" s="147"/>
      <c r="G119" s="148"/>
    </row>
    <row r="120" spans="1:7" s="149" customFormat="1" ht="12.75" customHeight="1">
      <c r="A120" s="156" t="s">
        <v>496</v>
      </c>
      <c r="B120" s="157" t="s">
        <v>497</v>
      </c>
      <c r="E120" s="133"/>
      <c r="G120" s="148"/>
    </row>
    <row r="121" spans="1:7" s="149" customFormat="1" ht="12.75" customHeight="1">
      <c r="A121" s="156" t="s">
        <v>498</v>
      </c>
      <c r="B121" s="149" t="s">
        <v>356</v>
      </c>
      <c r="E121" s="147"/>
      <c r="G121" s="148"/>
    </row>
    <row r="122" spans="1:7" s="149" customFormat="1" ht="12.75" customHeight="1">
      <c r="A122" s="156" t="s">
        <v>499</v>
      </c>
      <c r="B122" s="157" t="s">
        <v>343</v>
      </c>
      <c r="G122" s="148"/>
    </row>
    <row r="123" spans="1:7" s="149" customFormat="1" ht="12.75" customHeight="1">
      <c r="A123" s="156" t="s">
        <v>500</v>
      </c>
      <c r="B123" s="149" t="s">
        <v>501</v>
      </c>
      <c r="G123" s="148"/>
    </row>
    <row r="124" spans="1:7" s="149" customFormat="1" ht="12.75" customHeight="1">
      <c r="A124" s="156" t="s">
        <v>502</v>
      </c>
      <c r="B124" s="149" t="s">
        <v>503</v>
      </c>
      <c r="G124" s="148"/>
    </row>
    <row r="125" spans="1:7" s="149" customFormat="1" ht="12.75" customHeight="1">
      <c r="A125" s="156" t="s">
        <v>504</v>
      </c>
      <c r="B125" s="149" t="s">
        <v>505</v>
      </c>
      <c r="G125" s="148"/>
    </row>
    <row r="126" spans="1:7" s="149" customFormat="1" ht="12.75" customHeight="1">
      <c r="A126" s="156" t="s">
        <v>557</v>
      </c>
      <c r="B126" s="149" t="s">
        <v>558</v>
      </c>
      <c r="G126" s="148"/>
    </row>
    <row r="127" spans="1:7" s="149" customFormat="1" ht="12.75" customHeight="1">
      <c r="A127" s="156" t="s">
        <v>569</v>
      </c>
      <c r="B127" s="149" t="s">
        <v>570</v>
      </c>
      <c r="G127" s="148"/>
    </row>
    <row r="128" spans="1:7" s="149" customFormat="1" ht="12.75" customHeight="1">
      <c r="A128" s="156" t="s">
        <v>579</v>
      </c>
      <c r="B128" s="149" t="s">
        <v>580</v>
      </c>
      <c r="G128" s="148"/>
    </row>
    <row r="129" spans="1:7" s="149" customFormat="1" ht="12.75" customHeight="1">
      <c r="A129" s="156" t="s">
        <v>606</v>
      </c>
      <c r="B129" s="149" t="s">
        <v>660</v>
      </c>
      <c r="G129" s="148"/>
    </row>
    <row r="130" spans="1:7" s="149" customFormat="1" ht="12.75" customHeight="1">
      <c r="A130" s="156"/>
      <c r="G130" s="148"/>
    </row>
    <row r="131" spans="1:7" s="149" customFormat="1" ht="12.75" customHeight="1">
      <c r="A131" s="184" t="s">
        <v>506</v>
      </c>
      <c r="B131" s="184"/>
      <c r="C131" s="184"/>
      <c r="D131" s="184"/>
      <c r="E131" s="184"/>
      <c r="F131" s="184"/>
      <c r="G131" s="148"/>
    </row>
    <row r="132" spans="1:7" s="149" customFormat="1" ht="12.75" customHeight="1">
      <c r="A132" s="184"/>
      <c r="B132" s="184"/>
      <c r="C132" s="184"/>
      <c r="D132" s="184"/>
      <c r="E132" s="184"/>
      <c r="F132" s="184"/>
      <c r="G132" s="148"/>
    </row>
    <row r="133" spans="1:7" s="149" customFormat="1" ht="12.75" customHeight="1">
      <c r="A133" s="184"/>
      <c r="B133" s="184"/>
      <c r="C133" s="184"/>
      <c r="D133" s="184"/>
      <c r="E133" s="184"/>
      <c r="F133" s="184"/>
      <c r="G133" s="148"/>
    </row>
    <row r="134" spans="1:7" s="149" customFormat="1" ht="12.75" customHeight="1">
      <c r="A134" s="184"/>
      <c r="B134" s="184"/>
      <c r="C134" s="184"/>
      <c r="D134" s="184"/>
      <c r="E134" s="184"/>
      <c r="F134" s="184"/>
      <c r="G134" s="148"/>
    </row>
    <row r="135" spans="1:7" s="149" customFormat="1" ht="12.75" customHeight="1">
      <c r="A135" s="156"/>
      <c r="B135" s="156"/>
      <c r="G135" s="148"/>
    </row>
    <row r="136" spans="1:7" s="149" customFormat="1" ht="12.75" customHeight="1">
      <c r="A136" s="156"/>
      <c r="B136" s="156"/>
      <c r="G136" s="148"/>
    </row>
    <row r="137" spans="1:7" s="149" customFormat="1" ht="12.75" customHeight="1">
      <c r="A137" s="156"/>
      <c r="B137" s="156"/>
      <c r="C137" s="158"/>
      <c r="G137" s="148"/>
    </row>
    <row r="138" spans="1:7" s="149" customFormat="1" ht="12.75" customHeight="1">
      <c r="A138" s="156"/>
      <c r="B138" s="156"/>
      <c r="G138" s="148"/>
    </row>
    <row r="139" spans="1:7" s="149" customFormat="1" ht="12.75" customHeight="1">
      <c r="A139" s="156"/>
      <c r="B139" s="156"/>
      <c r="G139" s="148"/>
    </row>
    <row r="140" spans="1:7" s="149" customFormat="1" ht="12.75" customHeight="1">
      <c r="A140" s="156"/>
      <c r="B140" s="156"/>
      <c r="G140" s="148"/>
    </row>
    <row r="141" spans="1:7" s="149" customFormat="1" ht="12.75" customHeight="1">
      <c r="A141" s="156"/>
      <c r="B141" s="156"/>
      <c r="G141" s="148"/>
    </row>
    <row r="142" spans="1:7" s="149" customFormat="1" ht="12.75" customHeight="1">
      <c r="A142" s="156"/>
      <c r="B142" s="156"/>
      <c r="G142" s="148"/>
    </row>
    <row r="143" spans="1:7" s="149" customFormat="1" ht="12.75" customHeight="1">
      <c r="A143" s="156"/>
      <c r="B143" s="156"/>
      <c r="G143" s="148"/>
    </row>
    <row r="144" spans="1:7" s="149" customFormat="1" ht="12.75" customHeight="1">
      <c r="A144" s="156"/>
      <c r="B144" s="156"/>
      <c r="G144" s="148"/>
    </row>
    <row r="145" spans="1:7" s="149" customFormat="1" ht="12.75" customHeight="1">
      <c r="A145" s="156"/>
      <c r="B145" s="156"/>
      <c r="G145" s="148"/>
    </row>
    <row r="146" spans="1:7" s="149" customFormat="1" ht="12.75" customHeight="1">
      <c r="A146" s="156"/>
      <c r="B146" s="156"/>
      <c r="G146" s="148"/>
    </row>
    <row r="147" spans="1:7" s="149" customFormat="1" ht="12.75" customHeight="1">
      <c r="A147" s="156"/>
      <c r="B147" s="156"/>
      <c r="G147" s="148"/>
    </row>
    <row r="148" spans="1:7" s="149" customFormat="1" ht="12.75" customHeight="1">
      <c r="A148" s="156"/>
      <c r="B148" s="156"/>
      <c r="G148" s="148"/>
    </row>
    <row r="149" spans="1:7" s="149" customFormat="1" ht="12.75" customHeight="1">
      <c r="A149" s="156"/>
      <c r="B149" s="156"/>
      <c r="G149" s="148"/>
    </row>
    <row r="150" spans="1:7" s="149" customFormat="1" ht="12.75" customHeight="1">
      <c r="A150" s="156"/>
      <c r="B150" s="156"/>
      <c r="G150" s="148"/>
    </row>
    <row r="151" spans="1:7" s="149" customFormat="1" ht="12.75" customHeight="1">
      <c r="A151" s="156"/>
      <c r="B151" s="156"/>
      <c r="G151" s="148"/>
    </row>
    <row r="152" spans="1:7" s="149" customFormat="1" ht="12.75" customHeight="1">
      <c r="A152" s="156"/>
      <c r="B152" s="156"/>
      <c r="G152" s="148"/>
    </row>
    <row r="153" spans="1:7" s="149" customFormat="1" ht="12.75" customHeight="1">
      <c r="A153" s="156"/>
      <c r="B153" s="156"/>
      <c r="G153" s="148"/>
    </row>
    <row r="154" spans="1:7" s="149" customFormat="1" ht="12.75" customHeight="1">
      <c r="A154" s="156"/>
      <c r="B154" s="156"/>
      <c r="G154" s="148"/>
    </row>
    <row r="155" spans="1:7" s="149" customFormat="1" ht="12.75" customHeight="1">
      <c r="A155" s="156"/>
      <c r="B155" s="156"/>
      <c r="G155" s="148"/>
    </row>
    <row r="156" spans="1:7" s="149" customFormat="1" ht="12.75" customHeight="1">
      <c r="A156" s="156"/>
      <c r="B156" s="156"/>
      <c r="G156" s="148"/>
    </row>
    <row r="157" spans="1:7" s="149" customFormat="1" ht="12.75" customHeight="1">
      <c r="A157" s="156"/>
      <c r="B157" s="156"/>
      <c r="G157" s="148"/>
    </row>
    <row r="158" spans="1:7" s="149" customFormat="1" ht="12.75" customHeight="1">
      <c r="A158" s="156"/>
      <c r="B158" s="156"/>
      <c r="G158" s="148"/>
    </row>
    <row r="159" spans="1:7" s="149" customFormat="1" ht="12.75" customHeight="1">
      <c r="A159" s="156"/>
      <c r="B159" s="156"/>
      <c r="G159" s="148"/>
    </row>
    <row r="160" spans="1:7" s="149" customFormat="1" ht="12.75" customHeight="1">
      <c r="A160" s="156"/>
      <c r="B160" s="156"/>
      <c r="G160" s="148"/>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sheetData>
  <mergeCells count="1">
    <mergeCell ref="A131:F134"/>
  </mergeCells>
  <printOptions/>
  <pageMargins left="0.75" right="0.75" top="1" bottom="1" header="0" footer="0"/>
  <pageSetup fitToHeight="7"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fmarin</cp:lastModifiedBy>
  <cp:lastPrinted>2010-08-12T16:13:41Z</cp:lastPrinted>
  <dcterms:created xsi:type="dcterms:W3CDTF">2001-01-06T19:47:03Z</dcterms:created>
  <dcterms:modified xsi:type="dcterms:W3CDTF">2010-09-08T21:02:09Z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ies>
</file>