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11" windowWidth="11580" windowHeight="5985" activeTab="2"/>
  </bookViews>
  <sheets>
    <sheet name="Bolsa de Comercio" sheetId="1" r:id="rId1"/>
    <sheet name="Bolsa Electrónica" sheetId="2" r:id="rId2"/>
    <sheet name="Bolsa de Corredores" sheetId="3" r:id="rId3"/>
  </sheets>
  <definedNames>
    <definedName name="_xlnm.Print_Area" localSheetId="0">'Bolsa de Comercio'!$A$52:$M$110</definedName>
  </definedNames>
  <calcPr fullCalcOnLoad="1"/>
</workbook>
</file>

<file path=xl/sharedStrings.xml><?xml version="1.0" encoding="utf-8"?>
<sst xmlns="http://schemas.openxmlformats.org/spreadsheetml/2006/main" count="252" uniqueCount="143">
  <si>
    <t>CORREDOR</t>
  </si>
  <si>
    <t>ACCIONES</t>
  </si>
  <si>
    <t>EN RUEDA (2)</t>
  </si>
  <si>
    <t>ORO</t>
  </si>
  <si>
    <t>DÓLAR</t>
  </si>
  <si>
    <t>FUTUROS</t>
  </si>
  <si>
    <t>BONOS</t>
  </si>
  <si>
    <t>LETRAS HIPOT.</t>
  </si>
  <si>
    <t>PAGARES</t>
  </si>
  <si>
    <t>NO INSCRITOS</t>
  </si>
  <si>
    <t>TOTAL</t>
  </si>
  <si>
    <t>RUEDA</t>
  </si>
  <si>
    <t>CUOTAS FDOS.. INV.</t>
  </si>
  <si>
    <t>FUERA</t>
  </si>
  <si>
    <t>DE</t>
  </si>
  <si>
    <t>BICE CORREDORES DE BOLSA S.A.</t>
  </si>
  <si>
    <t>BANCHILE CORREDORES DE BOLSA S.A.</t>
  </si>
  <si>
    <t>ALFA CORREDORES DE BOLSA S.A.</t>
  </si>
  <si>
    <t>CORP CORREDORES DE BOLSA S.A.</t>
  </si>
  <si>
    <t>RAIMUNDO SERRANO MC AULIFFE C. DE B. S.A.</t>
  </si>
  <si>
    <t>TOTAL MES ANTERIOR</t>
  </si>
  <si>
    <t>1)</t>
  </si>
  <si>
    <t>INCLUYE COMPRAS Y VENTAS, TANTO EN OPERACIONES POR CUENTA PROPIA COMO DE INTERMEDIARIOS POR CUENTA DE TERCEROS.</t>
  </si>
  <si>
    <t>2)</t>
  </si>
  <si>
    <t>INCLUYE REMATES.</t>
  </si>
  <si>
    <t>FUENTE :  ELABORADO EN BASE A INFORMACION DE LA BOLSA DE COMERCIO DE SANTIAGO, BOLSA DE VALORES.</t>
  </si>
  <si>
    <t>EN RUEDA (1)</t>
  </si>
  <si>
    <t>TOTAL MES (2)</t>
  </si>
  <si>
    <t>MILLONES DE PESOS. INCLUYE COMPRAS Y VENTAS, TANTO EN OPERACIONES POR CUENTA PROPIA COMO DE INTERMEDIACION POR CUENTA DE TERCEROS.</t>
  </si>
  <si>
    <t>RESUMEN GENERAL DE OPERACIONES</t>
  </si>
  <si>
    <t>EN  $</t>
  </si>
  <si>
    <t>EN RUEDA</t>
  </si>
  <si>
    <t>SERGIO CONTRERAS Y CIA. C. DE BOLSA</t>
  </si>
  <si>
    <t>ETCHEGARAY S.A. CORREDORES DE BOLSA</t>
  </si>
  <si>
    <t>JAIME LARRAIN Y CIA. C. DE BOLSA LTDA.</t>
  </si>
  <si>
    <t>LARRAIN VIAL S.A. CORREDORES DE BOLSA</t>
  </si>
  <si>
    <t>NEGOCIOS Y VALORES S.A. C. DE BOLSA</t>
  </si>
  <si>
    <t>CUOTAS FDOS. INV.</t>
  </si>
  <si>
    <t>BCI CORREDOR DE BOLSA S.A.</t>
  </si>
  <si>
    <t>I.M. TRUST S.A. CORREDORES DE BOLSA</t>
  </si>
  <si>
    <t>VALENZUELA LAFOURCADE S.A. C. DE BOLSA</t>
  </si>
  <si>
    <t>TOTAL MES ANTERIOR EN MILLONES DE $</t>
  </si>
  <si>
    <t>LIRA S.A. CORREDORES DE BOLSA</t>
  </si>
  <si>
    <t>CONSORCIO CORREDORES DE BOLSA S.A.</t>
  </si>
  <si>
    <t>SANTANDER INVESTMENT S.A. C. DE BOLSA</t>
  </si>
  <si>
    <t>YRARRAZAVAL Y CIA. C. DE BOLSA LTDA.</t>
  </si>
  <si>
    <t>COVARRUBIAS Y CIA. C. DE BOLSA LTDA.</t>
  </si>
  <si>
    <t>DE LA CERDA Y HATTON C. DE BOLSA S.A.</t>
  </si>
  <si>
    <t>TANNER  CORREDORES DE BOLSA S.A.</t>
  </si>
  <si>
    <t>URETA Y BIANCHI CORREDORES DE  BOLSA S.A.</t>
  </si>
  <si>
    <t xml:space="preserve">FINANZAS Y NEGOCIOS S.A. C. DE BOLSA </t>
  </si>
  <si>
    <t>CELFIN, GARDEWEG S.A. C. DE BOLSA</t>
  </si>
  <si>
    <t>MUNITA Y CRUZAT S.A. CORREDORES DE BOLSA</t>
  </si>
  <si>
    <t>MOLINA, SWETT Y VALDES S.A. C. DE BOLSA</t>
  </si>
  <si>
    <t>SALOMON SMITH BARNEY (CHILE) S.A. C. DE B.</t>
  </si>
  <si>
    <t>BBVA CORREDORES DE BOLSA BHIF S.A.</t>
  </si>
  <si>
    <t>SANTIAGO CORREDORES DE BOLSA LTDA.</t>
  </si>
  <si>
    <t>DEUTSCHE SECURITIES C.  DE BOLSA LTDA.</t>
  </si>
  <si>
    <t>SCOTIA SUD AMERICANO CORREDORES DE BOLSA S.A.</t>
  </si>
  <si>
    <t>INTERVALORES CORREDORES DE BOLSA S.A.</t>
  </si>
  <si>
    <t>CARLOS MARIN ORREGO S.A. C. DE BOLSA</t>
  </si>
  <si>
    <t>CHILEMARKET S.A. CORREDORES DE BOLSA</t>
  </si>
  <si>
    <t>CB CORREDORES DE BOLSA S.A.</t>
  </si>
  <si>
    <t>MBI CORREDORES DE BOLSA S.A.</t>
  </si>
  <si>
    <t>BANCOESTADO S.A. CORREDORES DE BOLSA</t>
  </si>
  <si>
    <t>LEMON FINANCIAL CORREDORES DE BOLSA</t>
  </si>
  <si>
    <t>CORREDORES DE BOLSA</t>
  </si>
  <si>
    <t xml:space="preserve">ESTRUCTURA PORCENTUAL DE LAS TRANSACCIONES </t>
  </si>
  <si>
    <t>UGARTE Y CIA. CORREDORES DE BOLSA S.A.</t>
  </si>
  <si>
    <t xml:space="preserve">ACCIONES   </t>
  </si>
  <si>
    <t xml:space="preserve">ACCIONES  </t>
  </si>
  <si>
    <t>DUPOL S.A. CORREDORES DE BOLSA</t>
  </si>
  <si>
    <t xml:space="preserve">TOTAL </t>
  </si>
  <si>
    <t>CITIGROUP (CHILE) S.A. C. DE B.</t>
  </si>
  <si>
    <t xml:space="preserve">DRESDNER  LATEINAMERIKA S.A. C. DE BOLSA </t>
  </si>
  <si>
    <t>VALORES SECURITY S.A. CORREDORES  DE BOLSA</t>
  </si>
  <si>
    <t>EUROAMERICA CORREDORES DE BOLSA S.A.</t>
  </si>
  <si>
    <t>CITIGROUP (CHILE)  S.A. C. DE B.</t>
  </si>
  <si>
    <t>TRANSACCIONES EFECTUADAS EN LA BOLSA DE COMERCIO (1)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</si>
  <si>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</si>
  <si>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</si>
  <si>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</si>
  <si>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</si>
  <si>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</si>
  <si>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</si>
  <si>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</si>
  <si>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</si>
  <si>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</si>
  <si>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</si>
  <si>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</si>
  <si>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</si>
  <si>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</si>
  <si>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</si>
  <si>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</si>
  <si>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BBVA</t>
  </si>
  <si>
    <t>BCI</t>
  </si>
  <si>
    <t>BICE</t>
  </si>
  <si>
    <t>CB</t>
  </si>
  <si>
    <t>CELFIN GARDEWEG</t>
  </si>
  <si>
    <t>CHILE MARKET</t>
  </si>
  <si>
    <t>CITIGROUP</t>
  </si>
  <si>
    <t>CONSORCIO</t>
  </si>
  <si>
    <t>DEUTSCHE SECURITIES</t>
  </si>
  <si>
    <t>DRESDNER LATEINAMERIKA</t>
  </si>
  <si>
    <t>INVERSIONES BOSTON</t>
  </si>
  <si>
    <t>MBI</t>
  </si>
  <si>
    <t>SANTANDER INVESTMENT</t>
  </si>
  <si>
    <t>SANTIAGO</t>
  </si>
  <si>
    <t>SCOTIA SUD AMERICANO</t>
  </si>
  <si>
    <t>SECURITY VALORES</t>
  </si>
  <si>
    <t xml:space="preserve">  TOTAL</t>
  </si>
  <si>
    <t xml:space="preserve">  TOTAL MES ANTERIOR</t>
  </si>
  <si>
    <t>ESTRUCTURA PORCENTUAL DE LAS TRANSACCIONES EFECTUADAS EN LA BOLSA ELECTRONICA</t>
  </si>
  <si>
    <t>TRANSACCIONES EFECTUADAS EN LA BOLSA ELECTRONICA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</si>
  <si>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</si>
  <si>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</si>
  <si>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</si>
  <si>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</si>
  <si>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</si>
  <si>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</si>
  <si>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</si>
  <si>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INTERVALORES CORREDORES DE BOLSA LTDA.</t>
  </si>
  <si>
    <t>RAIMUNDO SERRANO MAC MAULIFF CORREDORES DE BOLSA S.A.</t>
  </si>
  <si>
    <t>NOTA : POSIBLES DIFERENCIAS EN LAS SUMATORIAS ALGEIBRAICAS SON EXPLICABLES POR LAS APROXIMACIONES REALIZADAS AL TERCER DECIMAL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</si>
  <si>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</si>
  <si>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</si>
  <si>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</si>
  <si>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</si>
  <si>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</si>
  <si>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 xml:space="preserve">ACCIONES </t>
  </si>
  <si>
    <t>(1) INCLUYE REMATES</t>
  </si>
  <si>
    <t>LA BOLSA DE CORREDORES - BOLSA DE VALORES (1)</t>
  </si>
  <si>
    <t xml:space="preserve">E N   R U E D A   </t>
  </si>
  <si>
    <t>CORREDORES (2)</t>
  </si>
  <si>
    <t xml:space="preserve">TOTAL MES </t>
  </si>
  <si>
    <t>TRANSACCIONES EFECTUADAS EN</t>
  </si>
  <si>
    <t>(JUNIO DE 2004, CIFRAS EN $ MILLONES)</t>
  </si>
  <si>
    <t>(1) INCLUYE COMPRAS Y VENTAS, TANTO EN OPERACIONES POR CUENTA PROPIA COMO DE INTERMEDIACIÓN POR CUENTA DE TERCEROS</t>
  </si>
  <si>
    <t>(2) INCLUYE COMPRAS Y VENTAS, TANTO EN OPERACIONES POR CUENTA PROPIA COMO DE INTERMEDIACIÓN POR CUENTA DE TERCEROS</t>
  </si>
  <si>
    <t>(Junio de 2004)</t>
  </si>
  <si>
    <t>(Junio de 2004, millones de pesos)</t>
  </si>
  <si>
    <t xml:space="preserve">EFECTUADAS EN LA BOLSA DE COMERCIO </t>
  </si>
  <si>
    <t>(JUNIO DE 2004)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</si>
</sst>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#0.0"/>
    <numFmt numFmtId="184" formatCode="#,##0.000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9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8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4" fontId="0" fillId="0" borderId="0" xfId="0" applyNumberForma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4" fontId="0" fillId="0" borderId="12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9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3" fontId="10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10" fontId="10" fillId="0" borderId="0" xfId="0" applyNumberFormat="1" applyFont="1" applyBorder="1" applyAlignment="1">
      <alignment/>
    </xf>
    <xf numFmtId="0" fontId="12" fillId="2" borderId="0" xfId="0" applyFont="1" applyFill="1" applyBorder="1" applyAlignment="1">
      <alignment horizontal="left"/>
    </xf>
    <xf numFmtId="3" fontId="10" fillId="0" borderId="0" xfId="0" applyNumberFormat="1" applyFont="1" applyAlignment="1">
      <alignment/>
    </xf>
    <xf numFmtId="10" fontId="10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1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2" borderId="15" xfId="0" applyFont="1" applyFill="1" applyBorder="1" applyAlignment="1">
      <alignment/>
    </xf>
    <xf numFmtId="3" fontId="9" fillId="2" borderId="16" xfId="0" applyNumberFormat="1" applyFont="1" applyFill="1" applyBorder="1" applyAlignment="1">
      <alignment horizontal="centerContinuous"/>
    </xf>
    <xf numFmtId="10" fontId="9" fillId="2" borderId="16" xfId="0" applyNumberFormat="1" applyFont="1" applyFill="1" applyBorder="1" applyAlignment="1">
      <alignment horizontal="centerContinuous"/>
    </xf>
    <xf numFmtId="10" fontId="9" fillId="2" borderId="17" xfId="0" applyNumberFormat="1" applyFont="1" applyFill="1" applyBorder="1" applyAlignment="1">
      <alignment horizontal="centerContinuous"/>
    </xf>
    <xf numFmtId="3" fontId="9" fillId="2" borderId="16" xfId="0" applyNumberFormat="1" applyFont="1" applyFill="1" applyBorder="1" applyAlignment="1">
      <alignment horizontal="left" indent="4"/>
    </xf>
    <xf numFmtId="10" fontId="9" fillId="2" borderId="18" xfId="0" applyNumberFormat="1" applyFont="1" applyFill="1" applyBorder="1" applyAlignment="1">
      <alignment horizontal="centerContinuous"/>
    </xf>
    <xf numFmtId="10" fontId="9" fillId="2" borderId="19" xfId="0" applyNumberFormat="1" applyFont="1" applyFill="1" applyBorder="1" applyAlignment="1">
      <alignment horizontal="centerContinuous"/>
    </xf>
    <xf numFmtId="10" fontId="9" fillId="2" borderId="15" xfId="0" applyNumberFormat="1" applyFont="1" applyFill="1" applyBorder="1" applyAlignment="1">
      <alignment horizontal="centerContinuous"/>
    </xf>
    <xf numFmtId="0" fontId="9" fillId="2" borderId="20" xfId="0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10" fontId="9" fillId="2" borderId="16" xfId="0" applyNumberFormat="1" applyFont="1" applyFill="1" applyBorder="1" applyAlignment="1">
      <alignment horizontal="center"/>
    </xf>
    <xf numFmtId="10" fontId="9" fillId="2" borderId="17" xfId="0" applyNumberFormat="1" applyFont="1" applyFill="1" applyBorder="1" applyAlignment="1">
      <alignment horizontal="center"/>
    </xf>
    <xf numFmtId="3" fontId="9" fillId="2" borderId="17" xfId="0" applyNumberFormat="1" applyFont="1" applyFill="1" applyBorder="1" applyAlignment="1">
      <alignment horizontal="center"/>
    </xf>
    <xf numFmtId="10" fontId="9" fillId="2" borderId="20" xfId="0" applyNumberFormat="1" applyFont="1" applyFill="1" applyBorder="1" applyAlignment="1">
      <alignment horizontal="center"/>
    </xf>
    <xf numFmtId="0" fontId="13" fillId="0" borderId="15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21" xfId="0" applyNumberFormat="1" applyFont="1" applyBorder="1" applyAlignment="1">
      <alignment horizontal="right"/>
    </xf>
    <xf numFmtId="10" fontId="13" fillId="0" borderId="2" xfId="0" applyNumberFormat="1" applyFont="1" applyBorder="1" applyAlignment="1">
      <alignment horizontal="right"/>
    </xf>
    <xf numFmtId="10" fontId="13" fillId="0" borderId="21" xfId="0" applyNumberFormat="1" applyFont="1" applyBorder="1" applyAlignment="1">
      <alignment horizontal="right"/>
    </xf>
    <xf numFmtId="10" fontId="13" fillId="0" borderId="22" xfId="0" applyNumberFormat="1" applyFont="1" applyBorder="1" applyAlignment="1">
      <alignment horizontal="right"/>
    </xf>
    <xf numFmtId="0" fontId="13" fillId="0" borderId="23" xfId="0" applyFont="1" applyBorder="1" applyAlignment="1">
      <alignment/>
    </xf>
    <xf numFmtId="3" fontId="14" fillId="0" borderId="0" xfId="0" applyNumberFormat="1" applyFont="1" applyBorder="1" applyAlignment="1" applyProtection="1">
      <alignment horizontal="right"/>
      <protection/>
    </xf>
    <xf numFmtId="3" fontId="14" fillId="0" borderId="21" xfId="0" applyNumberFormat="1" applyFont="1" applyBorder="1" applyAlignment="1" applyProtection="1">
      <alignment horizontal="right"/>
      <protection/>
    </xf>
    <xf numFmtId="3" fontId="14" fillId="0" borderId="2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0" fontId="13" fillId="0" borderId="20" xfId="0" applyFont="1" applyBorder="1" applyAlignment="1">
      <alignment/>
    </xf>
    <xf numFmtId="3" fontId="14" fillId="0" borderId="24" xfId="0" applyNumberFormat="1" applyFont="1" applyBorder="1" applyAlignment="1">
      <alignment horizontal="right"/>
    </xf>
    <xf numFmtId="3" fontId="14" fillId="0" borderId="25" xfId="0" applyNumberFormat="1" applyFont="1" applyBorder="1" applyAlignment="1">
      <alignment horizontal="right"/>
    </xf>
    <xf numFmtId="10" fontId="14" fillId="0" borderId="26" xfId="0" applyNumberFormat="1" applyFont="1" applyBorder="1" applyAlignment="1">
      <alignment horizontal="right"/>
    </xf>
    <xf numFmtId="10" fontId="14" fillId="0" borderId="25" xfId="0" applyNumberFormat="1" applyFont="1" applyBorder="1" applyAlignment="1">
      <alignment horizontal="right"/>
    </xf>
    <xf numFmtId="10" fontId="14" fillId="0" borderId="27" xfId="0" applyNumberFormat="1" applyFont="1" applyBorder="1" applyAlignment="1">
      <alignment horizontal="right"/>
    </xf>
    <xf numFmtId="0" fontId="13" fillId="2" borderId="28" xfId="0" applyFont="1" applyFill="1" applyBorder="1" applyAlignment="1">
      <alignment horizontal="left"/>
    </xf>
    <xf numFmtId="3" fontId="14" fillId="2" borderId="18" xfId="0" applyNumberFormat="1" applyFont="1" applyFill="1" applyBorder="1" applyAlignment="1">
      <alignment/>
    </xf>
    <xf numFmtId="3" fontId="14" fillId="2" borderId="19" xfId="0" applyNumberFormat="1" applyFont="1" applyFill="1" applyBorder="1" applyAlignment="1">
      <alignment/>
    </xf>
    <xf numFmtId="0" fontId="13" fillId="2" borderId="29" xfId="0" applyFont="1" applyFill="1" applyBorder="1" applyAlignment="1">
      <alignment horizontal="left"/>
    </xf>
    <xf numFmtId="3" fontId="14" fillId="0" borderId="24" xfId="0" applyNumberFormat="1" applyFont="1" applyBorder="1" applyAlignment="1">
      <alignment/>
    </xf>
    <xf numFmtId="3" fontId="14" fillId="0" borderId="24" xfId="0" applyNumberFormat="1" applyFont="1" applyBorder="1" applyAlignment="1">
      <alignment horizontal="right"/>
    </xf>
    <xf numFmtId="3" fontId="14" fillId="0" borderId="27" xfId="0" applyNumberFormat="1" applyFont="1" applyBorder="1" applyAlignment="1">
      <alignment/>
    </xf>
    <xf numFmtId="3" fontId="14" fillId="2" borderId="0" xfId="0" applyNumberFormat="1" applyFont="1" applyFill="1" applyBorder="1" applyAlignment="1">
      <alignment/>
    </xf>
    <xf numFmtId="0" fontId="13" fillId="2" borderId="3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31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2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4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10" xfId="0" applyFont="1" applyBorder="1" applyAlignment="1">
      <alignment/>
    </xf>
    <xf numFmtId="4" fontId="15" fillId="0" borderId="21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4" fontId="15" fillId="0" borderId="33" xfId="0" applyNumberFormat="1" applyFont="1" applyBorder="1" applyAlignment="1">
      <alignment/>
    </xf>
    <xf numFmtId="4" fontId="15" fillId="0" borderId="2" xfId="0" applyNumberFormat="1" applyFont="1" applyBorder="1" applyAlignment="1">
      <alignment/>
    </xf>
    <xf numFmtId="4" fontId="16" fillId="0" borderId="31" xfId="0" applyNumberFormat="1" applyFont="1" applyBorder="1" applyAlignment="1">
      <alignment/>
    </xf>
    <xf numFmtId="4" fontId="16" fillId="0" borderId="32" xfId="0" applyNumberFormat="1" applyFont="1" applyBorder="1" applyAlignment="1">
      <alignment/>
    </xf>
    <xf numFmtId="4" fontId="16" fillId="0" borderId="33" xfId="0" applyNumberFormat="1" applyFont="1" applyBorder="1" applyAlignment="1">
      <alignment/>
    </xf>
    <xf numFmtId="4" fontId="16" fillId="0" borderId="34" xfId="0" applyNumberFormat="1" applyFont="1" applyBorder="1" applyAlignment="1">
      <alignment/>
    </xf>
    <xf numFmtId="4" fontId="16" fillId="0" borderId="4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184" fontId="15" fillId="0" borderId="21" xfId="0" applyNumberFormat="1" applyFont="1" applyBorder="1" applyAlignment="1">
      <alignment/>
    </xf>
    <xf numFmtId="184" fontId="15" fillId="0" borderId="0" xfId="0" applyNumberFormat="1" applyFont="1" applyBorder="1" applyAlignment="1">
      <alignment/>
    </xf>
    <xf numFmtId="184" fontId="15" fillId="0" borderId="2" xfId="0" applyNumberFormat="1" applyFont="1" applyBorder="1" applyAlignment="1">
      <alignment/>
    </xf>
    <xf numFmtId="184" fontId="16" fillId="0" borderId="31" xfId="0" applyNumberFormat="1" applyFont="1" applyBorder="1" applyAlignment="1">
      <alignment/>
    </xf>
    <xf numFmtId="184" fontId="16" fillId="0" borderId="32" xfId="0" applyNumberFormat="1" applyFont="1" applyBorder="1" applyAlignment="1">
      <alignment/>
    </xf>
    <xf numFmtId="184" fontId="16" fillId="0" borderId="33" xfId="0" applyNumberFormat="1" applyFont="1" applyBorder="1" applyAlignment="1">
      <alignment/>
    </xf>
    <xf numFmtId="184" fontId="16" fillId="0" borderId="34" xfId="0" applyNumberFormat="1" applyFont="1" applyBorder="1" applyAlignment="1">
      <alignment/>
    </xf>
    <xf numFmtId="184" fontId="16" fillId="0" borderId="4" xfId="0" applyNumberFormat="1" applyFont="1" applyBorder="1" applyAlignment="1">
      <alignment/>
    </xf>
    <xf numFmtId="184" fontId="16" fillId="0" borderId="10" xfId="0" applyNumberFormat="1" applyFont="1" applyBorder="1" applyAlignment="1">
      <alignment/>
    </xf>
    <xf numFmtId="2" fontId="14" fillId="0" borderId="0" xfId="0" applyNumberFormat="1" applyFont="1" applyBorder="1" applyAlignment="1" applyProtection="1">
      <alignment horizontal="right"/>
      <protection/>
    </xf>
    <xf numFmtId="2" fontId="14" fillId="0" borderId="21" xfId="0" applyNumberFormat="1" applyFont="1" applyBorder="1" applyAlignment="1">
      <alignment horizontal="right"/>
    </xf>
    <xf numFmtId="2" fontId="14" fillId="0" borderId="22" xfId="0" applyNumberFormat="1" applyFont="1" applyBorder="1" applyAlignment="1">
      <alignment horizontal="right"/>
    </xf>
    <xf numFmtId="2" fontId="14" fillId="0" borderId="24" xfId="0" applyNumberFormat="1" applyFont="1" applyBorder="1" applyAlignment="1">
      <alignment horizontal="right"/>
    </xf>
    <xf numFmtId="2" fontId="14" fillId="0" borderId="25" xfId="0" applyNumberFormat="1" applyFont="1" applyBorder="1" applyAlignment="1">
      <alignment horizontal="right"/>
    </xf>
    <xf numFmtId="2" fontId="14" fillId="0" borderId="26" xfId="0" applyNumberFormat="1" applyFont="1" applyBorder="1" applyAlignment="1">
      <alignment horizontal="right"/>
    </xf>
    <xf numFmtId="2" fontId="14" fillId="0" borderId="27" xfId="0" applyNumberFormat="1" applyFont="1" applyBorder="1" applyAlignment="1">
      <alignment horizontal="right"/>
    </xf>
    <xf numFmtId="2" fontId="14" fillId="2" borderId="16" xfId="0" applyNumberFormat="1" applyFont="1" applyFill="1" applyBorder="1" applyAlignment="1">
      <alignment/>
    </xf>
    <xf numFmtId="2" fontId="14" fillId="2" borderId="17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333625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2333625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2333625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5"/>
  <sheetViews>
    <sheetView zoomScale="75" zoomScaleNormal="75" workbookViewId="0" topLeftCell="A70">
      <selection activeCell="A72" sqref="A72:M72"/>
    </sheetView>
  </sheetViews>
  <sheetFormatPr defaultColWidth="11.421875" defaultRowHeight="12.75"/>
  <cols>
    <col min="1" max="1" width="3.7109375" style="0" customWidth="1"/>
    <col min="2" max="2" width="46.8515625" style="0" customWidth="1"/>
    <col min="3" max="3" width="24.00390625" style="0" customWidth="1"/>
    <col min="4" max="4" width="16.421875" style="0" customWidth="1"/>
    <col min="5" max="5" width="17.421875" style="0" customWidth="1"/>
    <col min="6" max="6" width="16.57421875" style="0" customWidth="1"/>
    <col min="7" max="7" width="22.7109375" style="0" customWidth="1"/>
    <col min="8" max="8" width="18.8515625" style="0" customWidth="1"/>
    <col min="9" max="9" width="20.7109375" style="0" customWidth="1"/>
    <col min="10" max="10" width="16.8515625" style="0" customWidth="1"/>
    <col min="11" max="11" width="22.8515625" style="0" customWidth="1"/>
    <col min="12" max="12" width="22.00390625" style="0" customWidth="1"/>
    <col min="13" max="13" width="31.140625" style="0" customWidth="1"/>
    <col min="15" max="15" width="13.7109375" style="0" bestFit="1" customWidth="1"/>
  </cols>
  <sheetData>
    <row r="1" spans="3:11" ht="3" customHeight="1" hidden="1">
      <c r="C1" s="157" t="s">
        <v>29</v>
      </c>
      <c r="D1" s="157"/>
      <c r="E1" s="157"/>
      <c r="F1" s="157"/>
      <c r="G1" s="157"/>
      <c r="H1" s="157"/>
      <c r="I1" s="157"/>
      <c r="J1" s="157"/>
      <c r="K1" s="157"/>
    </row>
    <row r="2" spans="3:11" ht="18" hidden="1">
      <c r="C2" s="157" t="s">
        <v>30</v>
      </c>
      <c r="D2" s="157"/>
      <c r="E2" s="157"/>
      <c r="F2" s="157"/>
      <c r="G2" s="157"/>
      <c r="H2" s="157"/>
      <c r="I2" s="157"/>
      <c r="J2" s="157"/>
      <c r="K2" s="157"/>
    </row>
    <row r="3" spans="1:13" ht="18" hidden="1">
      <c r="A3" s="158">
        <v>38168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3" customHeight="1" hidden="1">
      <c r="A4" s="10"/>
      <c r="B4" s="10"/>
      <c r="C4" s="156" t="s">
        <v>31</v>
      </c>
      <c r="D4" s="156"/>
      <c r="E4" s="156"/>
      <c r="F4" s="156"/>
      <c r="G4" s="156"/>
      <c r="H4" s="156"/>
      <c r="I4" s="156"/>
      <c r="J4" s="156"/>
      <c r="K4" s="156"/>
      <c r="L4" s="5" t="s">
        <v>13</v>
      </c>
      <c r="M4" s="30"/>
    </row>
    <row r="5" spans="1:13" ht="16.5" hidden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28" t="s">
        <v>14</v>
      </c>
      <c r="M5" s="30"/>
    </row>
    <row r="6" spans="1:13" s="10" customFormat="1" ht="17.25" hidden="1" thickBot="1" thickTop="1">
      <c r="A6" s="31"/>
      <c r="B6" s="28" t="s">
        <v>0</v>
      </c>
      <c r="C6" s="28" t="s">
        <v>1</v>
      </c>
      <c r="D6" s="28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37</v>
      </c>
      <c r="L6" s="28" t="s">
        <v>11</v>
      </c>
      <c r="M6" s="38" t="s">
        <v>10</v>
      </c>
    </row>
    <row r="7" spans="1:13" ht="16.5" hidden="1" thickTop="1">
      <c r="A7" s="9">
        <v>1</v>
      </c>
      <c r="B7" s="10" t="s">
        <v>15</v>
      </c>
      <c r="C7" s="33">
        <v>12519396765</v>
      </c>
      <c r="D7" s="33"/>
      <c r="E7" s="33"/>
      <c r="F7" s="33"/>
      <c r="G7" s="33">
        <v>407812487686</v>
      </c>
      <c r="H7" s="33">
        <v>24484722629</v>
      </c>
      <c r="I7" s="33">
        <v>498700111088</v>
      </c>
      <c r="J7" s="33"/>
      <c r="K7" s="33">
        <v>18468000</v>
      </c>
      <c r="L7" s="33">
        <v>344021762334</v>
      </c>
      <c r="M7" s="36">
        <f aca="true" t="shared" si="0" ref="M7:M38">SUM(C7:L7)</f>
        <v>1287556948502</v>
      </c>
    </row>
    <row r="8" spans="1:13" ht="15.75" hidden="1">
      <c r="A8" s="9">
        <v>2</v>
      </c>
      <c r="B8" s="10" t="s">
        <v>16</v>
      </c>
      <c r="C8" s="33">
        <v>220447697722</v>
      </c>
      <c r="D8" s="33">
        <v>1341000</v>
      </c>
      <c r="E8" s="33"/>
      <c r="F8" s="33"/>
      <c r="G8" s="33">
        <v>312205744815</v>
      </c>
      <c r="H8" s="33">
        <v>20203724191</v>
      </c>
      <c r="I8" s="33">
        <v>302250306691</v>
      </c>
      <c r="J8" s="33"/>
      <c r="K8" s="33"/>
      <c r="L8" s="33">
        <v>1839024857209</v>
      </c>
      <c r="M8" s="36">
        <f t="shared" si="0"/>
        <v>2694133671628</v>
      </c>
    </row>
    <row r="9" spans="1:13" ht="15.75" hidden="1">
      <c r="A9" s="9">
        <v>3</v>
      </c>
      <c r="B9" s="10" t="s">
        <v>56</v>
      </c>
      <c r="C9" s="33">
        <v>5651895101</v>
      </c>
      <c r="D9" s="33">
        <v>3848000</v>
      </c>
      <c r="E9" s="33"/>
      <c r="F9" s="33"/>
      <c r="G9" s="33">
        <v>589910756718</v>
      </c>
      <c r="H9" s="33">
        <v>149778702746</v>
      </c>
      <c r="I9" s="33">
        <v>733170203953</v>
      </c>
      <c r="J9" s="33"/>
      <c r="K9" s="33"/>
      <c r="L9" s="33">
        <v>36067561418</v>
      </c>
      <c r="M9" s="36">
        <f t="shared" si="0"/>
        <v>1514582967936</v>
      </c>
    </row>
    <row r="10" spans="1:13" ht="15.75" hidden="1">
      <c r="A10" s="9">
        <v>4</v>
      </c>
      <c r="B10" s="10" t="s">
        <v>55</v>
      </c>
      <c r="C10" s="40">
        <v>11878716877</v>
      </c>
      <c r="D10" s="40"/>
      <c r="E10" s="40"/>
      <c r="F10" s="40"/>
      <c r="G10" s="40">
        <v>683243084845</v>
      </c>
      <c r="H10" s="40">
        <v>71287378607</v>
      </c>
      <c r="I10" s="40">
        <v>731113734864</v>
      </c>
      <c r="J10" s="40"/>
      <c r="K10" s="40"/>
      <c r="L10" s="40">
        <v>738669351542</v>
      </c>
      <c r="M10" s="36">
        <f t="shared" si="0"/>
        <v>2236192266735</v>
      </c>
    </row>
    <row r="11" spans="1:13" ht="15.75" hidden="1">
      <c r="A11" s="9">
        <v>5</v>
      </c>
      <c r="B11" s="10" t="s">
        <v>58</v>
      </c>
      <c r="C11" s="33">
        <v>1583652886</v>
      </c>
      <c r="D11" s="33"/>
      <c r="E11" s="33"/>
      <c r="F11" s="33"/>
      <c r="G11" s="33">
        <v>715324745388</v>
      </c>
      <c r="H11" s="33">
        <v>21128295438</v>
      </c>
      <c r="I11" s="33">
        <v>295499313665</v>
      </c>
      <c r="J11" s="33"/>
      <c r="K11" s="33"/>
      <c r="L11" s="33">
        <v>167983975600</v>
      </c>
      <c r="M11" s="36">
        <f t="shared" si="0"/>
        <v>1201519982977</v>
      </c>
    </row>
    <row r="12" spans="1:13" ht="15.75" hidden="1">
      <c r="A12" s="9">
        <v>6</v>
      </c>
      <c r="B12" s="10" t="s">
        <v>75</v>
      </c>
      <c r="C12" s="33">
        <v>22211155497</v>
      </c>
      <c r="D12" s="33">
        <v>1500000</v>
      </c>
      <c r="E12" s="33"/>
      <c r="F12" s="33"/>
      <c r="G12" s="33">
        <v>134259728549</v>
      </c>
      <c r="H12" s="33">
        <v>24019483439</v>
      </c>
      <c r="I12" s="33">
        <v>175346860564</v>
      </c>
      <c r="J12" s="33"/>
      <c r="K12" s="33">
        <v>6274150</v>
      </c>
      <c r="L12" s="33">
        <v>1200185259501</v>
      </c>
      <c r="M12" s="36">
        <f t="shared" si="0"/>
        <v>1556030261700</v>
      </c>
    </row>
    <row r="13" spans="1:13" ht="15.75" hidden="1">
      <c r="A13" s="9">
        <v>7</v>
      </c>
      <c r="B13" s="10" t="s">
        <v>38</v>
      </c>
      <c r="C13" s="33">
        <v>11308601115</v>
      </c>
      <c r="D13" s="33"/>
      <c r="E13" s="33"/>
      <c r="F13" s="33"/>
      <c r="G13" s="33">
        <v>308220242315</v>
      </c>
      <c r="H13" s="33">
        <v>25223605599</v>
      </c>
      <c r="I13" s="33">
        <v>328099390797</v>
      </c>
      <c r="J13" s="33"/>
      <c r="K13" s="33"/>
      <c r="L13" s="33"/>
      <c r="M13" s="36">
        <f t="shared" si="0"/>
        <v>672851839826</v>
      </c>
    </row>
    <row r="14" spans="1:13" ht="15.75" hidden="1">
      <c r="A14" s="9">
        <v>8</v>
      </c>
      <c r="B14" s="10" t="s">
        <v>44</v>
      </c>
      <c r="C14" s="33">
        <v>70578523530</v>
      </c>
      <c r="D14" s="33"/>
      <c r="E14" s="33"/>
      <c r="F14" s="33"/>
      <c r="G14" s="33">
        <v>15730208330</v>
      </c>
      <c r="H14" s="33">
        <v>8220812790</v>
      </c>
      <c r="I14" s="33">
        <v>8827591171</v>
      </c>
      <c r="J14" s="33"/>
      <c r="K14" s="33">
        <v>4573697150</v>
      </c>
      <c r="L14" s="33">
        <v>58633387733</v>
      </c>
      <c r="M14" s="36">
        <f t="shared" si="0"/>
        <v>166564220704</v>
      </c>
    </row>
    <row r="15" spans="1:13" ht="15.75" hidden="1">
      <c r="A15" s="9">
        <v>9</v>
      </c>
      <c r="B15" s="10" t="s">
        <v>35</v>
      </c>
      <c r="C15" s="33">
        <v>108803919950</v>
      </c>
      <c r="D15" s="33">
        <v>20243000</v>
      </c>
      <c r="E15" s="33"/>
      <c r="F15" s="33"/>
      <c r="G15" s="33">
        <v>17224672419</v>
      </c>
      <c r="H15" s="33">
        <v>16136278193</v>
      </c>
      <c r="I15" s="33">
        <v>81354401865</v>
      </c>
      <c r="J15" s="33"/>
      <c r="K15" s="33">
        <v>7122472233</v>
      </c>
      <c r="L15" s="33">
        <v>305754186502</v>
      </c>
      <c r="M15" s="36">
        <f t="shared" si="0"/>
        <v>536416174162</v>
      </c>
    </row>
    <row r="16" spans="1:13" ht="15.75" hidden="1">
      <c r="A16" s="9">
        <v>10</v>
      </c>
      <c r="B16" s="10" t="s">
        <v>57</v>
      </c>
      <c r="C16" s="33">
        <v>26249190401</v>
      </c>
      <c r="D16" s="33"/>
      <c r="E16" s="33"/>
      <c r="F16" s="33"/>
      <c r="G16" s="33">
        <v>94991570233</v>
      </c>
      <c r="H16" s="33"/>
      <c r="I16" s="33">
        <v>4676030520</v>
      </c>
      <c r="J16" s="33"/>
      <c r="K16" s="33"/>
      <c r="L16" s="33">
        <v>175779455547</v>
      </c>
      <c r="M16" s="36">
        <f t="shared" si="0"/>
        <v>301696246701</v>
      </c>
    </row>
    <row r="17" spans="1:13" ht="15.75" hidden="1">
      <c r="A17" s="9">
        <v>11</v>
      </c>
      <c r="B17" s="10" t="s">
        <v>48</v>
      </c>
      <c r="C17" s="33">
        <v>9870540625</v>
      </c>
      <c r="D17" s="33"/>
      <c r="E17" s="33"/>
      <c r="F17" s="33"/>
      <c r="G17" s="33">
        <v>3270220751</v>
      </c>
      <c r="H17" s="33">
        <v>2882818551</v>
      </c>
      <c r="I17" s="33">
        <v>6395239621</v>
      </c>
      <c r="J17" s="33"/>
      <c r="K17" s="33"/>
      <c r="L17" s="33">
        <v>95969963740</v>
      </c>
      <c r="M17" s="36">
        <f>SUM(C17:L17)</f>
        <v>118388783288</v>
      </c>
    </row>
    <row r="18" spans="1:13" ht="15.75" hidden="1">
      <c r="A18" s="9">
        <v>12</v>
      </c>
      <c r="B18" s="10" t="s">
        <v>64</v>
      </c>
      <c r="C18" s="33">
        <v>40776689</v>
      </c>
      <c r="D18" s="33">
        <v>440000</v>
      </c>
      <c r="E18" s="33"/>
      <c r="F18" s="33"/>
      <c r="G18" s="33">
        <v>204410608328</v>
      </c>
      <c r="H18" s="33">
        <v>38289607856</v>
      </c>
      <c r="I18" s="33">
        <v>652339938704</v>
      </c>
      <c r="J18" s="33"/>
      <c r="K18" s="33"/>
      <c r="L18" s="33">
        <v>555128332349</v>
      </c>
      <c r="M18" s="36">
        <f t="shared" si="0"/>
        <v>1450209703926</v>
      </c>
    </row>
    <row r="19" spans="1:13" ht="15.75" hidden="1">
      <c r="A19" s="9">
        <v>13</v>
      </c>
      <c r="B19" s="10" t="s">
        <v>39</v>
      </c>
      <c r="C19" s="33">
        <v>16779380223</v>
      </c>
      <c r="D19" s="33"/>
      <c r="E19" s="33"/>
      <c r="F19" s="33"/>
      <c r="G19" s="33">
        <v>5509745565</v>
      </c>
      <c r="H19" s="33">
        <v>1242212455</v>
      </c>
      <c r="I19" s="33"/>
      <c r="J19" s="33"/>
      <c r="K19" s="33"/>
      <c r="L19" s="33">
        <v>91869659205</v>
      </c>
      <c r="M19" s="36">
        <f t="shared" si="0"/>
        <v>115400997448</v>
      </c>
    </row>
    <row r="20" spans="1:13" ht="5.25" customHeight="1" hidden="1">
      <c r="A20" s="9">
        <v>14</v>
      </c>
      <c r="B20" s="10" t="s">
        <v>53</v>
      </c>
      <c r="C20" s="33">
        <v>2611217019</v>
      </c>
      <c r="D20" s="33">
        <v>894000</v>
      </c>
      <c r="E20" s="33"/>
      <c r="F20" s="33"/>
      <c r="G20" s="33">
        <v>37497805453</v>
      </c>
      <c r="H20" s="33">
        <v>4854206682</v>
      </c>
      <c r="I20" s="33">
        <v>2169622524</v>
      </c>
      <c r="J20" s="33"/>
      <c r="K20" s="33"/>
      <c r="L20" s="33">
        <v>22584199568</v>
      </c>
      <c r="M20" s="36">
        <f t="shared" si="0"/>
        <v>69717945246</v>
      </c>
    </row>
    <row r="21" spans="1:13" ht="15.75" hidden="1">
      <c r="A21" s="9">
        <v>15</v>
      </c>
      <c r="B21" s="10" t="s">
        <v>51</v>
      </c>
      <c r="C21" s="33">
        <v>82850666772</v>
      </c>
      <c r="D21" s="33">
        <v>740000</v>
      </c>
      <c r="E21" s="33"/>
      <c r="F21" s="33"/>
      <c r="G21" s="33">
        <v>35715018115</v>
      </c>
      <c r="H21" s="33">
        <v>14334584238</v>
      </c>
      <c r="I21" s="33">
        <v>19362834337</v>
      </c>
      <c r="J21" s="33">
        <v>1033600</v>
      </c>
      <c r="K21" s="33">
        <v>215055948</v>
      </c>
      <c r="L21" s="33">
        <v>14328146630</v>
      </c>
      <c r="M21" s="36">
        <f t="shared" si="0"/>
        <v>166808079640</v>
      </c>
    </row>
    <row r="22" spans="1:13" ht="15.75" hidden="1">
      <c r="A22" s="9">
        <v>16</v>
      </c>
      <c r="B22" s="10" t="s">
        <v>36</v>
      </c>
      <c r="C22" s="33">
        <v>6675498493</v>
      </c>
      <c r="D22" s="33"/>
      <c r="E22" s="33"/>
      <c r="F22" s="33"/>
      <c r="G22" s="33">
        <v>8089647649</v>
      </c>
      <c r="H22" s="33">
        <v>259968029</v>
      </c>
      <c r="I22" s="33">
        <v>6924613077</v>
      </c>
      <c r="J22" s="33"/>
      <c r="K22" s="33"/>
      <c r="L22" s="33">
        <v>89554570805</v>
      </c>
      <c r="M22" s="36">
        <f t="shared" si="0"/>
        <v>111504298053</v>
      </c>
    </row>
    <row r="23" spans="1:13" ht="15.75" hidden="1">
      <c r="A23" s="9">
        <v>17</v>
      </c>
      <c r="B23" s="10" t="s">
        <v>17</v>
      </c>
      <c r="C23" s="33">
        <v>19671456842</v>
      </c>
      <c r="D23" s="33"/>
      <c r="E23" s="33"/>
      <c r="F23" s="33"/>
      <c r="G23" s="33">
        <v>23560268605</v>
      </c>
      <c r="H23" s="33">
        <v>98989600</v>
      </c>
      <c r="I23" s="33">
        <v>1913688033</v>
      </c>
      <c r="J23" s="33"/>
      <c r="K23" s="33"/>
      <c r="L23" s="33">
        <v>7123726039</v>
      </c>
      <c r="M23" s="36">
        <f t="shared" si="0"/>
        <v>52368129119</v>
      </c>
    </row>
    <row r="24" spans="1:13" ht="15.75" hidden="1">
      <c r="A24" s="9">
        <v>18</v>
      </c>
      <c r="B24" s="10" t="s">
        <v>71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6">
        <f t="shared" si="0"/>
        <v>0</v>
      </c>
    </row>
    <row r="25" spans="1:13" ht="15.75" hidden="1">
      <c r="A25" s="9">
        <v>19</v>
      </c>
      <c r="B25" s="10" t="s">
        <v>47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6">
        <f t="shared" si="0"/>
        <v>0</v>
      </c>
    </row>
    <row r="26" spans="1:13" ht="15.75" hidden="1">
      <c r="A26" s="9">
        <v>20</v>
      </c>
      <c r="B26" s="10" t="s">
        <v>18</v>
      </c>
      <c r="C26" s="33">
        <v>3379136183</v>
      </c>
      <c r="D26" s="33"/>
      <c r="E26" s="33"/>
      <c r="F26" s="33"/>
      <c r="G26" s="33">
        <v>19643145292</v>
      </c>
      <c r="H26" s="33">
        <v>19634743475</v>
      </c>
      <c r="I26" s="33">
        <v>48302306246</v>
      </c>
      <c r="J26" s="33"/>
      <c r="K26" s="33"/>
      <c r="L26" s="33">
        <v>451039179592</v>
      </c>
      <c r="M26" s="36">
        <f t="shared" si="0"/>
        <v>541998510788</v>
      </c>
    </row>
    <row r="27" spans="1:13" ht="15.75" hidden="1">
      <c r="A27" s="9">
        <v>21</v>
      </c>
      <c r="B27" s="10" t="s">
        <v>68</v>
      </c>
      <c r="C27" s="33">
        <v>3852721165</v>
      </c>
      <c r="D27" s="33">
        <v>740000</v>
      </c>
      <c r="E27" s="33">
        <v>10416000</v>
      </c>
      <c r="F27" s="33"/>
      <c r="G27" s="33"/>
      <c r="H27" s="33"/>
      <c r="I27" s="33"/>
      <c r="J27" s="33"/>
      <c r="K27" s="33"/>
      <c r="L27" s="33">
        <v>3645389940</v>
      </c>
      <c r="M27" s="36">
        <f t="shared" si="0"/>
        <v>7509267105</v>
      </c>
    </row>
    <row r="28" spans="1:13" ht="15.75" hidden="1">
      <c r="A28" s="9">
        <v>22</v>
      </c>
      <c r="B28" s="10" t="s">
        <v>50</v>
      </c>
      <c r="C28" s="40">
        <v>1757796583</v>
      </c>
      <c r="D28" s="40"/>
      <c r="E28" s="40">
        <v>359832</v>
      </c>
      <c r="F28" s="43"/>
      <c r="G28" s="40"/>
      <c r="H28" s="40"/>
      <c r="I28" s="40"/>
      <c r="J28" s="40"/>
      <c r="K28" s="40"/>
      <c r="L28" s="40">
        <v>3241198007</v>
      </c>
      <c r="M28" s="36">
        <f t="shared" si="0"/>
        <v>4999354422</v>
      </c>
    </row>
    <row r="29" spans="1:13" ht="15.75" hidden="1">
      <c r="A29" s="9">
        <v>23</v>
      </c>
      <c r="B29" s="10" t="s">
        <v>49</v>
      </c>
      <c r="C29" s="33">
        <v>21069957577</v>
      </c>
      <c r="D29" s="33">
        <v>1639000</v>
      </c>
      <c r="E29" s="33">
        <v>10775832</v>
      </c>
      <c r="F29" s="33"/>
      <c r="G29" s="33"/>
      <c r="H29" s="33"/>
      <c r="I29" s="33"/>
      <c r="J29" s="33"/>
      <c r="K29" s="33"/>
      <c r="L29" s="33"/>
      <c r="M29" s="36">
        <f t="shared" si="0"/>
        <v>21082372409</v>
      </c>
    </row>
    <row r="30" spans="1:13" ht="15.75" hidden="1">
      <c r="A30" s="9">
        <v>24</v>
      </c>
      <c r="B30" s="10" t="s">
        <v>52</v>
      </c>
      <c r="C30" s="33">
        <v>1013575301</v>
      </c>
      <c r="D30" s="33"/>
      <c r="E30" s="33"/>
      <c r="F30" s="33"/>
      <c r="G30" s="49"/>
      <c r="H30" s="33"/>
      <c r="I30" s="33"/>
      <c r="J30" s="33"/>
      <c r="K30" s="33"/>
      <c r="L30" s="33">
        <v>2492010795</v>
      </c>
      <c r="M30" s="36">
        <f t="shared" si="0"/>
        <v>3505586096</v>
      </c>
    </row>
    <row r="31" spans="1:13" ht="15.75" hidden="1">
      <c r="A31" s="9">
        <v>25</v>
      </c>
      <c r="B31" s="10" t="s">
        <v>19</v>
      </c>
      <c r="C31" s="33">
        <v>912240184</v>
      </c>
      <c r="D31" s="33">
        <v>888000</v>
      </c>
      <c r="E31" s="33"/>
      <c r="F31" s="33"/>
      <c r="G31" s="33"/>
      <c r="H31" s="33"/>
      <c r="I31" s="33"/>
      <c r="J31" s="33"/>
      <c r="K31" s="33">
        <v>15128972</v>
      </c>
      <c r="L31" s="33"/>
      <c r="M31" s="36">
        <f t="shared" si="0"/>
        <v>928257156</v>
      </c>
    </row>
    <row r="32" spans="1:13" ht="15.75" hidden="1">
      <c r="A32" s="9">
        <v>26</v>
      </c>
      <c r="B32" s="10" t="s">
        <v>33</v>
      </c>
      <c r="C32" s="33">
        <v>399149792</v>
      </c>
      <c r="D32" s="33">
        <v>446000</v>
      </c>
      <c r="E32" s="33"/>
      <c r="F32" s="33"/>
      <c r="G32" s="33"/>
      <c r="H32" s="33"/>
      <c r="I32" s="33"/>
      <c r="J32" s="33"/>
      <c r="K32" s="33"/>
      <c r="L32" s="33"/>
      <c r="M32" s="36">
        <f t="shared" si="0"/>
        <v>399595792</v>
      </c>
    </row>
    <row r="33" spans="1:13" ht="15.75" hidden="1">
      <c r="A33" s="9">
        <v>27</v>
      </c>
      <c r="B33" s="10" t="s">
        <v>46</v>
      </c>
      <c r="C33" s="33">
        <v>3031308323</v>
      </c>
      <c r="D33" s="33">
        <v>7123000</v>
      </c>
      <c r="E33" s="33"/>
      <c r="F33" s="33"/>
      <c r="G33" s="33">
        <v>6504288493</v>
      </c>
      <c r="H33" s="33">
        <v>595142158</v>
      </c>
      <c r="I33" s="49"/>
      <c r="J33" s="33"/>
      <c r="K33" s="33"/>
      <c r="L33" s="33">
        <v>26428938400</v>
      </c>
      <c r="M33" s="36">
        <f t="shared" si="0"/>
        <v>36566800374</v>
      </c>
    </row>
    <row r="34" spans="1:13" ht="15.75" hidden="1">
      <c r="A34" s="9">
        <v>28</v>
      </c>
      <c r="B34" s="10" t="s">
        <v>40</v>
      </c>
      <c r="C34" s="33">
        <v>880943420</v>
      </c>
      <c r="D34" s="33"/>
      <c r="E34" s="33"/>
      <c r="F34" s="33"/>
      <c r="G34" s="33"/>
      <c r="H34" s="33"/>
      <c r="I34" s="33"/>
      <c r="J34" s="33"/>
      <c r="K34" s="33"/>
      <c r="L34" s="33"/>
      <c r="M34" s="36">
        <f t="shared" si="0"/>
        <v>880943420</v>
      </c>
    </row>
    <row r="35" spans="1:13" ht="15.75" hidden="1">
      <c r="A35" s="9">
        <v>29</v>
      </c>
      <c r="B35" s="10" t="s">
        <v>34</v>
      </c>
      <c r="C35" s="33">
        <v>2188093522</v>
      </c>
      <c r="D35" s="33"/>
      <c r="E35" s="33"/>
      <c r="F35" s="33"/>
      <c r="G35" s="33"/>
      <c r="H35" s="33"/>
      <c r="I35" s="33"/>
      <c r="J35" s="33"/>
      <c r="K35" s="33"/>
      <c r="L35" s="33">
        <v>18790000</v>
      </c>
      <c r="M35" s="36">
        <f t="shared" si="0"/>
        <v>2206883522</v>
      </c>
    </row>
    <row r="36" spans="1:13" ht="15.75" hidden="1">
      <c r="A36" s="9">
        <v>30</v>
      </c>
      <c r="B36" s="10" t="s">
        <v>42</v>
      </c>
      <c r="C36" s="33">
        <v>1136016461</v>
      </c>
      <c r="D36" s="33"/>
      <c r="E36" s="33"/>
      <c r="F36" s="33"/>
      <c r="G36" s="33"/>
      <c r="H36" s="33"/>
      <c r="I36" s="33"/>
      <c r="J36" s="33"/>
      <c r="K36" s="33"/>
      <c r="L36" s="33"/>
      <c r="M36" s="36">
        <f t="shared" si="0"/>
        <v>1136016461</v>
      </c>
    </row>
    <row r="37" spans="1:13" ht="15.75" hidden="1">
      <c r="A37" s="9">
        <v>31</v>
      </c>
      <c r="B37" s="10" t="s">
        <v>32</v>
      </c>
      <c r="C37" s="33">
        <v>581209705</v>
      </c>
      <c r="D37" s="33"/>
      <c r="E37" s="33"/>
      <c r="F37" s="33"/>
      <c r="G37" s="33">
        <v>1581459244</v>
      </c>
      <c r="H37" s="33">
        <v>203005884</v>
      </c>
      <c r="I37" s="33"/>
      <c r="J37" s="33"/>
      <c r="K37" s="33"/>
      <c r="L37" s="33">
        <v>4594323821</v>
      </c>
      <c r="M37" s="36">
        <f t="shared" si="0"/>
        <v>6959998654</v>
      </c>
    </row>
    <row r="38" spans="1:13" ht="15.75" hidden="1">
      <c r="A38" s="9">
        <v>32</v>
      </c>
      <c r="B38" s="10" t="s">
        <v>45</v>
      </c>
      <c r="C38" s="33">
        <v>729833998</v>
      </c>
      <c r="D38" s="33"/>
      <c r="E38" s="33"/>
      <c r="F38" s="33"/>
      <c r="G38" s="33"/>
      <c r="H38" s="33"/>
      <c r="I38" s="33"/>
      <c r="J38" s="33"/>
      <c r="K38" s="33"/>
      <c r="L38" s="33"/>
      <c r="M38" s="36">
        <f t="shared" si="0"/>
        <v>729833998</v>
      </c>
    </row>
    <row r="39" spans="1:13" ht="15.75" hidden="1">
      <c r="A39" s="9">
        <v>33</v>
      </c>
      <c r="B39" s="10" t="s">
        <v>43</v>
      </c>
      <c r="C39" s="33">
        <v>27073997298</v>
      </c>
      <c r="D39" s="33"/>
      <c r="E39" s="33"/>
      <c r="F39" s="33"/>
      <c r="G39" s="33">
        <v>81584099132</v>
      </c>
      <c r="H39" s="33">
        <v>19343890</v>
      </c>
      <c r="I39" s="33">
        <v>9103678651</v>
      </c>
      <c r="J39" s="33"/>
      <c r="K39" s="33">
        <v>179400000</v>
      </c>
      <c r="L39" s="33">
        <v>290300948127</v>
      </c>
      <c r="M39" s="36">
        <f aca="true" t="shared" si="1" ref="M39:M47">SUM(C39:L39)</f>
        <v>408261467098</v>
      </c>
    </row>
    <row r="40" spans="1:13" ht="15.75" hidden="1">
      <c r="A40" s="9">
        <v>34</v>
      </c>
      <c r="B40" s="10" t="s">
        <v>73</v>
      </c>
      <c r="C40" s="33">
        <v>107476738</v>
      </c>
      <c r="D40" s="33"/>
      <c r="E40" s="33"/>
      <c r="F40" s="33"/>
      <c r="G40" s="33">
        <v>428697594535</v>
      </c>
      <c r="H40" s="33">
        <v>683052964</v>
      </c>
      <c r="I40" s="33">
        <v>136978290439</v>
      </c>
      <c r="J40" s="33"/>
      <c r="K40" s="33"/>
      <c r="L40" s="33">
        <v>1958447799678</v>
      </c>
      <c r="M40" s="36">
        <f t="shared" si="1"/>
        <v>2524914214354</v>
      </c>
    </row>
    <row r="41" spans="1:13" ht="9.75" customHeight="1" hidden="1">
      <c r="A41" s="9">
        <v>35</v>
      </c>
      <c r="B41" s="10" t="s">
        <v>59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6">
        <f t="shared" si="1"/>
        <v>0</v>
      </c>
    </row>
    <row r="42" spans="1:13" ht="15.75" hidden="1">
      <c r="A42" s="9">
        <v>36</v>
      </c>
      <c r="B42" s="10" t="s">
        <v>60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6">
        <f t="shared" si="1"/>
        <v>0</v>
      </c>
    </row>
    <row r="43" spans="1:13" ht="15.75" hidden="1">
      <c r="A43" s="9">
        <v>37</v>
      </c>
      <c r="B43" s="10" t="s">
        <v>61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6">
        <f t="shared" si="1"/>
        <v>0</v>
      </c>
    </row>
    <row r="44" spans="1:13" ht="15.75" hidden="1">
      <c r="A44" s="9">
        <v>38</v>
      </c>
      <c r="B44" s="10" t="s">
        <v>62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6">
        <f t="shared" si="1"/>
        <v>0</v>
      </c>
    </row>
    <row r="45" spans="1:13" ht="15.75" hidden="1">
      <c r="A45" s="9">
        <v>39</v>
      </c>
      <c r="B45" s="10" t="s">
        <v>65</v>
      </c>
      <c r="C45" s="33">
        <v>38838028655</v>
      </c>
      <c r="D45" s="33"/>
      <c r="E45" s="33"/>
      <c r="F45" s="33"/>
      <c r="G45" s="33">
        <v>3929252558</v>
      </c>
      <c r="H45" s="33"/>
      <c r="I45" s="33"/>
      <c r="J45" s="33"/>
      <c r="K45" s="33">
        <v>380162865</v>
      </c>
      <c r="L45" s="33">
        <v>299779948</v>
      </c>
      <c r="M45" s="36">
        <f>SUM(C45:L45)</f>
        <v>43447224026</v>
      </c>
    </row>
    <row r="46" spans="1:13" ht="15.75" hidden="1">
      <c r="A46" s="9">
        <v>40</v>
      </c>
      <c r="B46" s="10" t="s">
        <v>63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6">
        <f t="shared" si="1"/>
        <v>0</v>
      </c>
    </row>
    <row r="47" spans="1:13" ht="16.5" hidden="1" thickBot="1">
      <c r="A47" s="9">
        <v>41</v>
      </c>
      <c r="B47" s="18" t="s">
        <v>74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50">
        <f t="shared" si="1"/>
        <v>0</v>
      </c>
    </row>
    <row r="48" spans="1:13" ht="17.25" hidden="1" thickBot="1" thickTop="1">
      <c r="A48" s="39"/>
      <c r="B48" s="31" t="s">
        <v>72</v>
      </c>
      <c r="C48" s="44">
        <f>SUM(C7:C47)</f>
        <v>736683771412</v>
      </c>
      <c r="D48" s="44">
        <f aca="true" t="shared" si="2" ref="D48:L48">SUM(D7:D47)</f>
        <v>39842000</v>
      </c>
      <c r="E48" s="44">
        <f t="shared" si="2"/>
        <v>21551664</v>
      </c>
      <c r="F48" s="44">
        <f t="shared" si="2"/>
        <v>0</v>
      </c>
      <c r="G48" s="44">
        <f t="shared" si="2"/>
        <v>4138916395018</v>
      </c>
      <c r="H48" s="44">
        <f t="shared" si="2"/>
        <v>443580679414</v>
      </c>
      <c r="I48" s="44">
        <f t="shared" si="2"/>
        <v>4042528156810</v>
      </c>
      <c r="J48" s="44">
        <f t="shared" si="2"/>
        <v>1033600</v>
      </c>
      <c r="K48" s="44">
        <f t="shared" si="2"/>
        <v>12510659318</v>
      </c>
      <c r="L48" s="44">
        <f t="shared" si="2"/>
        <v>8483186754030</v>
      </c>
      <c r="M48" s="44">
        <f>SUM(M7:M47)</f>
        <v>17857468843266</v>
      </c>
    </row>
    <row r="49" spans="1:13" ht="17.25" hidden="1" thickBot="1" thickTop="1">
      <c r="A49" s="11"/>
      <c r="B49" s="12" t="s">
        <v>41</v>
      </c>
      <c r="C49" s="35">
        <v>1359761.41676</v>
      </c>
      <c r="D49" s="35">
        <v>25.8162</v>
      </c>
      <c r="E49" s="35">
        <v>82.591758</v>
      </c>
      <c r="F49" s="35">
        <v>0</v>
      </c>
      <c r="G49" s="35">
        <v>3226490.710442</v>
      </c>
      <c r="H49" s="35">
        <v>713565.6499599998</v>
      </c>
      <c r="I49" s="35">
        <v>4797273.463584</v>
      </c>
      <c r="J49" s="35">
        <v>1.4216</v>
      </c>
      <c r="K49" s="35">
        <v>4033.2471259999998</v>
      </c>
      <c r="L49" s="35">
        <v>7667289.125450999</v>
      </c>
      <c r="M49" s="50">
        <v>17768523.442881003</v>
      </c>
    </row>
    <row r="50" ht="12.75" hidden="1"/>
    <row r="51" ht="12.75" hidden="1"/>
    <row r="52" spans="1:13" s="3" customFormat="1" ht="20.25" hidden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3" customFormat="1" ht="20.25" hidden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3" customFormat="1" ht="20.25" hidden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s="2" customFormat="1" ht="15.75" hidden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2" customFormat="1" ht="15.75" hidden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2" spans="1:13" ht="20.25">
      <c r="A72" s="155" t="s">
        <v>66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</row>
    <row r="73" spans="1:13" ht="20.25">
      <c r="A73" s="155" t="s">
        <v>78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</row>
    <row r="74" spans="1:13" ht="20.25">
      <c r="A74" s="155" t="s">
        <v>140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</row>
    <row r="75" spans="1:13" ht="15.75">
      <c r="A75" s="4"/>
      <c r="B75" s="156" t="s">
        <v>2</v>
      </c>
      <c r="C75" s="156"/>
      <c r="D75" s="156"/>
      <c r="E75" s="156"/>
      <c r="F75" s="156"/>
      <c r="G75" s="156"/>
      <c r="H75" s="156"/>
      <c r="I75" s="156"/>
      <c r="J75" s="156"/>
      <c r="K75" s="156"/>
      <c r="L75" s="5" t="s">
        <v>13</v>
      </c>
      <c r="M75" s="6"/>
    </row>
    <row r="76" spans="1:13" ht="15.75">
      <c r="A76" s="13"/>
      <c r="B76" s="14" t="s">
        <v>0</v>
      </c>
      <c r="C76" s="14" t="s">
        <v>69</v>
      </c>
      <c r="D76" s="14" t="s">
        <v>3</v>
      </c>
      <c r="E76" s="14" t="s">
        <v>4</v>
      </c>
      <c r="F76" s="14" t="s">
        <v>5</v>
      </c>
      <c r="G76" s="14" t="s">
        <v>6</v>
      </c>
      <c r="H76" s="14" t="s">
        <v>7</v>
      </c>
      <c r="I76" s="14" t="s">
        <v>8</v>
      </c>
      <c r="J76" s="14" t="s">
        <v>9</v>
      </c>
      <c r="K76" s="14" t="s">
        <v>12</v>
      </c>
      <c r="L76" s="14" t="s">
        <v>11</v>
      </c>
      <c r="M76" s="15" t="s">
        <v>10</v>
      </c>
    </row>
    <row r="77" spans="1:13" ht="15.75">
      <c r="A77" s="9">
        <v>1</v>
      </c>
      <c r="B77" s="16" t="str">
        <f>B7</f>
        <v>BICE CORREDORES DE BOLSA S.A.</v>
      </c>
      <c r="C77" s="17">
        <f aca="true" t="shared" si="3" ref="C77:L92">C7/1000000</f>
        <v>12519.396765</v>
      </c>
      <c r="D77" s="17">
        <f t="shared" si="3"/>
        <v>0</v>
      </c>
      <c r="E77" s="17">
        <f t="shared" si="3"/>
        <v>0</v>
      </c>
      <c r="F77" s="17">
        <f t="shared" si="3"/>
        <v>0</v>
      </c>
      <c r="G77" s="17">
        <f t="shared" si="3"/>
        <v>407812.487686</v>
      </c>
      <c r="H77" s="17">
        <f t="shared" si="3"/>
        <v>24484.722629</v>
      </c>
      <c r="I77" s="17">
        <f t="shared" si="3"/>
        <v>498700.111088</v>
      </c>
      <c r="J77" s="17">
        <f t="shared" si="3"/>
        <v>0</v>
      </c>
      <c r="K77" s="17">
        <f t="shared" si="3"/>
        <v>18.468</v>
      </c>
      <c r="L77" s="17">
        <f t="shared" si="3"/>
        <v>344021.762334</v>
      </c>
      <c r="M77" s="48">
        <f>SUM(C77:L77)</f>
        <v>1287556.948502</v>
      </c>
    </row>
    <row r="78" spans="1:13" ht="15.75">
      <c r="A78" s="9">
        <v>2</v>
      </c>
      <c r="B78" s="16" t="str">
        <f>B8</f>
        <v>BANCHILE CORREDORES DE BOLSA S.A.</v>
      </c>
      <c r="C78" s="17">
        <f t="shared" si="3"/>
        <v>220447.697722</v>
      </c>
      <c r="D78" s="17">
        <f t="shared" si="3"/>
        <v>1.341</v>
      </c>
      <c r="E78" s="17">
        <f t="shared" si="3"/>
        <v>0</v>
      </c>
      <c r="F78" s="17">
        <f t="shared" si="3"/>
        <v>0</v>
      </c>
      <c r="G78" s="17">
        <f t="shared" si="3"/>
        <v>312205.744815</v>
      </c>
      <c r="H78" s="17">
        <f t="shared" si="3"/>
        <v>20203.724191</v>
      </c>
      <c r="I78" s="17">
        <f t="shared" si="3"/>
        <v>302250.306691</v>
      </c>
      <c r="J78" s="17">
        <f t="shared" si="3"/>
        <v>0</v>
      </c>
      <c r="K78" s="17">
        <f t="shared" si="3"/>
        <v>0</v>
      </c>
      <c r="L78" s="17">
        <f t="shared" si="3"/>
        <v>1839024.857209</v>
      </c>
      <c r="M78" s="48">
        <f>SUM(C78:L78)</f>
        <v>2694133.671628</v>
      </c>
    </row>
    <row r="79" spans="1:13" ht="15.75">
      <c r="A79" s="9">
        <v>3</v>
      </c>
      <c r="B79" s="16" t="str">
        <f>B9</f>
        <v>SANTIAGO CORREDORES DE BOLSA LTDA.</v>
      </c>
      <c r="C79" s="17">
        <f t="shared" si="3"/>
        <v>5651.895101</v>
      </c>
      <c r="D79" s="17">
        <f t="shared" si="3"/>
        <v>3.848</v>
      </c>
      <c r="E79" s="17">
        <f t="shared" si="3"/>
        <v>0</v>
      </c>
      <c r="F79" s="17">
        <f t="shared" si="3"/>
        <v>0</v>
      </c>
      <c r="G79" s="17">
        <f t="shared" si="3"/>
        <v>589910.756718</v>
      </c>
      <c r="H79" s="17">
        <f t="shared" si="3"/>
        <v>149778.702746</v>
      </c>
      <c r="I79" s="17">
        <f t="shared" si="3"/>
        <v>733170.203953</v>
      </c>
      <c r="J79" s="17">
        <f t="shared" si="3"/>
        <v>0</v>
      </c>
      <c r="K79" s="17">
        <f t="shared" si="3"/>
        <v>0</v>
      </c>
      <c r="L79" s="17">
        <f t="shared" si="3"/>
        <v>36067.561418</v>
      </c>
      <c r="M79" s="48">
        <f>SUM(C79:L79)</f>
        <v>1514582.967936</v>
      </c>
    </row>
    <row r="80" spans="1:13" ht="15.75">
      <c r="A80" s="9">
        <v>4</v>
      </c>
      <c r="B80" s="16" t="str">
        <f>B10</f>
        <v>BBVA CORREDORES DE BOLSA BHIF S.A.</v>
      </c>
      <c r="C80" s="17">
        <f t="shared" si="3"/>
        <v>11878.716877</v>
      </c>
      <c r="D80" s="17">
        <f t="shared" si="3"/>
        <v>0</v>
      </c>
      <c r="E80" s="17">
        <f t="shared" si="3"/>
        <v>0</v>
      </c>
      <c r="F80" s="17">
        <f t="shared" si="3"/>
        <v>0</v>
      </c>
      <c r="G80" s="17">
        <f t="shared" si="3"/>
        <v>683243.084845</v>
      </c>
      <c r="H80" s="17">
        <f t="shared" si="3"/>
        <v>71287.378607</v>
      </c>
      <c r="I80" s="17">
        <f t="shared" si="3"/>
        <v>731113.734864</v>
      </c>
      <c r="J80" s="17">
        <f t="shared" si="3"/>
        <v>0</v>
      </c>
      <c r="K80" s="17">
        <f t="shared" si="3"/>
        <v>0</v>
      </c>
      <c r="L80" s="17">
        <f t="shared" si="3"/>
        <v>738669.351542</v>
      </c>
      <c r="M80" s="48">
        <f>SUM(C80:L80)</f>
        <v>2236192.2667349996</v>
      </c>
    </row>
    <row r="81" spans="1:13" ht="15.75">
      <c r="A81" s="9">
        <v>5</v>
      </c>
      <c r="B81" s="16" t="str">
        <f aca="true" t="shared" si="4" ref="B81:B108">B11</f>
        <v>SCOTIA SUD AMERICANO CORREDORES DE BOLSA S.A.</v>
      </c>
      <c r="C81" s="17">
        <f t="shared" si="3"/>
        <v>1583.652886</v>
      </c>
      <c r="D81" s="17">
        <f t="shared" si="3"/>
        <v>0</v>
      </c>
      <c r="E81" s="17">
        <f t="shared" si="3"/>
        <v>0</v>
      </c>
      <c r="F81" s="17">
        <f t="shared" si="3"/>
        <v>0</v>
      </c>
      <c r="G81" s="17">
        <f t="shared" si="3"/>
        <v>715324.745388</v>
      </c>
      <c r="H81" s="17">
        <f t="shared" si="3"/>
        <v>21128.295438</v>
      </c>
      <c r="I81" s="17">
        <f t="shared" si="3"/>
        <v>295499.313665</v>
      </c>
      <c r="J81" s="17">
        <f t="shared" si="3"/>
        <v>0</v>
      </c>
      <c r="K81" s="17">
        <f t="shared" si="3"/>
        <v>0</v>
      </c>
      <c r="L81" s="17">
        <f t="shared" si="3"/>
        <v>167983.9756</v>
      </c>
      <c r="M81" s="48">
        <f>SUM(C81:L81)</f>
        <v>1201519.982977</v>
      </c>
    </row>
    <row r="82" spans="1:13" ht="15.75">
      <c r="A82" s="9">
        <v>6</v>
      </c>
      <c r="B82" s="16" t="str">
        <f t="shared" si="4"/>
        <v>VALORES SECURITY S.A. CORREDORES  DE BOLSA</v>
      </c>
      <c r="C82" s="17">
        <f t="shared" si="3"/>
        <v>22211.155497</v>
      </c>
      <c r="D82" s="17">
        <f t="shared" si="3"/>
        <v>1.5</v>
      </c>
      <c r="E82" s="17">
        <f t="shared" si="3"/>
        <v>0</v>
      </c>
      <c r="F82" s="17">
        <f t="shared" si="3"/>
        <v>0</v>
      </c>
      <c r="G82" s="17">
        <f t="shared" si="3"/>
        <v>134259.728549</v>
      </c>
      <c r="H82" s="17">
        <f t="shared" si="3"/>
        <v>24019.483439</v>
      </c>
      <c r="I82" s="17">
        <f t="shared" si="3"/>
        <v>175346.860564</v>
      </c>
      <c r="J82" s="17">
        <f t="shared" si="3"/>
        <v>0</v>
      </c>
      <c r="K82" s="17">
        <f t="shared" si="3"/>
        <v>6.27415</v>
      </c>
      <c r="L82" s="17">
        <f t="shared" si="3"/>
        <v>1200185.259501</v>
      </c>
      <c r="M82" s="48">
        <f aca="true" t="shared" si="5" ref="M82:M116">SUM(C82:L82)</f>
        <v>1556030.2617</v>
      </c>
    </row>
    <row r="83" spans="1:13" ht="15.75">
      <c r="A83" s="9">
        <v>7</v>
      </c>
      <c r="B83" s="16" t="str">
        <f t="shared" si="4"/>
        <v>BCI CORREDOR DE BOLSA S.A.</v>
      </c>
      <c r="C83" s="17">
        <f t="shared" si="3"/>
        <v>11308.601115</v>
      </c>
      <c r="D83" s="17">
        <f t="shared" si="3"/>
        <v>0</v>
      </c>
      <c r="E83" s="17">
        <f t="shared" si="3"/>
        <v>0</v>
      </c>
      <c r="F83" s="17">
        <f t="shared" si="3"/>
        <v>0</v>
      </c>
      <c r="G83" s="17">
        <f t="shared" si="3"/>
        <v>308220.242315</v>
      </c>
      <c r="H83" s="17">
        <f t="shared" si="3"/>
        <v>25223.605599</v>
      </c>
      <c r="I83" s="17">
        <f t="shared" si="3"/>
        <v>328099.390797</v>
      </c>
      <c r="J83" s="17">
        <f t="shared" si="3"/>
        <v>0</v>
      </c>
      <c r="K83" s="17">
        <f t="shared" si="3"/>
        <v>0</v>
      </c>
      <c r="L83" s="17">
        <f t="shared" si="3"/>
        <v>0</v>
      </c>
      <c r="M83" s="48">
        <f t="shared" si="5"/>
        <v>672851.8398259999</v>
      </c>
    </row>
    <row r="84" spans="1:13" ht="15.75">
      <c r="A84" s="9">
        <v>8</v>
      </c>
      <c r="B84" s="16" t="str">
        <f t="shared" si="4"/>
        <v>SANTANDER INVESTMENT S.A. C. DE BOLSA</v>
      </c>
      <c r="C84" s="17">
        <f t="shared" si="3"/>
        <v>70578.52353</v>
      </c>
      <c r="D84" s="17">
        <f t="shared" si="3"/>
        <v>0</v>
      </c>
      <c r="E84" s="17">
        <f t="shared" si="3"/>
        <v>0</v>
      </c>
      <c r="F84" s="17">
        <f t="shared" si="3"/>
        <v>0</v>
      </c>
      <c r="G84" s="17">
        <f t="shared" si="3"/>
        <v>15730.20833</v>
      </c>
      <c r="H84" s="17">
        <f t="shared" si="3"/>
        <v>8220.81279</v>
      </c>
      <c r="I84" s="17">
        <f t="shared" si="3"/>
        <v>8827.591171</v>
      </c>
      <c r="J84" s="17">
        <f t="shared" si="3"/>
        <v>0</v>
      </c>
      <c r="K84" s="17">
        <f t="shared" si="3"/>
        <v>4573.69715</v>
      </c>
      <c r="L84" s="17">
        <f t="shared" si="3"/>
        <v>58633.387733</v>
      </c>
      <c r="M84" s="48">
        <f t="shared" si="5"/>
        <v>166564.220704</v>
      </c>
    </row>
    <row r="85" spans="1:13" ht="15.75">
      <c r="A85" s="9">
        <v>9</v>
      </c>
      <c r="B85" s="16" t="str">
        <f t="shared" si="4"/>
        <v>LARRAIN VIAL S.A. CORREDORES DE BOLSA</v>
      </c>
      <c r="C85" s="17">
        <f t="shared" si="3"/>
        <v>108803.91995</v>
      </c>
      <c r="D85" s="17">
        <f t="shared" si="3"/>
        <v>20.243</v>
      </c>
      <c r="E85" s="17">
        <f t="shared" si="3"/>
        <v>0</v>
      </c>
      <c r="F85" s="17">
        <f t="shared" si="3"/>
        <v>0</v>
      </c>
      <c r="G85" s="17">
        <f t="shared" si="3"/>
        <v>17224.672419</v>
      </c>
      <c r="H85" s="17">
        <f t="shared" si="3"/>
        <v>16136.278193</v>
      </c>
      <c r="I85" s="17">
        <f t="shared" si="3"/>
        <v>81354.401865</v>
      </c>
      <c r="J85" s="17">
        <f t="shared" si="3"/>
        <v>0</v>
      </c>
      <c r="K85" s="17">
        <f t="shared" si="3"/>
        <v>7122.472233</v>
      </c>
      <c r="L85" s="17">
        <f t="shared" si="3"/>
        <v>305754.186502</v>
      </c>
      <c r="M85" s="48">
        <f t="shared" si="5"/>
        <v>536416.1741620001</v>
      </c>
    </row>
    <row r="86" spans="1:13" ht="15.75">
      <c r="A86" s="9">
        <v>10</v>
      </c>
      <c r="B86" s="16" t="str">
        <f t="shared" si="4"/>
        <v>DEUTSCHE SECURITIES C.  DE BOLSA LTDA.</v>
      </c>
      <c r="C86" s="17">
        <f t="shared" si="3"/>
        <v>26249.190401</v>
      </c>
      <c r="D86" s="17">
        <f t="shared" si="3"/>
        <v>0</v>
      </c>
      <c r="E86" s="17">
        <f t="shared" si="3"/>
        <v>0</v>
      </c>
      <c r="F86" s="17">
        <f t="shared" si="3"/>
        <v>0</v>
      </c>
      <c r="G86" s="17">
        <f t="shared" si="3"/>
        <v>94991.570233</v>
      </c>
      <c r="H86" s="17">
        <f t="shared" si="3"/>
        <v>0</v>
      </c>
      <c r="I86" s="17">
        <f t="shared" si="3"/>
        <v>4676.03052</v>
      </c>
      <c r="J86" s="17">
        <f t="shared" si="3"/>
        <v>0</v>
      </c>
      <c r="K86" s="17">
        <f t="shared" si="3"/>
        <v>0</v>
      </c>
      <c r="L86" s="17">
        <f t="shared" si="3"/>
        <v>175779.455547</v>
      </c>
      <c r="M86" s="48">
        <f t="shared" si="5"/>
        <v>301696.246701</v>
      </c>
    </row>
    <row r="87" spans="1:13" ht="15.75">
      <c r="A87" s="9">
        <v>11</v>
      </c>
      <c r="B87" s="16" t="str">
        <f t="shared" si="4"/>
        <v>TANNER  CORREDORES DE BOLSA S.A.</v>
      </c>
      <c r="C87" s="17">
        <f t="shared" si="3"/>
        <v>9870.540625</v>
      </c>
      <c r="D87" s="17">
        <f t="shared" si="3"/>
        <v>0</v>
      </c>
      <c r="E87" s="17">
        <f t="shared" si="3"/>
        <v>0</v>
      </c>
      <c r="F87" s="17">
        <f t="shared" si="3"/>
        <v>0</v>
      </c>
      <c r="G87" s="17">
        <f t="shared" si="3"/>
        <v>3270.220751</v>
      </c>
      <c r="H87" s="17">
        <f t="shared" si="3"/>
        <v>2882.818551</v>
      </c>
      <c r="I87" s="17">
        <f t="shared" si="3"/>
        <v>6395.239621</v>
      </c>
      <c r="J87" s="17">
        <f t="shared" si="3"/>
        <v>0</v>
      </c>
      <c r="K87" s="17">
        <f t="shared" si="3"/>
        <v>0</v>
      </c>
      <c r="L87" s="17">
        <f t="shared" si="3"/>
        <v>95969.96374</v>
      </c>
      <c r="M87" s="48">
        <f t="shared" si="5"/>
        <v>118388.783288</v>
      </c>
    </row>
    <row r="88" spans="1:13" ht="15.75">
      <c r="A88" s="9">
        <v>12</v>
      </c>
      <c r="B88" s="16" t="str">
        <f t="shared" si="4"/>
        <v>BANCOESTADO S.A. CORREDORES DE BOLSA</v>
      </c>
      <c r="C88" s="17">
        <f t="shared" si="3"/>
        <v>40.776689</v>
      </c>
      <c r="D88" s="17">
        <f t="shared" si="3"/>
        <v>0.44</v>
      </c>
      <c r="E88" s="17">
        <f t="shared" si="3"/>
        <v>0</v>
      </c>
      <c r="F88" s="17">
        <f t="shared" si="3"/>
        <v>0</v>
      </c>
      <c r="G88" s="17">
        <f t="shared" si="3"/>
        <v>204410.608328</v>
      </c>
      <c r="H88" s="17">
        <f t="shared" si="3"/>
        <v>38289.607856</v>
      </c>
      <c r="I88" s="17">
        <f t="shared" si="3"/>
        <v>652339.938704</v>
      </c>
      <c r="J88" s="17">
        <f t="shared" si="3"/>
        <v>0</v>
      </c>
      <c r="K88" s="17">
        <f t="shared" si="3"/>
        <v>0</v>
      </c>
      <c r="L88" s="17">
        <f t="shared" si="3"/>
        <v>555128.332349</v>
      </c>
      <c r="M88" s="48">
        <f t="shared" si="5"/>
        <v>1450209.703926</v>
      </c>
    </row>
    <row r="89" spans="1:13" ht="15.75">
      <c r="A89" s="9">
        <v>13</v>
      </c>
      <c r="B89" s="16" t="str">
        <f t="shared" si="4"/>
        <v>I.M. TRUST S.A. CORREDORES DE BOLSA</v>
      </c>
      <c r="C89" s="17">
        <f t="shared" si="3"/>
        <v>16779.380223</v>
      </c>
      <c r="D89" s="17">
        <f t="shared" si="3"/>
        <v>0</v>
      </c>
      <c r="E89" s="17">
        <f t="shared" si="3"/>
        <v>0</v>
      </c>
      <c r="F89" s="17">
        <f t="shared" si="3"/>
        <v>0</v>
      </c>
      <c r="G89" s="17">
        <f t="shared" si="3"/>
        <v>5509.745565</v>
      </c>
      <c r="H89" s="17">
        <f t="shared" si="3"/>
        <v>1242.212455</v>
      </c>
      <c r="I89" s="17">
        <f t="shared" si="3"/>
        <v>0</v>
      </c>
      <c r="J89" s="17">
        <f t="shared" si="3"/>
        <v>0</v>
      </c>
      <c r="K89" s="17">
        <f t="shared" si="3"/>
        <v>0</v>
      </c>
      <c r="L89" s="17">
        <f t="shared" si="3"/>
        <v>91869.659205</v>
      </c>
      <c r="M89" s="48">
        <f t="shared" si="5"/>
        <v>115400.99744800001</v>
      </c>
    </row>
    <row r="90" spans="1:13" ht="15.75">
      <c r="A90" s="9">
        <v>14</v>
      </c>
      <c r="B90" s="16" t="str">
        <f t="shared" si="4"/>
        <v>MOLINA, SWETT Y VALDES S.A. C. DE BOLSA</v>
      </c>
      <c r="C90" s="17">
        <f t="shared" si="3"/>
        <v>2611.217019</v>
      </c>
      <c r="D90" s="17">
        <f t="shared" si="3"/>
        <v>0.894</v>
      </c>
      <c r="E90" s="17">
        <f t="shared" si="3"/>
        <v>0</v>
      </c>
      <c r="F90" s="17">
        <f t="shared" si="3"/>
        <v>0</v>
      </c>
      <c r="G90" s="17">
        <f t="shared" si="3"/>
        <v>37497.805453</v>
      </c>
      <c r="H90" s="17">
        <f t="shared" si="3"/>
        <v>4854.206682</v>
      </c>
      <c r="I90" s="17">
        <f t="shared" si="3"/>
        <v>2169.622524</v>
      </c>
      <c r="J90" s="17">
        <f t="shared" si="3"/>
        <v>0</v>
      </c>
      <c r="K90" s="17">
        <f t="shared" si="3"/>
        <v>0</v>
      </c>
      <c r="L90" s="17">
        <f t="shared" si="3"/>
        <v>22584.199568</v>
      </c>
      <c r="M90" s="48">
        <f>SUM(C90:L90)</f>
        <v>69717.945246</v>
      </c>
    </row>
    <row r="91" spans="1:13" ht="15.75">
      <c r="A91" s="9">
        <v>15</v>
      </c>
      <c r="B91" s="16" t="str">
        <f t="shared" si="4"/>
        <v>CELFIN, GARDEWEG S.A. C. DE BOLSA</v>
      </c>
      <c r="C91" s="17">
        <f t="shared" si="3"/>
        <v>82850.666772</v>
      </c>
      <c r="D91" s="17">
        <f t="shared" si="3"/>
        <v>0.74</v>
      </c>
      <c r="E91" s="17">
        <f t="shared" si="3"/>
        <v>0</v>
      </c>
      <c r="F91" s="17">
        <f t="shared" si="3"/>
        <v>0</v>
      </c>
      <c r="G91" s="17">
        <f t="shared" si="3"/>
        <v>35715.018115</v>
      </c>
      <c r="H91" s="17">
        <f t="shared" si="3"/>
        <v>14334.584238</v>
      </c>
      <c r="I91" s="17">
        <f t="shared" si="3"/>
        <v>19362.834337</v>
      </c>
      <c r="J91" s="17">
        <f t="shared" si="3"/>
        <v>1.0336</v>
      </c>
      <c r="K91" s="17">
        <f t="shared" si="3"/>
        <v>215.055948</v>
      </c>
      <c r="L91" s="17">
        <f t="shared" si="3"/>
        <v>14328.14663</v>
      </c>
      <c r="M91" s="48">
        <f t="shared" si="5"/>
        <v>166808.07964</v>
      </c>
    </row>
    <row r="92" spans="1:13" ht="15.75">
      <c r="A92" s="9">
        <v>16</v>
      </c>
      <c r="B92" s="16" t="str">
        <f t="shared" si="4"/>
        <v>NEGOCIOS Y VALORES S.A. C. DE BOLSA</v>
      </c>
      <c r="C92" s="17">
        <f t="shared" si="3"/>
        <v>6675.498493</v>
      </c>
      <c r="D92" s="17">
        <f t="shared" si="3"/>
        <v>0</v>
      </c>
      <c r="E92" s="17">
        <f t="shared" si="3"/>
        <v>0</v>
      </c>
      <c r="F92" s="17">
        <f t="shared" si="3"/>
        <v>0</v>
      </c>
      <c r="G92" s="17">
        <f t="shared" si="3"/>
        <v>8089.647649</v>
      </c>
      <c r="H92" s="17">
        <f t="shared" si="3"/>
        <v>259.968029</v>
      </c>
      <c r="I92" s="17">
        <f t="shared" si="3"/>
        <v>6924.613077</v>
      </c>
      <c r="J92" s="17">
        <f t="shared" si="3"/>
        <v>0</v>
      </c>
      <c r="K92" s="17">
        <f t="shared" si="3"/>
        <v>0</v>
      </c>
      <c r="L92" s="17">
        <f t="shared" si="3"/>
        <v>89554.570805</v>
      </c>
      <c r="M92" s="48">
        <f t="shared" si="5"/>
        <v>111504.29805299999</v>
      </c>
    </row>
    <row r="93" spans="1:13" ht="15.75">
      <c r="A93" s="9">
        <v>17</v>
      </c>
      <c r="B93" s="16" t="str">
        <f t="shared" si="4"/>
        <v>ALFA CORREDORES DE BOLSA S.A.</v>
      </c>
      <c r="C93" s="17">
        <f aca="true" t="shared" si="6" ref="C93:L108">C23/1000000</f>
        <v>19671.456842</v>
      </c>
      <c r="D93" s="17">
        <f t="shared" si="6"/>
        <v>0</v>
      </c>
      <c r="E93" s="17">
        <f t="shared" si="6"/>
        <v>0</v>
      </c>
      <c r="F93" s="17">
        <f t="shared" si="6"/>
        <v>0</v>
      </c>
      <c r="G93" s="17">
        <f t="shared" si="6"/>
        <v>23560.268605</v>
      </c>
      <c r="H93" s="17">
        <f t="shared" si="6"/>
        <v>98.9896</v>
      </c>
      <c r="I93" s="17">
        <f t="shared" si="6"/>
        <v>1913.688033</v>
      </c>
      <c r="J93" s="17">
        <f t="shared" si="6"/>
        <v>0</v>
      </c>
      <c r="K93" s="17">
        <f t="shared" si="6"/>
        <v>0</v>
      </c>
      <c r="L93" s="17">
        <f t="shared" si="6"/>
        <v>7123.726039</v>
      </c>
      <c r="M93" s="48">
        <f t="shared" si="5"/>
        <v>52368.129119000005</v>
      </c>
    </row>
    <row r="94" spans="1:13" ht="15.75">
      <c r="A94" s="9">
        <v>18</v>
      </c>
      <c r="B94" s="16" t="str">
        <f t="shared" si="4"/>
        <v>DUPOL S.A. CORREDORES DE BOLSA</v>
      </c>
      <c r="C94" s="17">
        <f t="shared" si="6"/>
        <v>0</v>
      </c>
      <c r="D94" s="17">
        <f t="shared" si="6"/>
        <v>0</v>
      </c>
      <c r="E94" s="17">
        <f t="shared" si="6"/>
        <v>0</v>
      </c>
      <c r="F94" s="17">
        <f t="shared" si="6"/>
        <v>0</v>
      </c>
      <c r="G94" s="17">
        <f t="shared" si="6"/>
        <v>0</v>
      </c>
      <c r="H94" s="17">
        <f t="shared" si="6"/>
        <v>0</v>
      </c>
      <c r="I94" s="17">
        <f t="shared" si="6"/>
        <v>0</v>
      </c>
      <c r="J94" s="17">
        <f t="shared" si="6"/>
        <v>0</v>
      </c>
      <c r="K94" s="17">
        <f t="shared" si="6"/>
        <v>0</v>
      </c>
      <c r="L94" s="17">
        <f t="shared" si="6"/>
        <v>0</v>
      </c>
      <c r="M94" s="48">
        <f t="shared" si="5"/>
        <v>0</v>
      </c>
    </row>
    <row r="95" spans="1:13" ht="15.75">
      <c r="A95" s="9">
        <v>19</v>
      </c>
      <c r="B95" s="16" t="str">
        <f t="shared" si="4"/>
        <v>DE LA CERDA Y HATTON C. DE BOLSA S.A.</v>
      </c>
      <c r="C95" s="17">
        <f t="shared" si="6"/>
        <v>0</v>
      </c>
      <c r="D95" s="17">
        <f t="shared" si="6"/>
        <v>0</v>
      </c>
      <c r="E95" s="17">
        <f t="shared" si="6"/>
        <v>0</v>
      </c>
      <c r="F95" s="17">
        <f t="shared" si="6"/>
        <v>0</v>
      </c>
      <c r="G95" s="17">
        <f t="shared" si="6"/>
        <v>0</v>
      </c>
      <c r="H95" s="17">
        <f t="shared" si="6"/>
        <v>0</v>
      </c>
      <c r="I95" s="17">
        <f t="shared" si="6"/>
        <v>0</v>
      </c>
      <c r="J95" s="17">
        <f t="shared" si="6"/>
        <v>0</v>
      </c>
      <c r="K95" s="17">
        <f t="shared" si="6"/>
        <v>0</v>
      </c>
      <c r="L95" s="17">
        <f t="shared" si="6"/>
        <v>0</v>
      </c>
      <c r="M95" s="48">
        <f t="shared" si="5"/>
        <v>0</v>
      </c>
    </row>
    <row r="96" spans="1:13" ht="15.75">
      <c r="A96" s="9">
        <v>20</v>
      </c>
      <c r="B96" s="16" t="str">
        <f t="shared" si="4"/>
        <v>CORP CORREDORES DE BOLSA S.A.</v>
      </c>
      <c r="C96" s="17">
        <f t="shared" si="6"/>
        <v>3379.136183</v>
      </c>
      <c r="D96" s="17">
        <f t="shared" si="6"/>
        <v>0</v>
      </c>
      <c r="E96" s="17">
        <f t="shared" si="6"/>
        <v>0</v>
      </c>
      <c r="F96" s="17">
        <f t="shared" si="6"/>
        <v>0</v>
      </c>
      <c r="G96" s="17">
        <f t="shared" si="6"/>
        <v>19643.145292</v>
      </c>
      <c r="H96" s="17">
        <f t="shared" si="6"/>
        <v>19634.743475</v>
      </c>
      <c r="I96" s="17">
        <f t="shared" si="6"/>
        <v>48302.306246</v>
      </c>
      <c r="J96" s="17">
        <f t="shared" si="6"/>
        <v>0</v>
      </c>
      <c r="K96" s="17">
        <f t="shared" si="6"/>
        <v>0</v>
      </c>
      <c r="L96" s="17">
        <f t="shared" si="6"/>
        <v>451039.179592</v>
      </c>
      <c r="M96" s="48">
        <f t="shared" si="5"/>
        <v>541998.510788</v>
      </c>
    </row>
    <row r="97" spans="1:13" ht="15.75">
      <c r="A97" s="9">
        <v>21</v>
      </c>
      <c r="B97" s="16" t="str">
        <f t="shared" si="4"/>
        <v>UGARTE Y CIA. CORREDORES DE BOLSA S.A.</v>
      </c>
      <c r="C97" s="17">
        <f t="shared" si="6"/>
        <v>3852.721165</v>
      </c>
      <c r="D97" s="17">
        <f t="shared" si="6"/>
        <v>0.74</v>
      </c>
      <c r="E97" s="17">
        <f t="shared" si="6"/>
        <v>10.416</v>
      </c>
      <c r="F97" s="17">
        <f t="shared" si="6"/>
        <v>0</v>
      </c>
      <c r="G97" s="17">
        <f t="shared" si="6"/>
        <v>0</v>
      </c>
      <c r="H97" s="17">
        <f t="shared" si="6"/>
        <v>0</v>
      </c>
      <c r="I97" s="17">
        <f t="shared" si="6"/>
        <v>0</v>
      </c>
      <c r="J97" s="17">
        <f t="shared" si="6"/>
        <v>0</v>
      </c>
      <c r="K97" s="17">
        <f t="shared" si="6"/>
        <v>0</v>
      </c>
      <c r="L97" s="17">
        <f t="shared" si="6"/>
        <v>3645.38994</v>
      </c>
      <c r="M97" s="48">
        <f t="shared" si="5"/>
        <v>7509.267105</v>
      </c>
    </row>
    <row r="98" spans="1:17" ht="15.75">
      <c r="A98" s="9">
        <v>22</v>
      </c>
      <c r="B98" s="16" t="str">
        <f t="shared" si="4"/>
        <v>FINANZAS Y NEGOCIOS S.A. C. DE BOLSA </v>
      </c>
      <c r="C98" s="17">
        <f t="shared" si="6"/>
        <v>1757.796583</v>
      </c>
      <c r="D98" s="17">
        <f t="shared" si="6"/>
        <v>0</v>
      </c>
      <c r="E98" s="17">
        <f t="shared" si="6"/>
        <v>0.359832</v>
      </c>
      <c r="F98" s="17">
        <f t="shared" si="6"/>
        <v>0</v>
      </c>
      <c r="G98" s="17">
        <f t="shared" si="6"/>
        <v>0</v>
      </c>
      <c r="H98" s="17">
        <f t="shared" si="6"/>
        <v>0</v>
      </c>
      <c r="I98" s="17">
        <f t="shared" si="6"/>
        <v>0</v>
      </c>
      <c r="J98" s="17">
        <f t="shared" si="6"/>
        <v>0</v>
      </c>
      <c r="K98" s="17">
        <f t="shared" si="6"/>
        <v>0</v>
      </c>
      <c r="L98" s="17">
        <f t="shared" si="6"/>
        <v>3241.198007</v>
      </c>
      <c r="M98" s="48">
        <f t="shared" si="5"/>
        <v>4999.354422</v>
      </c>
      <c r="N98" s="2"/>
      <c r="O98" s="23"/>
      <c r="P98" s="2"/>
      <c r="Q98" s="2"/>
    </row>
    <row r="99" spans="1:17" ht="15.75">
      <c r="A99" s="9">
        <v>23</v>
      </c>
      <c r="B99" s="16" t="str">
        <f t="shared" si="4"/>
        <v>URETA Y BIANCHI CORREDORES DE  BOLSA S.A.</v>
      </c>
      <c r="C99" s="17">
        <f t="shared" si="6"/>
        <v>21069.957577</v>
      </c>
      <c r="D99" s="17">
        <f t="shared" si="6"/>
        <v>1.639</v>
      </c>
      <c r="E99" s="17">
        <f t="shared" si="6"/>
        <v>10.775832</v>
      </c>
      <c r="F99" s="17">
        <f t="shared" si="6"/>
        <v>0</v>
      </c>
      <c r="G99" s="17">
        <f t="shared" si="6"/>
        <v>0</v>
      </c>
      <c r="H99" s="17">
        <f t="shared" si="6"/>
        <v>0</v>
      </c>
      <c r="I99" s="17">
        <f t="shared" si="6"/>
        <v>0</v>
      </c>
      <c r="J99" s="17">
        <f t="shared" si="6"/>
        <v>0</v>
      </c>
      <c r="K99" s="17">
        <f t="shared" si="6"/>
        <v>0</v>
      </c>
      <c r="L99" s="17">
        <f t="shared" si="6"/>
        <v>0</v>
      </c>
      <c r="M99" s="48">
        <f t="shared" si="5"/>
        <v>21082.372409</v>
      </c>
      <c r="N99" s="2"/>
      <c r="O99" s="2"/>
      <c r="P99" s="2"/>
      <c r="Q99" s="2"/>
    </row>
    <row r="100" spans="1:13" ht="15.75">
      <c r="A100" s="9">
        <v>24</v>
      </c>
      <c r="B100" s="16" t="str">
        <f t="shared" si="4"/>
        <v>MUNITA Y CRUZAT S.A. CORREDORES DE BOLSA</v>
      </c>
      <c r="C100" s="17">
        <f t="shared" si="6"/>
        <v>1013.575301</v>
      </c>
      <c r="D100" s="17">
        <f t="shared" si="6"/>
        <v>0</v>
      </c>
      <c r="E100" s="17">
        <f t="shared" si="6"/>
        <v>0</v>
      </c>
      <c r="F100" s="17">
        <f t="shared" si="6"/>
        <v>0</v>
      </c>
      <c r="G100" s="17">
        <f t="shared" si="6"/>
        <v>0</v>
      </c>
      <c r="H100" s="17">
        <f t="shared" si="6"/>
        <v>0</v>
      </c>
      <c r="I100" s="17">
        <f t="shared" si="6"/>
        <v>0</v>
      </c>
      <c r="J100" s="17">
        <f t="shared" si="6"/>
        <v>0</v>
      </c>
      <c r="K100" s="17">
        <f t="shared" si="6"/>
        <v>0</v>
      </c>
      <c r="L100" s="17">
        <f t="shared" si="6"/>
        <v>2492.010795</v>
      </c>
      <c r="M100" s="48">
        <f>SUM(C100:L100)</f>
        <v>3505.586096</v>
      </c>
    </row>
    <row r="101" spans="1:13" ht="15.75">
      <c r="A101" s="9">
        <v>25</v>
      </c>
      <c r="B101" s="16" t="str">
        <f t="shared" si="4"/>
        <v>RAIMUNDO SERRANO MC AULIFFE C. DE B. S.A.</v>
      </c>
      <c r="C101" s="17">
        <f t="shared" si="6"/>
        <v>912.240184</v>
      </c>
      <c r="D101" s="17">
        <f t="shared" si="6"/>
        <v>0.888</v>
      </c>
      <c r="E101" s="17">
        <f t="shared" si="6"/>
        <v>0</v>
      </c>
      <c r="F101" s="17">
        <f t="shared" si="6"/>
        <v>0</v>
      </c>
      <c r="G101" s="17">
        <f t="shared" si="6"/>
        <v>0</v>
      </c>
      <c r="H101" s="17">
        <f t="shared" si="6"/>
        <v>0</v>
      </c>
      <c r="I101" s="17">
        <f t="shared" si="6"/>
        <v>0</v>
      </c>
      <c r="J101" s="17">
        <f t="shared" si="6"/>
        <v>0</v>
      </c>
      <c r="K101" s="17">
        <f t="shared" si="6"/>
        <v>15.128972</v>
      </c>
      <c r="L101" s="17">
        <f t="shared" si="6"/>
        <v>0</v>
      </c>
      <c r="M101" s="48">
        <f t="shared" si="5"/>
        <v>928.257156</v>
      </c>
    </row>
    <row r="102" spans="1:13" ht="15.75">
      <c r="A102" s="9">
        <v>26</v>
      </c>
      <c r="B102" s="16" t="str">
        <f t="shared" si="4"/>
        <v>ETCHEGARAY S.A. CORREDORES DE BOLSA</v>
      </c>
      <c r="C102" s="17">
        <f t="shared" si="6"/>
        <v>399.149792</v>
      </c>
      <c r="D102" s="17">
        <f t="shared" si="6"/>
        <v>0.446</v>
      </c>
      <c r="E102" s="17">
        <f t="shared" si="6"/>
        <v>0</v>
      </c>
      <c r="F102" s="17">
        <f t="shared" si="6"/>
        <v>0</v>
      </c>
      <c r="G102" s="17">
        <f t="shared" si="6"/>
        <v>0</v>
      </c>
      <c r="H102" s="17">
        <f t="shared" si="6"/>
        <v>0</v>
      </c>
      <c r="I102" s="17">
        <f t="shared" si="6"/>
        <v>0</v>
      </c>
      <c r="J102" s="17">
        <f t="shared" si="6"/>
        <v>0</v>
      </c>
      <c r="K102" s="17">
        <f t="shared" si="6"/>
        <v>0</v>
      </c>
      <c r="L102" s="17">
        <f t="shared" si="6"/>
        <v>0</v>
      </c>
      <c r="M102" s="48">
        <f t="shared" si="5"/>
        <v>399.595792</v>
      </c>
    </row>
    <row r="103" spans="1:13" ht="15.75">
      <c r="A103" s="9">
        <v>27</v>
      </c>
      <c r="B103" s="16" t="str">
        <f t="shared" si="4"/>
        <v>COVARRUBIAS Y CIA. C. DE BOLSA LTDA.</v>
      </c>
      <c r="C103" s="17">
        <f t="shared" si="6"/>
        <v>3031.308323</v>
      </c>
      <c r="D103" s="17">
        <f t="shared" si="6"/>
        <v>7.123</v>
      </c>
      <c r="E103" s="17">
        <f t="shared" si="6"/>
        <v>0</v>
      </c>
      <c r="F103" s="17">
        <f t="shared" si="6"/>
        <v>0</v>
      </c>
      <c r="G103" s="17">
        <f t="shared" si="6"/>
        <v>6504.288493</v>
      </c>
      <c r="H103" s="17">
        <f t="shared" si="6"/>
        <v>595.142158</v>
      </c>
      <c r="I103" s="17">
        <f t="shared" si="6"/>
        <v>0</v>
      </c>
      <c r="J103" s="17">
        <f t="shared" si="6"/>
        <v>0</v>
      </c>
      <c r="K103" s="17">
        <f t="shared" si="6"/>
        <v>0</v>
      </c>
      <c r="L103" s="17">
        <f t="shared" si="6"/>
        <v>26428.9384</v>
      </c>
      <c r="M103" s="48">
        <f t="shared" si="5"/>
        <v>36566.800374</v>
      </c>
    </row>
    <row r="104" spans="1:13" ht="15.75">
      <c r="A104" s="9">
        <v>28</v>
      </c>
      <c r="B104" s="16" t="str">
        <f t="shared" si="4"/>
        <v>VALENZUELA LAFOURCADE S.A. C. DE BOLSA</v>
      </c>
      <c r="C104" s="17">
        <f t="shared" si="6"/>
        <v>880.94342</v>
      </c>
      <c r="D104" s="17">
        <f t="shared" si="6"/>
        <v>0</v>
      </c>
      <c r="E104" s="17">
        <f t="shared" si="6"/>
        <v>0</v>
      </c>
      <c r="F104" s="17">
        <f t="shared" si="6"/>
        <v>0</v>
      </c>
      <c r="G104" s="17">
        <f t="shared" si="6"/>
        <v>0</v>
      </c>
      <c r="H104" s="17">
        <f t="shared" si="6"/>
        <v>0</v>
      </c>
      <c r="I104" s="17">
        <f t="shared" si="6"/>
        <v>0</v>
      </c>
      <c r="J104" s="17">
        <f t="shared" si="6"/>
        <v>0</v>
      </c>
      <c r="K104" s="17">
        <f t="shared" si="6"/>
        <v>0</v>
      </c>
      <c r="L104" s="17">
        <f t="shared" si="6"/>
        <v>0</v>
      </c>
      <c r="M104" s="48">
        <f t="shared" si="5"/>
        <v>880.94342</v>
      </c>
    </row>
    <row r="105" spans="1:13" ht="15.75">
      <c r="A105" s="9">
        <v>29</v>
      </c>
      <c r="B105" s="16" t="str">
        <f t="shared" si="4"/>
        <v>JAIME LARRAIN Y CIA. C. DE BOLSA LTDA.</v>
      </c>
      <c r="C105" s="17">
        <f t="shared" si="6"/>
        <v>2188.093522</v>
      </c>
      <c r="D105" s="17">
        <f t="shared" si="6"/>
        <v>0</v>
      </c>
      <c r="E105" s="17">
        <f t="shared" si="6"/>
        <v>0</v>
      </c>
      <c r="F105" s="17">
        <f t="shared" si="6"/>
        <v>0</v>
      </c>
      <c r="G105" s="17">
        <f t="shared" si="6"/>
        <v>0</v>
      </c>
      <c r="H105" s="17">
        <f t="shared" si="6"/>
        <v>0</v>
      </c>
      <c r="I105" s="17">
        <f t="shared" si="6"/>
        <v>0</v>
      </c>
      <c r="J105" s="17">
        <f t="shared" si="6"/>
        <v>0</v>
      </c>
      <c r="K105" s="17">
        <f t="shared" si="6"/>
        <v>0</v>
      </c>
      <c r="L105" s="17">
        <f t="shared" si="6"/>
        <v>18.79</v>
      </c>
      <c r="M105" s="48">
        <f t="shared" si="5"/>
        <v>2206.883522</v>
      </c>
    </row>
    <row r="106" spans="1:13" ht="15.75">
      <c r="A106" s="9">
        <v>30</v>
      </c>
      <c r="B106" s="16" t="str">
        <f t="shared" si="4"/>
        <v>LIRA S.A. CORREDORES DE BOLSA</v>
      </c>
      <c r="C106" s="17">
        <f t="shared" si="6"/>
        <v>1136.016461</v>
      </c>
      <c r="D106" s="17">
        <f t="shared" si="6"/>
        <v>0</v>
      </c>
      <c r="E106" s="17">
        <f t="shared" si="6"/>
        <v>0</v>
      </c>
      <c r="F106" s="17">
        <f t="shared" si="6"/>
        <v>0</v>
      </c>
      <c r="G106" s="17">
        <f t="shared" si="6"/>
        <v>0</v>
      </c>
      <c r="H106" s="17">
        <f t="shared" si="6"/>
        <v>0</v>
      </c>
      <c r="I106" s="17">
        <f t="shared" si="6"/>
        <v>0</v>
      </c>
      <c r="J106" s="17">
        <f t="shared" si="6"/>
        <v>0</v>
      </c>
      <c r="K106" s="17">
        <f t="shared" si="6"/>
        <v>0</v>
      </c>
      <c r="L106" s="17">
        <f t="shared" si="6"/>
        <v>0</v>
      </c>
      <c r="M106" s="48">
        <f t="shared" si="5"/>
        <v>1136.016461</v>
      </c>
    </row>
    <row r="107" spans="1:13" ht="15.75">
      <c r="A107" s="9">
        <v>31</v>
      </c>
      <c r="B107" s="16" t="str">
        <f t="shared" si="4"/>
        <v>SERGIO CONTRERAS Y CIA. C. DE BOLSA</v>
      </c>
      <c r="C107" s="17">
        <f t="shared" si="6"/>
        <v>581.209705</v>
      </c>
      <c r="D107" s="17">
        <f t="shared" si="6"/>
        <v>0</v>
      </c>
      <c r="E107" s="17">
        <f t="shared" si="6"/>
        <v>0</v>
      </c>
      <c r="F107" s="17">
        <f t="shared" si="6"/>
        <v>0</v>
      </c>
      <c r="G107" s="17">
        <f t="shared" si="6"/>
        <v>1581.459244</v>
      </c>
      <c r="H107" s="17">
        <f t="shared" si="6"/>
        <v>203.005884</v>
      </c>
      <c r="I107" s="17">
        <f t="shared" si="6"/>
        <v>0</v>
      </c>
      <c r="J107" s="17">
        <f t="shared" si="6"/>
        <v>0</v>
      </c>
      <c r="K107" s="17">
        <f t="shared" si="6"/>
        <v>0</v>
      </c>
      <c r="L107" s="17">
        <f t="shared" si="6"/>
        <v>4594.323821</v>
      </c>
      <c r="M107" s="48">
        <f t="shared" si="5"/>
        <v>6959.998654</v>
      </c>
    </row>
    <row r="108" spans="1:13" ht="15.75">
      <c r="A108" s="9">
        <v>32</v>
      </c>
      <c r="B108" s="16" t="str">
        <f t="shared" si="4"/>
        <v>YRARRAZAVAL Y CIA. C. DE BOLSA LTDA.</v>
      </c>
      <c r="C108" s="17">
        <f t="shared" si="6"/>
        <v>729.833998</v>
      </c>
      <c r="D108" s="17">
        <f t="shared" si="6"/>
        <v>0</v>
      </c>
      <c r="E108" s="17">
        <f t="shared" si="6"/>
        <v>0</v>
      </c>
      <c r="F108" s="17">
        <f t="shared" si="6"/>
        <v>0</v>
      </c>
      <c r="G108" s="17">
        <f t="shared" si="6"/>
        <v>0</v>
      </c>
      <c r="H108" s="17">
        <f t="shared" si="6"/>
        <v>0</v>
      </c>
      <c r="I108" s="17">
        <f t="shared" si="6"/>
        <v>0</v>
      </c>
      <c r="J108" s="17">
        <f t="shared" si="6"/>
        <v>0</v>
      </c>
      <c r="K108" s="17">
        <f t="shared" si="6"/>
        <v>0</v>
      </c>
      <c r="L108" s="17">
        <f t="shared" si="6"/>
        <v>0</v>
      </c>
      <c r="M108" s="48">
        <f t="shared" si="5"/>
        <v>729.833998</v>
      </c>
    </row>
    <row r="109" spans="1:13" ht="15.75">
      <c r="A109" s="9">
        <v>33</v>
      </c>
      <c r="B109" s="16" t="s">
        <v>43</v>
      </c>
      <c r="C109" s="17">
        <f aca="true" t="shared" si="7" ref="C109:L117">C39/1000000</f>
        <v>27073.997298</v>
      </c>
      <c r="D109" s="17">
        <f t="shared" si="7"/>
        <v>0</v>
      </c>
      <c r="E109" s="17">
        <f t="shared" si="7"/>
        <v>0</v>
      </c>
      <c r="F109" s="17">
        <f t="shared" si="7"/>
        <v>0</v>
      </c>
      <c r="G109" s="17">
        <f t="shared" si="7"/>
        <v>81584.099132</v>
      </c>
      <c r="H109" s="17">
        <f t="shared" si="7"/>
        <v>19.34389</v>
      </c>
      <c r="I109" s="17">
        <f t="shared" si="7"/>
        <v>9103.678651</v>
      </c>
      <c r="J109" s="17">
        <f t="shared" si="7"/>
        <v>0</v>
      </c>
      <c r="K109" s="17">
        <f t="shared" si="7"/>
        <v>179.4</v>
      </c>
      <c r="L109" s="17">
        <f t="shared" si="7"/>
        <v>290300.948127</v>
      </c>
      <c r="M109" s="48">
        <f t="shared" si="5"/>
        <v>408261.467098</v>
      </c>
    </row>
    <row r="110" spans="1:13" ht="15.75">
      <c r="A110" s="9">
        <v>34</v>
      </c>
      <c r="B110" s="16" t="s">
        <v>77</v>
      </c>
      <c r="C110" s="17">
        <f t="shared" si="7"/>
        <v>107.476738</v>
      </c>
      <c r="D110" s="17">
        <f t="shared" si="7"/>
        <v>0</v>
      </c>
      <c r="E110" s="17">
        <f t="shared" si="7"/>
        <v>0</v>
      </c>
      <c r="F110" s="17">
        <f t="shared" si="7"/>
        <v>0</v>
      </c>
      <c r="G110" s="17">
        <f t="shared" si="7"/>
        <v>428697.594535</v>
      </c>
      <c r="H110" s="17">
        <f t="shared" si="7"/>
        <v>683.052964</v>
      </c>
      <c r="I110" s="17">
        <f t="shared" si="7"/>
        <v>136978.290439</v>
      </c>
      <c r="J110" s="17">
        <f t="shared" si="7"/>
        <v>0</v>
      </c>
      <c r="K110" s="17">
        <f t="shared" si="7"/>
        <v>0</v>
      </c>
      <c r="L110" s="17">
        <f t="shared" si="7"/>
        <v>1958447.799678</v>
      </c>
      <c r="M110" s="48">
        <f t="shared" si="5"/>
        <v>2524914.214354</v>
      </c>
    </row>
    <row r="111" spans="1:13" ht="15.75">
      <c r="A111" s="9">
        <v>35</v>
      </c>
      <c r="B111" s="16" t="str">
        <f aca="true" t="shared" si="8" ref="B111:B116">B41</f>
        <v>INTERVALORES CORREDORES DE BOLSA S.A.</v>
      </c>
      <c r="C111" s="17">
        <f t="shared" si="7"/>
        <v>0</v>
      </c>
      <c r="D111" s="17">
        <f t="shared" si="7"/>
        <v>0</v>
      </c>
      <c r="E111" s="17">
        <f t="shared" si="7"/>
        <v>0</v>
      </c>
      <c r="F111" s="17">
        <f t="shared" si="7"/>
        <v>0</v>
      </c>
      <c r="G111" s="17">
        <f t="shared" si="7"/>
        <v>0</v>
      </c>
      <c r="H111" s="17">
        <f t="shared" si="7"/>
        <v>0</v>
      </c>
      <c r="I111" s="17">
        <f t="shared" si="7"/>
        <v>0</v>
      </c>
      <c r="J111" s="17">
        <f t="shared" si="7"/>
        <v>0</v>
      </c>
      <c r="K111" s="17">
        <f t="shared" si="7"/>
        <v>0</v>
      </c>
      <c r="L111" s="17">
        <f t="shared" si="7"/>
        <v>0</v>
      </c>
      <c r="M111" s="48">
        <f t="shared" si="5"/>
        <v>0</v>
      </c>
    </row>
    <row r="112" spans="1:13" ht="15.75">
      <c r="A112" s="9">
        <v>36</v>
      </c>
      <c r="B112" s="16" t="str">
        <f t="shared" si="8"/>
        <v>CARLOS MARIN ORREGO S.A. C. DE BOLSA</v>
      </c>
      <c r="C112" s="17">
        <f t="shared" si="7"/>
        <v>0</v>
      </c>
      <c r="D112" s="17">
        <f t="shared" si="7"/>
        <v>0</v>
      </c>
      <c r="E112" s="17">
        <f t="shared" si="7"/>
        <v>0</v>
      </c>
      <c r="F112" s="17">
        <f t="shared" si="7"/>
        <v>0</v>
      </c>
      <c r="G112" s="17">
        <f t="shared" si="7"/>
        <v>0</v>
      </c>
      <c r="H112" s="17">
        <f t="shared" si="7"/>
        <v>0</v>
      </c>
      <c r="I112" s="17">
        <f t="shared" si="7"/>
        <v>0</v>
      </c>
      <c r="J112" s="17">
        <f t="shared" si="7"/>
        <v>0</v>
      </c>
      <c r="K112" s="17">
        <f t="shared" si="7"/>
        <v>0</v>
      </c>
      <c r="L112" s="17">
        <f t="shared" si="7"/>
        <v>0</v>
      </c>
      <c r="M112" s="48">
        <f t="shared" si="5"/>
        <v>0</v>
      </c>
    </row>
    <row r="113" spans="1:13" ht="15.75">
      <c r="A113" s="9">
        <v>37</v>
      </c>
      <c r="B113" s="16" t="str">
        <f t="shared" si="8"/>
        <v>CHILEMARKET S.A. CORREDORES DE BOLSA</v>
      </c>
      <c r="C113" s="17">
        <f t="shared" si="7"/>
        <v>0</v>
      </c>
      <c r="D113" s="17">
        <f t="shared" si="7"/>
        <v>0</v>
      </c>
      <c r="E113" s="17">
        <f t="shared" si="7"/>
        <v>0</v>
      </c>
      <c r="F113" s="17">
        <f t="shared" si="7"/>
        <v>0</v>
      </c>
      <c r="G113" s="17">
        <f t="shared" si="7"/>
        <v>0</v>
      </c>
      <c r="H113" s="17">
        <f t="shared" si="7"/>
        <v>0</v>
      </c>
      <c r="I113" s="17">
        <f t="shared" si="7"/>
        <v>0</v>
      </c>
      <c r="J113" s="17">
        <f t="shared" si="7"/>
        <v>0</v>
      </c>
      <c r="K113" s="17">
        <f t="shared" si="7"/>
        <v>0</v>
      </c>
      <c r="L113" s="17">
        <f t="shared" si="7"/>
        <v>0</v>
      </c>
      <c r="M113" s="48">
        <f t="shared" si="5"/>
        <v>0</v>
      </c>
    </row>
    <row r="114" spans="1:13" ht="15.75">
      <c r="A114" s="9">
        <v>38</v>
      </c>
      <c r="B114" s="16" t="str">
        <f t="shared" si="8"/>
        <v>CB CORREDORES DE BOLSA S.A.</v>
      </c>
      <c r="C114" s="17">
        <f t="shared" si="7"/>
        <v>0</v>
      </c>
      <c r="D114" s="17">
        <f t="shared" si="7"/>
        <v>0</v>
      </c>
      <c r="E114" s="17">
        <f t="shared" si="7"/>
        <v>0</v>
      </c>
      <c r="F114" s="17">
        <f t="shared" si="7"/>
        <v>0</v>
      </c>
      <c r="G114" s="17">
        <f t="shared" si="7"/>
        <v>0</v>
      </c>
      <c r="H114" s="17">
        <f t="shared" si="7"/>
        <v>0</v>
      </c>
      <c r="I114" s="17">
        <f t="shared" si="7"/>
        <v>0</v>
      </c>
      <c r="J114" s="17">
        <f t="shared" si="7"/>
        <v>0</v>
      </c>
      <c r="K114" s="17">
        <f t="shared" si="7"/>
        <v>0</v>
      </c>
      <c r="L114" s="17">
        <f t="shared" si="7"/>
        <v>0</v>
      </c>
      <c r="M114" s="48">
        <f t="shared" si="5"/>
        <v>0</v>
      </c>
    </row>
    <row r="115" spans="1:13" ht="15.75">
      <c r="A115" s="9">
        <v>39</v>
      </c>
      <c r="B115" s="16" t="s">
        <v>76</v>
      </c>
      <c r="C115" s="17">
        <f t="shared" si="7"/>
        <v>38838.028655</v>
      </c>
      <c r="D115" s="17">
        <f t="shared" si="7"/>
        <v>0</v>
      </c>
      <c r="E115" s="17">
        <f t="shared" si="7"/>
        <v>0</v>
      </c>
      <c r="F115" s="17">
        <f t="shared" si="7"/>
        <v>0</v>
      </c>
      <c r="G115" s="17">
        <f t="shared" si="7"/>
        <v>3929.252558</v>
      </c>
      <c r="H115" s="17">
        <f t="shared" si="7"/>
        <v>0</v>
      </c>
      <c r="I115" s="17">
        <f t="shared" si="7"/>
        <v>0</v>
      </c>
      <c r="J115" s="17">
        <f t="shared" si="7"/>
        <v>0</v>
      </c>
      <c r="K115" s="17">
        <f t="shared" si="7"/>
        <v>380.162865</v>
      </c>
      <c r="L115" s="17">
        <f t="shared" si="7"/>
        <v>299.779948</v>
      </c>
      <c r="M115" s="48">
        <f>SUM(C115:L115)</f>
        <v>43447.224026</v>
      </c>
    </row>
    <row r="116" spans="1:13" ht="15.75">
      <c r="A116" s="9">
        <v>40</v>
      </c>
      <c r="B116" s="16" t="str">
        <f t="shared" si="8"/>
        <v>MBI CORREDORES DE BOLSA S.A.</v>
      </c>
      <c r="C116" s="17">
        <f t="shared" si="7"/>
        <v>0</v>
      </c>
      <c r="D116" s="17">
        <f t="shared" si="7"/>
        <v>0</v>
      </c>
      <c r="E116" s="17">
        <f t="shared" si="7"/>
        <v>0</v>
      </c>
      <c r="F116" s="17">
        <f t="shared" si="7"/>
        <v>0</v>
      </c>
      <c r="G116" s="17">
        <f t="shared" si="7"/>
        <v>0</v>
      </c>
      <c r="H116" s="17">
        <f t="shared" si="7"/>
        <v>0</v>
      </c>
      <c r="I116" s="17">
        <f t="shared" si="7"/>
        <v>0</v>
      </c>
      <c r="J116" s="17">
        <f t="shared" si="7"/>
        <v>0</v>
      </c>
      <c r="K116" s="17">
        <f t="shared" si="7"/>
        <v>0</v>
      </c>
      <c r="L116" s="17">
        <f t="shared" si="7"/>
        <v>0</v>
      </c>
      <c r="M116" s="48">
        <f t="shared" si="5"/>
        <v>0</v>
      </c>
    </row>
    <row r="117" spans="1:13" ht="16.5" thickBot="1">
      <c r="A117" s="9">
        <v>41</v>
      </c>
      <c r="B117" s="18" t="s">
        <v>74</v>
      </c>
      <c r="C117" s="34">
        <f>C47/1000000</f>
        <v>0</v>
      </c>
      <c r="D117" s="34">
        <f t="shared" si="7"/>
        <v>0</v>
      </c>
      <c r="E117" s="34">
        <f t="shared" si="7"/>
        <v>0</v>
      </c>
      <c r="F117" s="34">
        <f t="shared" si="7"/>
        <v>0</v>
      </c>
      <c r="G117" s="34">
        <f t="shared" si="7"/>
        <v>0</v>
      </c>
      <c r="H117" s="34">
        <f t="shared" si="7"/>
        <v>0</v>
      </c>
      <c r="I117" s="34">
        <f t="shared" si="7"/>
        <v>0</v>
      </c>
      <c r="J117" s="34">
        <f t="shared" si="7"/>
        <v>0</v>
      </c>
      <c r="K117" s="34">
        <f t="shared" si="7"/>
        <v>0</v>
      </c>
      <c r="L117" s="34">
        <f t="shared" si="7"/>
        <v>0</v>
      </c>
      <c r="M117" s="50">
        <f>SUM(C117:L117)</f>
        <v>0</v>
      </c>
    </row>
    <row r="118" spans="1:13" ht="17.25" thickBot="1" thickTop="1">
      <c r="A118" s="39"/>
      <c r="B118" s="19" t="s">
        <v>10</v>
      </c>
      <c r="C118" s="44">
        <f aca="true" t="shared" si="9" ref="C118:M118">SUM(C77:C117)</f>
        <v>736683.7714120004</v>
      </c>
      <c r="D118" s="44">
        <f t="shared" si="9"/>
        <v>39.84199999999999</v>
      </c>
      <c r="E118" s="44">
        <f t="shared" si="9"/>
        <v>21.551664000000002</v>
      </c>
      <c r="F118" s="44">
        <f t="shared" si="9"/>
        <v>0</v>
      </c>
      <c r="G118" s="44">
        <f t="shared" si="9"/>
        <v>4138916.395017999</v>
      </c>
      <c r="H118" s="44">
        <f t="shared" si="9"/>
        <v>443580.67941399984</v>
      </c>
      <c r="I118" s="44">
        <f t="shared" si="9"/>
        <v>4042528.156809999</v>
      </c>
      <c r="J118" s="44">
        <f t="shared" si="9"/>
        <v>1.0336</v>
      </c>
      <c r="K118" s="44">
        <f t="shared" si="9"/>
        <v>12510.659318</v>
      </c>
      <c r="L118" s="44">
        <f t="shared" si="9"/>
        <v>8483186.75403</v>
      </c>
      <c r="M118" s="45">
        <f t="shared" si="9"/>
        <v>17857468.843265995</v>
      </c>
    </row>
    <row r="119" spans="1:13" ht="17.25" thickBot="1" thickTop="1">
      <c r="A119" s="39"/>
      <c r="B119" s="19" t="s">
        <v>20</v>
      </c>
      <c r="C119" s="35">
        <v>1359761.41676</v>
      </c>
      <c r="D119" s="35">
        <v>25.8162</v>
      </c>
      <c r="E119" s="35">
        <v>82.591758</v>
      </c>
      <c r="F119" s="35">
        <v>0</v>
      </c>
      <c r="G119" s="35">
        <v>3226490.710442</v>
      </c>
      <c r="H119" s="35">
        <v>713565.6499599998</v>
      </c>
      <c r="I119" s="35">
        <v>4797273.463584</v>
      </c>
      <c r="J119" s="35">
        <v>1.4216</v>
      </c>
      <c r="K119" s="35">
        <v>4033.2471259999998</v>
      </c>
      <c r="L119" s="35">
        <v>7667289.125450999</v>
      </c>
      <c r="M119" s="37">
        <v>17768523.442881003</v>
      </c>
    </row>
    <row r="120" ht="13.5" thickTop="1"/>
    <row r="121" spans="1:2" ht="12.75">
      <c r="A121" s="1" t="s">
        <v>21</v>
      </c>
      <c r="B121" s="1" t="s">
        <v>22</v>
      </c>
    </row>
    <row r="122" spans="1:2" ht="12.75">
      <c r="A122" s="1" t="s">
        <v>23</v>
      </c>
      <c r="B122" s="1" t="s">
        <v>24</v>
      </c>
    </row>
    <row r="123" spans="1:2" ht="12.75">
      <c r="A123" s="1"/>
      <c r="B123" s="1"/>
    </row>
    <row r="124" spans="1:2" ht="12.75">
      <c r="A124" s="1"/>
      <c r="B124" s="1" t="s">
        <v>25</v>
      </c>
    </row>
    <row r="132" spans="1:13" ht="20.25">
      <c r="A132" s="155" t="s">
        <v>67</v>
      </c>
      <c r="B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</row>
    <row r="133" spans="1:13" ht="20.25">
      <c r="A133" s="155" t="s">
        <v>141</v>
      </c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</row>
    <row r="134" spans="1:13" ht="20.25">
      <c r="A134" s="155" t="s">
        <v>142</v>
      </c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</row>
    <row r="136" spans="1:13" ht="15.75">
      <c r="A136" s="4"/>
      <c r="B136" s="5"/>
      <c r="C136" s="156" t="s">
        <v>26</v>
      </c>
      <c r="D136" s="156"/>
      <c r="E136" s="156"/>
      <c r="F136" s="156"/>
      <c r="G136" s="156"/>
      <c r="H136" s="156"/>
      <c r="I136" s="156"/>
      <c r="J136" s="156"/>
      <c r="K136" s="156"/>
      <c r="L136" s="5" t="s">
        <v>13</v>
      </c>
      <c r="M136" s="6"/>
    </row>
    <row r="137" spans="1:13" ht="16.5" thickBot="1">
      <c r="A137" s="27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28" t="s">
        <v>14</v>
      </c>
      <c r="M137" s="32"/>
    </row>
    <row r="138" spans="1:13" ht="17.25" thickBot="1" thickTop="1">
      <c r="A138" s="27"/>
      <c r="B138" s="28" t="s">
        <v>0</v>
      </c>
      <c r="C138" s="28" t="s">
        <v>70</v>
      </c>
      <c r="D138" s="28" t="s">
        <v>3</v>
      </c>
      <c r="E138" s="28" t="s">
        <v>4</v>
      </c>
      <c r="F138" s="28" t="s">
        <v>5</v>
      </c>
      <c r="G138" s="28" t="s">
        <v>6</v>
      </c>
      <c r="H138" s="28" t="s">
        <v>7</v>
      </c>
      <c r="I138" s="28" t="s">
        <v>8</v>
      </c>
      <c r="J138" s="28" t="s">
        <v>9</v>
      </c>
      <c r="K138" s="28" t="s">
        <v>12</v>
      </c>
      <c r="L138" s="28" t="s">
        <v>11</v>
      </c>
      <c r="M138" s="29" t="s">
        <v>10</v>
      </c>
    </row>
    <row r="139" spans="1:13" ht="13.5" thickTop="1">
      <c r="A139" s="9">
        <v>1</v>
      </c>
      <c r="B139" s="16" t="str">
        <f>B7</f>
        <v>BICE CORREDORES DE BOLSA S.A.</v>
      </c>
      <c r="C139" s="24">
        <f aca="true" t="shared" si="10" ref="C139:M139">(C77/C118)*100</f>
        <v>1.6994261650428506</v>
      </c>
      <c r="D139" s="24">
        <f t="shared" si="10"/>
        <v>0</v>
      </c>
      <c r="E139" s="24">
        <f t="shared" si="10"/>
        <v>0</v>
      </c>
      <c r="F139" s="24">
        <v>0</v>
      </c>
      <c r="G139" s="24">
        <f t="shared" si="10"/>
        <v>9.853122140299394</v>
      </c>
      <c r="H139" s="24">
        <f t="shared" si="10"/>
        <v>5.519790145356642</v>
      </c>
      <c r="I139" s="24">
        <f t="shared" si="10"/>
        <v>12.336342302227262</v>
      </c>
      <c r="J139" s="24">
        <f t="shared" si="10"/>
        <v>0</v>
      </c>
      <c r="K139" s="24">
        <f t="shared" si="10"/>
        <v>0.1476181193218869</v>
      </c>
      <c r="L139" s="24">
        <f t="shared" si="10"/>
        <v>4.055336423786379</v>
      </c>
      <c r="M139" s="26">
        <f t="shared" si="10"/>
        <v>7.210187288035137</v>
      </c>
    </row>
    <row r="140" spans="1:13" ht="12.75">
      <c r="A140" s="9">
        <v>2</v>
      </c>
      <c r="B140" s="16" t="str">
        <f>B8</f>
        <v>BANCHILE CORREDORES DE BOLSA S.A.</v>
      </c>
      <c r="C140" s="24">
        <f aca="true" t="shared" si="11" ref="C140:M140">(C78/C118)*100</f>
        <v>29.924332023694284</v>
      </c>
      <c r="D140" s="24">
        <f t="shared" si="11"/>
        <v>3.3657948898147687</v>
      </c>
      <c r="E140" s="24">
        <f t="shared" si="11"/>
        <v>0</v>
      </c>
      <c r="F140" s="24">
        <v>0</v>
      </c>
      <c r="G140" s="24">
        <f t="shared" si="11"/>
        <v>7.543175918962776</v>
      </c>
      <c r="H140" s="24">
        <f t="shared" si="11"/>
        <v>4.554689852067158</v>
      </c>
      <c r="I140" s="24">
        <f t="shared" si="11"/>
        <v>7.476764414907845</v>
      </c>
      <c r="J140" s="24">
        <f t="shared" si="11"/>
        <v>0</v>
      </c>
      <c r="K140" s="24">
        <f t="shared" si="11"/>
        <v>0</v>
      </c>
      <c r="L140" s="24">
        <f t="shared" si="11"/>
        <v>21.678467190827288</v>
      </c>
      <c r="M140" s="26">
        <f t="shared" si="11"/>
        <v>15.086873146884706</v>
      </c>
    </row>
    <row r="141" spans="1:13" ht="12.75">
      <c r="A141" s="9">
        <v>3</v>
      </c>
      <c r="B141" s="16" t="str">
        <f>B9</f>
        <v>SANTIAGO CORREDORES DE BOLSA LTDA.</v>
      </c>
      <c r="C141" s="24">
        <f aca="true" t="shared" si="12" ref="C141:M141">(C79/C118)*100</f>
        <v>0.7672077654387612</v>
      </c>
      <c r="D141" s="24">
        <f t="shared" si="12"/>
        <v>9.65814969128056</v>
      </c>
      <c r="E141" s="24">
        <f t="shared" si="12"/>
        <v>0</v>
      </c>
      <c r="F141" s="24">
        <v>0</v>
      </c>
      <c r="G141" s="24">
        <f t="shared" si="12"/>
        <v>14.252782622719169</v>
      </c>
      <c r="H141" s="24">
        <f t="shared" si="12"/>
        <v>33.76583104202551</v>
      </c>
      <c r="I141" s="24">
        <f t="shared" si="12"/>
        <v>18.136427886541977</v>
      </c>
      <c r="J141" s="24">
        <f t="shared" si="12"/>
        <v>0</v>
      </c>
      <c r="K141" s="24">
        <f t="shared" si="12"/>
        <v>0</v>
      </c>
      <c r="L141" s="24">
        <f t="shared" si="12"/>
        <v>0.42516524112670084</v>
      </c>
      <c r="M141" s="26">
        <f t="shared" si="12"/>
        <v>8.481509788589918</v>
      </c>
    </row>
    <row r="142" spans="1:13" ht="12.75">
      <c r="A142" s="9">
        <v>4</v>
      </c>
      <c r="B142" s="16" t="str">
        <f>B10</f>
        <v>BBVA CORREDORES DE BOLSA BHIF S.A.</v>
      </c>
      <c r="C142" s="24">
        <f aca="true" t="shared" si="13" ref="C142:M142">(C80/C118)*100</f>
        <v>1.6124580638218873</v>
      </c>
      <c r="D142" s="24">
        <f t="shared" si="13"/>
        <v>0</v>
      </c>
      <c r="E142" s="24">
        <f t="shared" si="13"/>
        <v>0</v>
      </c>
      <c r="F142" s="24">
        <v>0</v>
      </c>
      <c r="G142" s="24">
        <f t="shared" si="13"/>
        <v>16.50777690671446</v>
      </c>
      <c r="H142" s="24">
        <f t="shared" si="13"/>
        <v>16.070893507168858</v>
      </c>
      <c r="I142" s="24">
        <f t="shared" si="13"/>
        <v>18.085557020360483</v>
      </c>
      <c r="J142" s="24">
        <f t="shared" si="13"/>
        <v>0</v>
      </c>
      <c r="K142" s="24">
        <f t="shared" si="13"/>
        <v>0</v>
      </c>
      <c r="L142" s="24">
        <f t="shared" si="13"/>
        <v>8.707451255757038</v>
      </c>
      <c r="M142" s="26">
        <f t="shared" si="13"/>
        <v>12.522448093634846</v>
      </c>
    </row>
    <row r="143" spans="1:13" ht="12.75">
      <c r="A143" s="9">
        <v>5</v>
      </c>
      <c r="B143" s="16" t="str">
        <f aca="true" t="shared" si="14" ref="B143:B170">B11</f>
        <v>SCOTIA SUD AMERICANO CORREDORES DE BOLSA S.A.</v>
      </c>
      <c r="C143" s="24">
        <f aca="true" t="shared" si="15" ref="C143:M143">(C81/C118)*100</f>
        <v>0.2149705134625968</v>
      </c>
      <c r="D143" s="24">
        <f t="shared" si="15"/>
        <v>0</v>
      </c>
      <c r="E143" s="24">
        <f t="shared" si="15"/>
        <v>0</v>
      </c>
      <c r="F143" s="24">
        <v>0</v>
      </c>
      <c r="G143" s="24">
        <f t="shared" si="15"/>
        <v>17.28289912424987</v>
      </c>
      <c r="H143" s="24">
        <f t="shared" si="15"/>
        <v>4.763123467395359</v>
      </c>
      <c r="I143" s="24">
        <f t="shared" si="15"/>
        <v>7.309765132178611</v>
      </c>
      <c r="J143" s="24">
        <f t="shared" si="15"/>
        <v>0</v>
      </c>
      <c r="K143" s="24">
        <f t="shared" si="15"/>
        <v>0</v>
      </c>
      <c r="L143" s="24">
        <f t="shared" si="15"/>
        <v>1.9801989567210458</v>
      </c>
      <c r="M143" s="26">
        <f t="shared" si="15"/>
        <v>6.728389076428881</v>
      </c>
    </row>
    <row r="144" spans="1:13" ht="12.75">
      <c r="A144" s="9">
        <v>6</v>
      </c>
      <c r="B144" s="16" t="str">
        <f t="shared" si="14"/>
        <v>VALORES SECURITY S.A. CORREDORES  DE BOLSA</v>
      </c>
      <c r="C144" s="24">
        <f aca="true" t="shared" si="16" ref="C144:M144">(C82/C118)*100</f>
        <v>3.015018975432012</v>
      </c>
      <c r="D144" s="24">
        <f t="shared" si="16"/>
        <v>3.7648712414035446</v>
      </c>
      <c r="E144" s="24">
        <f t="shared" si="16"/>
        <v>0</v>
      </c>
      <c r="F144" s="24">
        <v>0</v>
      </c>
      <c r="G144" s="24">
        <f t="shared" si="16"/>
        <v>3.2438376554454686</v>
      </c>
      <c r="H144" s="24">
        <f t="shared" si="16"/>
        <v>5.414907491176434</v>
      </c>
      <c r="I144" s="24">
        <f t="shared" si="16"/>
        <v>4.337554464985298</v>
      </c>
      <c r="J144" s="24">
        <f t="shared" si="16"/>
        <v>0</v>
      </c>
      <c r="K144" s="24">
        <f t="shared" si="16"/>
        <v>0.0501504344457124</v>
      </c>
      <c r="L144" s="24">
        <f t="shared" si="16"/>
        <v>14.147811362644386</v>
      </c>
      <c r="M144" s="26">
        <f t="shared" si="16"/>
        <v>8.713610396619982</v>
      </c>
    </row>
    <row r="145" spans="1:13" ht="12.75">
      <c r="A145" s="9">
        <v>7</v>
      </c>
      <c r="B145" s="16" t="str">
        <f t="shared" si="14"/>
        <v>BCI CORREDOR DE BOLSA S.A.</v>
      </c>
      <c r="C145" s="24">
        <f aca="true" t="shared" si="17" ref="C145:M145">(C83/C118)*100</f>
        <v>1.5350685808274052</v>
      </c>
      <c r="D145" s="24">
        <f t="shared" si="17"/>
        <v>0</v>
      </c>
      <c r="E145" s="24">
        <f t="shared" si="17"/>
        <v>0</v>
      </c>
      <c r="F145" s="24">
        <v>0</v>
      </c>
      <c r="G145" s="24">
        <f t="shared" si="17"/>
        <v>7.446882538772799</v>
      </c>
      <c r="H145" s="24">
        <f t="shared" si="17"/>
        <v>5.686362542282521</v>
      </c>
      <c r="I145" s="24">
        <f t="shared" si="17"/>
        <v>8.116193086850547</v>
      </c>
      <c r="J145" s="24">
        <f t="shared" si="17"/>
        <v>0</v>
      </c>
      <c r="K145" s="24">
        <f t="shared" si="17"/>
        <v>0</v>
      </c>
      <c r="L145" s="24">
        <f t="shared" si="17"/>
        <v>0</v>
      </c>
      <c r="M145" s="26">
        <f t="shared" si="17"/>
        <v>3.7679015191435186</v>
      </c>
    </row>
    <row r="146" spans="1:13" ht="12.75">
      <c r="A146" s="9">
        <v>8</v>
      </c>
      <c r="B146" s="16" t="str">
        <f t="shared" si="14"/>
        <v>SANTANDER INVESTMENT S.A. C. DE BOLSA</v>
      </c>
      <c r="C146" s="24">
        <f aca="true" t="shared" si="18" ref="C146:M146">(C84/C118)*100</f>
        <v>9.5805725969397</v>
      </c>
      <c r="D146" s="24">
        <f t="shared" si="18"/>
        <v>0</v>
      </c>
      <c r="E146" s="24">
        <f t="shared" si="18"/>
        <v>0</v>
      </c>
      <c r="F146" s="24">
        <v>0</v>
      </c>
      <c r="G146" s="24">
        <f t="shared" si="18"/>
        <v>0.3800561989832508</v>
      </c>
      <c r="H146" s="24">
        <f t="shared" si="18"/>
        <v>1.8532846833771595</v>
      </c>
      <c r="I146" s="24">
        <f t="shared" si="18"/>
        <v>0.21836808127431684</v>
      </c>
      <c r="J146" s="24">
        <f t="shared" si="18"/>
        <v>0</v>
      </c>
      <c r="K146" s="24">
        <f t="shared" si="18"/>
        <v>36.558402189239445</v>
      </c>
      <c r="L146" s="24">
        <f t="shared" si="18"/>
        <v>0.6911717192262186</v>
      </c>
      <c r="M146" s="26">
        <f t="shared" si="18"/>
        <v>0.9327426085181771</v>
      </c>
    </row>
    <row r="147" spans="1:13" ht="12.75">
      <c r="A147" s="9">
        <v>9</v>
      </c>
      <c r="B147" s="16" t="str">
        <f t="shared" si="14"/>
        <v>LARRAIN VIAL S.A. CORREDORES DE BOLSA</v>
      </c>
      <c r="C147" s="24">
        <f aca="true" t="shared" si="19" ref="C147:M147">(C85/C118)*100</f>
        <v>14.769419956334279</v>
      </c>
      <c r="D147" s="24">
        <f t="shared" si="19"/>
        <v>50.808192359821305</v>
      </c>
      <c r="E147" s="24">
        <f t="shared" si="19"/>
        <v>0</v>
      </c>
      <c r="F147" s="24">
        <v>0</v>
      </c>
      <c r="G147" s="24">
        <f t="shared" si="19"/>
        <v>0.41616381620400167</v>
      </c>
      <c r="H147" s="24">
        <f t="shared" si="19"/>
        <v>3.6377324220516365</v>
      </c>
      <c r="I147" s="24">
        <f t="shared" si="19"/>
        <v>2.012463456264399</v>
      </c>
      <c r="J147" s="24">
        <f t="shared" si="19"/>
        <v>0</v>
      </c>
      <c r="K147" s="24">
        <f t="shared" si="19"/>
        <v>56.93123001720923</v>
      </c>
      <c r="L147" s="24">
        <f t="shared" si="19"/>
        <v>3.6042373622948856</v>
      </c>
      <c r="M147" s="26">
        <f t="shared" si="19"/>
        <v>3.0038757388860358</v>
      </c>
    </row>
    <row r="148" spans="1:13" ht="12.75">
      <c r="A148" s="9">
        <v>10</v>
      </c>
      <c r="B148" s="16" t="str">
        <f t="shared" si="14"/>
        <v>DEUTSCHE SECURITIES C.  DE BOLSA LTDA.</v>
      </c>
      <c r="C148" s="24">
        <f aca="true" t="shared" si="20" ref="C148:M148">(C86/C118)*100</f>
        <v>3.5631557826621085</v>
      </c>
      <c r="D148" s="24">
        <f t="shared" si="20"/>
        <v>0</v>
      </c>
      <c r="E148" s="24">
        <f t="shared" si="20"/>
        <v>0</v>
      </c>
      <c r="F148" s="24">
        <v>0</v>
      </c>
      <c r="G148" s="24">
        <f t="shared" si="20"/>
        <v>2.295083088591523</v>
      </c>
      <c r="H148" s="24">
        <f t="shared" si="20"/>
        <v>0</v>
      </c>
      <c r="I148" s="24">
        <f t="shared" si="20"/>
        <v>0.11567094497839947</v>
      </c>
      <c r="J148" s="24">
        <f t="shared" si="20"/>
        <v>0</v>
      </c>
      <c r="K148" s="24">
        <f t="shared" si="20"/>
        <v>0</v>
      </c>
      <c r="L148" s="24">
        <f t="shared" si="20"/>
        <v>2.0720922531087114</v>
      </c>
      <c r="M148" s="26">
        <f t="shared" si="20"/>
        <v>1.6894681399081308</v>
      </c>
    </row>
    <row r="149" spans="1:13" ht="12.75">
      <c r="A149" s="9">
        <v>11</v>
      </c>
      <c r="B149" s="16" t="str">
        <f t="shared" si="14"/>
        <v>TANNER  CORREDORES DE BOLSA S.A.</v>
      </c>
      <c r="C149" s="24">
        <f aca="true" t="shared" si="21" ref="C149:M149">(C87/C118)*100</f>
        <v>1.3398612821456828</v>
      </c>
      <c r="D149" s="24">
        <f t="shared" si="21"/>
        <v>0</v>
      </c>
      <c r="E149" s="24">
        <f t="shared" si="21"/>
        <v>0</v>
      </c>
      <c r="F149" s="24">
        <v>0</v>
      </c>
      <c r="G149" s="24">
        <f t="shared" si="21"/>
        <v>0.07901151989772866</v>
      </c>
      <c r="H149" s="24">
        <f t="shared" si="21"/>
        <v>0.649897230602649</v>
      </c>
      <c r="I149" s="24">
        <f t="shared" si="21"/>
        <v>0.15819901242312062</v>
      </c>
      <c r="J149" s="24">
        <f t="shared" si="21"/>
        <v>0</v>
      </c>
      <c r="K149" s="24">
        <f t="shared" si="21"/>
        <v>0</v>
      </c>
      <c r="L149" s="24">
        <f t="shared" si="21"/>
        <v>1.1312961334301497</v>
      </c>
      <c r="M149" s="26">
        <f t="shared" si="21"/>
        <v>0.6629650838374225</v>
      </c>
    </row>
    <row r="150" spans="1:13" ht="12.75">
      <c r="A150" s="9">
        <v>12</v>
      </c>
      <c r="B150" s="16" t="str">
        <f t="shared" si="14"/>
        <v>BANCOESTADO S.A. CORREDORES DE BOLSA</v>
      </c>
      <c r="C150" s="24">
        <f aca="true" t="shared" si="22" ref="C150:M150">(C88/C118)*100</f>
        <v>0.005535168627624766</v>
      </c>
      <c r="D150" s="24">
        <f t="shared" si="22"/>
        <v>1.1043622308117065</v>
      </c>
      <c r="E150" s="24">
        <f t="shared" si="22"/>
        <v>0</v>
      </c>
      <c r="F150" s="24">
        <v>0</v>
      </c>
      <c r="G150" s="24">
        <f t="shared" si="22"/>
        <v>4.938746976721937</v>
      </c>
      <c r="H150" s="24">
        <f t="shared" si="22"/>
        <v>8.631937690925398</v>
      </c>
      <c r="I150" s="24">
        <f t="shared" si="22"/>
        <v>16.136929995282166</v>
      </c>
      <c r="J150" s="24">
        <f t="shared" si="22"/>
        <v>0</v>
      </c>
      <c r="K150" s="24">
        <f t="shared" si="22"/>
        <v>0</v>
      </c>
      <c r="L150" s="24">
        <f t="shared" si="22"/>
        <v>6.543865512394646</v>
      </c>
      <c r="M150" s="26">
        <f t="shared" si="22"/>
        <v>8.12102609084417</v>
      </c>
    </row>
    <row r="151" spans="1:13" ht="12.75">
      <c r="A151" s="9">
        <v>13</v>
      </c>
      <c r="B151" s="16" t="str">
        <f t="shared" si="14"/>
        <v>I.M. TRUST S.A. CORREDORES DE BOLSA</v>
      </c>
      <c r="C151" s="24">
        <f aca="true" t="shared" si="23" ref="C151:M151">(C89/C118)*100</f>
        <v>2.2776910357125137</v>
      </c>
      <c r="D151" s="24">
        <f t="shared" si="23"/>
        <v>0</v>
      </c>
      <c r="E151" s="24">
        <f t="shared" si="23"/>
        <v>0</v>
      </c>
      <c r="F151" s="24">
        <v>0</v>
      </c>
      <c r="G151" s="24">
        <f t="shared" si="23"/>
        <v>0.13312048466676119</v>
      </c>
      <c r="H151" s="24">
        <f t="shared" si="23"/>
        <v>0.2800420560789634</v>
      </c>
      <c r="I151" s="24">
        <f t="shared" si="23"/>
        <v>0</v>
      </c>
      <c r="J151" s="24">
        <f t="shared" si="23"/>
        <v>0</v>
      </c>
      <c r="K151" s="24">
        <f t="shared" si="23"/>
        <v>0</v>
      </c>
      <c r="L151" s="24">
        <f t="shared" si="23"/>
        <v>1.0829616495399756</v>
      </c>
      <c r="M151" s="26">
        <f t="shared" si="23"/>
        <v>0.646233788566947</v>
      </c>
    </row>
    <row r="152" spans="1:13" ht="12.75">
      <c r="A152" s="9">
        <v>14</v>
      </c>
      <c r="B152" s="16" t="str">
        <f t="shared" si="14"/>
        <v>MOLINA, SWETT Y VALDES S.A. C. DE BOLSA</v>
      </c>
      <c r="C152" s="24">
        <f aca="true" t="shared" si="24" ref="C152:M152">(C90/C118)*100</f>
        <v>0.3544556185885683</v>
      </c>
      <c r="D152" s="24">
        <f t="shared" si="24"/>
        <v>2.243863259876513</v>
      </c>
      <c r="E152" s="24">
        <f t="shared" si="24"/>
        <v>0</v>
      </c>
      <c r="F152" s="24">
        <v>0</v>
      </c>
      <c r="G152" s="24">
        <f t="shared" si="24"/>
        <v>0.9059812248958687</v>
      </c>
      <c r="H152" s="24">
        <f t="shared" si="24"/>
        <v>1.0943232893760693</v>
      </c>
      <c r="I152" s="24">
        <f t="shared" si="24"/>
        <v>0.05366994217084369</v>
      </c>
      <c r="J152" s="24">
        <f t="shared" si="24"/>
        <v>0</v>
      </c>
      <c r="K152" s="24">
        <f t="shared" si="24"/>
        <v>0</v>
      </c>
      <c r="L152" s="24">
        <f t="shared" si="24"/>
        <v>0.2662230624272324</v>
      </c>
      <c r="M152" s="26">
        <f t="shared" si="24"/>
        <v>0.39041336629457685</v>
      </c>
    </row>
    <row r="153" spans="1:13" ht="12.75">
      <c r="A153" s="9">
        <v>15</v>
      </c>
      <c r="B153" s="16" t="str">
        <f t="shared" si="14"/>
        <v>CELFIN, GARDEWEG S.A. C. DE BOLSA</v>
      </c>
      <c r="C153" s="24">
        <f aca="true" t="shared" si="25" ref="C153:M153">(C91/C118)*100</f>
        <v>11.246435714635098</v>
      </c>
      <c r="D153" s="24">
        <f t="shared" si="25"/>
        <v>1.8573364790924154</v>
      </c>
      <c r="E153" s="24">
        <f t="shared" si="25"/>
        <v>0</v>
      </c>
      <c r="F153" s="24">
        <v>0</v>
      </c>
      <c r="G153" s="24">
        <f t="shared" si="25"/>
        <v>0.8629074546659133</v>
      </c>
      <c r="H153" s="24">
        <f t="shared" si="25"/>
        <v>3.2315619014193673</v>
      </c>
      <c r="I153" s="24">
        <f t="shared" si="25"/>
        <v>0.4789783419165944</v>
      </c>
      <c r="J153" s="24">
        <f t="shared" si="25"/>
        <v>100</v>
      </c>
      <c r="K153" s="24">
        <f t="shared" si="25"/>
        <v>1.7189817301681558</v>
      </c>
      <c r="L153" s="24">
        <f t="shared" si="25"/>
        <v>0.16890052105941564</v>
      </c>
      <c r="M153" s="26">
        <f t="shared" si="25"/>
        <v>0.9341081936307166</v>
      </c>
    </row>
    <row r="154" spans="1:13" ht="12.75">
      <c r="A154" s="9">
        <v>16</v>
      </c>
      <c r="B154" s="16" t="str">
        <f t="shared" si="14"/>
        <v>NEGOCIOS Y VALORES S.A. C. DE BOLSA</v>
      </c>
      <c r="C154" s="24">
        <f aca="true" t="shared" si="26" ref="C154:M154">(C92/C118)*100</f>
        <v>0.9061552258990426</v>
      </c>
      <c r="D154" s="24">
        <f t="shared" si="26"/>
        <v>0</v>
      </c>
      <c r="E154" s="24">
        <f t="shared" si="26"/>
        <v>0</v>
      </c>
      <c r="F154" s="24">
        <v>0</v>
      </c>
      <c r="G154" s="24">
        <f t="shared" si="26"/>
        <v>0.19545327513108224</v>
      </c>
      <c r="H154" s="24">
        <f t="shared" si="26"/>
        <v>0.058606706979085606</v>
      </c>
      <c r="I154" s="24">
        <f t="shared" si="26"/>
        <v>0.17129412111415654</v>
      </c>
      <c r="J154" s="24">
        <f t="shared" si="26"/>
        <v>0</v>
      </c>
      <c r="K154" s="24">
        <f t="shared" si="26"/>
        <v>0</v>
      </c>
      <c r="L154" s="24">
        <f t="shared" si="26"/>
        <v>1.0556713343892428</v>
      </c>
      <c r="M154" s="26">
        <f t="shared" si="26"/>
        <v>0.6244126703043246</v>
      </c>
    </row>
    <row r="155" spans="1:13" ht="12.75">
      <c r="A155" s="9">
        <v>17</v>
      </c>
      <c r="B155" s="16" t="str">
        <f t="shared" si="14"/>
        <v>ALFA CORREDORES DE BOLSA S.A.</v>
      </c>
      <c r="C155" s="24">
        <f aca="true" t="shared" si="27" ref="C155:M155">(C93/C118)*100</f>
        <v>2.670271506632453</v>
      </c>
      <c r="D155" s="24">
        <f t="shared" si="27"/>
        <v>0</v>
      </c>
      <c r="E155" s="24">
        <f t="shared" si="27"/>
        <v>0</v>
      </c>
      <c r="F155" s="24">
        <v>0</v>
      </c>
      <c r="G155" s="24">
        <f t="shared" si="27"/>
        <v>0.5692376060883816</v>
      </c>
      <c r="H155" s="24">
        <f t="shared" si="27"/>
        <v>0.022316030565346527</v>
      </c>
      <c r="I155" s="24">
        <f t="shared" si="27"/>
        <v>0.047338891870826474</v>
      </c>
      <c r="J155" s="24">
        <f t="shared" si="27"/>
        <v>0</v>
      </c>
      <c r="K155" s="24">
        <f t="shared" si="27"/>
        <v>0</v>
      </c>
      <c r="L155" s="24">
        <f t="shared" si="27"/>
        <v>0.08397464591494254</v>
      </c>
      <c r="M155" s="26">
        <f t="shared" si="27"/>
        <v>0.2932561696096582</v>
      </c>
    </row>
    <row r="156" spans="1:13" ht="12.75">
      <c r="A156" s="9">
        <v>18</v>
      </c>
      <c r="B156" s="16" t="str">
        <f t="shared" si="14"/>
        <v>DUPOL S.A. CORREDORES DE BOLSA</v>
      </c>
      <c r="C156" s="24">
        <f aca="true" t="shared" si="28" ref="C156:M156">(C94/C118)*100</f>
        <v>0</v>
      </c>
      <c r="D156" s="24">
        <f t="shared" si="28"/>
        <v>0</v>
      </c>
      <c r="E156" s="24">
        <f t="shared" si="28"/>
        <v>0</v>
      </c>
      <c r="F156" s="24">
        <v>0</v>
      </c>
      <c r="G156" s="24">
        <f t="shared" si="28"/>
        <v>0</v>
      </c>
      <c r="H156" s="24">
        <f t="shared" si="28"/>
        <v>0</v>
      </c>
      <c r="I156" s="24">
        <f t="shared" si="28"/>
        <v>0</v>
      </c>
      <c r="J156" s="24">
        <f t="shared" si="28"/>
        <v>0</v>
      </c>
      <c r="K156" s="24">
        <f t="shared" si="28"/>
        <v>0</v>
      </c>
      <c r="L156" s="24">
        <f t="shared" si="28"/>
        <v>0</v>
      </c>
      <c r="M156" s="26">
        <f t="shared" si="28"/>
        <v>0</v>
      </c>
    </row>
    <row r="157" spans="1:13" ht="12.75">
      <c r="A157" s="9">
        <v>19</v>
      </c>
      <c r="B157" s="16" t="str">
        <f t="shared" si="14"/>
        <v>DE LA CERDA Y HATTON C. DE BOLSA S.A.</v>
      </c>
      <c r="C157" s="24">
        <f aca="true" t="shared" si="29" ref="C157:M157">(C95/C118)*100</f>
        <v>0</v>
      </c>
      <c r="D157" s="24">
        <f t="shared" si="29"/>
        <v>0</v>
      </c>
      <c r="E157" s="24">
        <f t="shared" si="29"/>
        <v>0</v>
      </c>
      <c r="F157" s="24">
        <v>0</v>
      </c>
      <c r="G157" s="24">
        <f t="shared" si="29"/>
        <v>0</v>
      </c>
      <c r="H157" s="24">
        <f t="shared" si="29"/>
        <v>0</v>
      </c>
      <c r="I157" s="24">
        <f t="shared" si="29"/>
        <v>0</v>
      </c>
      <c r="J157" s="24">
        <f t="shared" si="29"/>
        <v>0</v>
      </c>
      <c r="K157" s="24">
        <f t="shared" si="29"/>
        <v>0</v>
      </c>
      <c r="L157" s="24">
        <f t="shared" si="29"/>
        <v>0</v>
      </c>
      <c r="M157" s="26">
        <f t="shared" si="29"/>
        <v>0</v>
      </c>
    </row>
    <row r="158" spans="1:13" ht="12.75">
      <c r="A158" s="9">
        <v>20</v>
      </c>
      <c r="B158" s="16" t="str">
        <f t="shared" si="14"/>
        <v>CORP CORREDORES DE BOLSA S.A.</v>
      </c>
      <c r="C158" s="24">
        <f aca="true" t="shared" si="30" ref="C158:M158">(C96/C118)*100</f>
        <v>0.45869561868089154</v>
      </c>
      <c r="D158" s="24">
        <f t="shared" si="30"/>
        <v>0</v>
      </c>
      <c r="E158" s="24">
        <f t="shared" si="30"/>
        <v>0</v>
      </c>
      <c r="F158" s="24">
        <v>0</v>
      </c>
      <c r="G158" s="24">
        <f t="shared" si="30"/>
        <v>0.474596329504128</v>
      </c>
      <c r="H158" s="24">
        <f t="shared" si="30"/>
        <v>4.426419901998172</v>
      </c>
      <c r="I158" s="24">
        <f t="shared" si="30"/>
        <v>1.1948539224057217</v>
      </c>
      <c r="J158" s="24">
        <f t="shared" si="30"/>
        <v>0</v>
      </c>
      <c r="K158" s="24">
        <f t="shared" si="30"/>
        <v>0</v>
      </c>
      <c r="L158" s="24">
        <f t="shared" si="30"/>
        <v>5.3168601926361045</v>
      </c>
      <c r="M158" s="26">
        <f t="shared" si="30"/>
        <v>3.0351362533239765</v>
      </c>
    </row>
    <row r="159" spans="1:13" ht="12.75">
      <c r="A159" s="9">
        <v>21</v>
      </c>
      <c r="B159" s="16" t="str">
        <f t="shared" si="14"/>
        <v>UGARTE Y CIA. CORREDORES DE BOLSA S.A.</v>
      </c>
      <c r="C159" s="24">
        <f aca="true" t="shared" si="31" ref="C159:M159">(C97/C118)*100</f>
        <v>0.5229816801333218</v>
      </c>
      <c r="D159" s="24">
        <f t="shared" si="31"/>
        <v>1.8573364790924154</v>
      </c>
      <c r="E159" s="24">
        <f t="shared" si="31"/>
        <v>48.330374861078006</v>
      </c>
      <c r="F159" s="24">
        <v>0</v>
      </c>
      <c r="G159" s="24">
        <f t="shared" si="31"/>
        <v>0</v>
      </c>
      <c r="H159" s="24">
        <f t="shared" si="31"/>
        <v>0</v>
      </c>
      <c r="I159" s="24">
        <f t="shared" si="31"/>
        <v>0</v>
      </c>
      <c r="J159" s="24">
        <f t="shared" si="31"/>
        <v>0</v>
      </c>
      <c r="K159" s="24">
        <f t="shared" si="31"/>
        <v>0</v>
      </c>
      <c r="L159" s="24">
        <f t="shared" si="31"/>
        <v>0.04297194021183408</v>
      </c>
      <c r="M159" s="26">
        <f t="shared" si="31"/>
        <v>0.04205112813528287</v>
      </c>
    </row>
    <row r="160" spans="1:13" ht="12.75">
      <c r="A160" s="9">
        <v>22</v>
      </c>
      <c r="B160" s="16" t="str">
        <f t="shared" si="14"/>
        <v>FINANZAS Y NEGOCIOS S.A. C. DE BOLSA </v>
      </c>
      <c r="C160" s="24">
        <f aca="true" t="shared" si="32" ref="C160:M160">(C98/C118)*100</f>
        <v>0.23860938047146535</v>
      </c>
      <c r="D160" s="24">
        <f t="shared" si="32"/>
        <v>0</v>
      </c>
      <c r="E160" s="24">
        <f t="shared" si="32"/>
        <v>1.6696251389219874</v>
      </c>
      <c r="F160" s="24">
        <v>0</v>
      </c>
      <c r="G160" s="24">
        <f t="shared" si="32"/>
        <v>0</v>
      </c>
      <c r="H160" s="24">
        <f t="shared" si="32"/>
        <v>0</v>
      </c>
      <c r="I160" s="24">
        <f t="shared" si="32"/>
        <v>0</v>
      </c>
      <c r="J160" s="24">
        <f t="shared" si="32"/>
        <v>0</v>
      </c>
      <c r="K160" s="24">
        <f t="shared" si="32"/>
        <v>0</v>
      </c>
      <c r="L160" s="24">
        <f t="shared" si="32"/>
        <v>0.0382073164363645</v>
      </c>
      <c r="M160" s="26">
        <f t="shared" si="32"/>
        <v>0.027995873692285587</v>
      </c>
    </row>
    <row r="161" spans="1:13" ht="12.75">
      <c r="A161" s="9">
        <v>23</v>
      </c>
      <c r="B161" s="16" t="str">
        <f t="shared" si="14"/>
        <v>URETA Y BIANCHI CORREDORES DE  BOLSA S.A.</v>
      </c>
      <c r="C161" s="24">
        <f aca="true" t="shared" si="33" ref="C161:M161">(C99/C118)*100</f>
        <v>2.8601088275116</v>
      </c>
      <c r="D161" s="24">
        <f t="shared" si="33"/>
        <v>4.113749309773606</v>
      </c>
      <c r="E161" s="24">
        <f t="shared" si="33"/>
        <v>49.99999999999999</v>
      </c>
      <c r="F161" s="24">
        <v>0</v>
      </c>
      <c r="G161" s="24">
        <f t="shared" si="33"/>
        <v>0</v>
      </c>
      <c r="H161" s="24">
        <f t="shared" si="33"/>
        <v>0</v>
      </c>
      <c r="I161" s="24">
        <f t="shared" si="33"/>
        <v>0</v>
      </c>
      <c r="J161" s="24">
        <f t="shared" si="33"/>
        <v>0</v>
      </c>
      <c r="K161" s="24">
        <f t="shared" si="33"/>
        <v>0</v>
      </c>
      <c r="L161" s="24">
        <f t="shared" si="33"/>
        <v>0</v>
      </c>
      <c r="M161" s="26">
        <f t="shared" si="33"/>
        <v>0.11805913029466159</v>
      </c>
    </row>
    <row r="162" spans="1:13" ht="12.75">
      <c r="A162" s="9">
        <v>24</v>
      </c>
      <c r="B162" s="16" t="str">
        <f t="shared" si="14"/>
        <v>MUNITA Y CRUZAT S.A. CORREDORES DE BOLSA</v>
      </c>
      <c r="C162" s="24">
        <f aca="true" t="shared" si="34" ref="C162:M162">(C100/C118)*100</f>
        <v>0.13758621274597677</v>
      </c>
      <c r="D162" s="24">
        <f t="shared" si="34"/>
        <v>0</v>
      </c>
      <c r="E162" s="24">
        <f t="shared" si="34"/>
        <v>0</v>
      </c>
      <c r="F162" s="24">
        <v>0</v>
      </c>
      <c r="G162" s="24">
        <f t="shared" si="34"/>
        <v>0</v>
      </c>
      <c r="H162" s="24">
        <f t="shared" si="34"/>
        <v>0</v>
      </c>
      <c r="I162" s="24">
        <f t="shared" si="34"/>
        <v>0</v>
      </c>
      <c r="J162" s="24">
        <f t="shared" si="34"/>
        <v>0</v>
      </c>
      <c r="K162" s="24">
        <f t="shared" si="34"/>
        <v>0</v>
      </c>
      <c r="L162" s="24">
        <f t="shared" si="34"/>
        <v>0.029375880400324232</v>
      </c>
      <c r="M162" s="26">
        <f t="shared" si="34"/>
        <v>0.019630923770710917</v>
      </c>
    </row>
    <row r="163" spans="1:13" ht="12.75">
      <c r="A163" s="9">
        <v>25</v>
      </c>
      <c r="B163" s="16" t="str">
        <f t="shared" si="14"/>
        <v>RAIMUNDO SERRANO MC AULIFFE C. DE B. S.A.</v>
      </c>
      <c r="C163" s="24">
        <f aca="true" t="shared" si="35" ref="C163:M163">(C101/C118)*100</f>
        <v>0.12383063390299896</v>
      </c>
      <c r="D163" s="24">
        <f t="shared" si="35"/>
        <v>2.2288037749108986</v>
      </c>
      <c r="E163" s="24">
        <f t="shared" si="35"/>
        <v>0</v>
      </c>
      <c r="F163" s="24">
        <v>0</v>
      </c>
      <c r="G163" s="24">
        <f t="shared" si="35"/>
        <v>0</v>
      </c>
      <c r="H163" s="24">
        <f t="shared" si="35"/>
        <v>0</v>
      </c>
      <c r="I163" s="24">
        <f t="shared" si="35"/>
        <v>0</v>
      </c>
      <c r="J163" s="24">
        <f t="shared" si="35"/>
        <v>0</v>
      </c>
      <c r="K163" s="24">
        <f t="shared" si="35"/>
        <v>0.12092865464118938</v>
      </c>
      <c r="L163" s="24">
        <f t="shared" si="35"/>
        <v>0</v>
      </c>
      <c r="M163" s="26">
        <f t="shared" si="35"/>
        <v>0.0051981451803010895</v>
      </c>
    </row>
    <row r="164" spans="1:13" ht="12.75">
      <c r="A164" s="9">
        <v>26</v>
      </c>
      <c r="B164" s="16" t="str">
        <f t="shared" si="14"/>
        <v>ETCHEGARAY S.A. CORREDORES DE BOLSA</v>
      </c>
      <c r="C164" s="24">
        <f aca="true" t="shared" si="36" ref="C164:M164">(C102/C118)*100</f>
        <v>0.054181971626027586</v>
      </c>
      <c r="D164" s="24">
        <f t="shared" si="36"/>
        <v>1.1194217157773207</v>
      </c>
      <c r="E164" s="24">
        <f t="shared" si="36"/>
        <v>0</v>
      </c>
      <c r="F164" s="24">
        <v>0</v>
      </c>
      <c r="G164" s="24">
        <f t="shared" si="36"/>
        <v>0</v>
      </c>
      <c r="H164" s="24">
        <f t="shared" si="36"/>
        <v>0</v>
      </c>
      <c r="I164" s="24">
        <f t="shared" si="36"/>
        <v>0</v>
      </c>
      <c r="J164" s="24">
        <f t="shared" si="36"/>
        <v>0</v>
      </c>
      <c r="K164" s="24">
        <f t="shared" si="36"/>
        <v>0</v>
      </c>
      <c r="L164" s="24">
        <f t="shared" si="36"/>
        <v>0</v>
      </c>
      <c r="M164" s="26">
        <f t="shared" si="36"/>
        <v>0.002237695585568313</v>
      </c>
    </row>
    <row r="165" spans="1:13" ht="12.75">
      <c r="A165" s="9">
        <v>27</v>
      </c>
      <c r="B165" s="16" t="str">
        <f t="shared" si="14"/>
        <v>COVARRUBIAS Y CIA. C. DE BOLSA LTDA.</v>
      </c>
      <c r="C165" s="24">
        <f aca="true" t="shared" si="37" ref="C165:M165">(C103/C118)*100</f>
        <v>0.41148026339577115</v>
      </c>
      <c r="D165" s="24">
        <f t="shared" si="37"/>
        <v>17.878118568344966</v>
      </c>
      <c r="E165" s="24">
        <f t="shared" si="37"/>
        <v>0</v>
      </c>
      <c r="F165" s="24">
        <v>0</v>
      </c>
      <c r="G165" s="24">
        <f t="shared" si="37"/>
        <v>0.15714955008101134</v>
      </c>
      <c r="H165" s="24">
        <f t="shared" si="37"/>
        <v>0.13416773669814094</v>
      </c>
      <c r="I165" s="24">
        <f t="shared" si="37"/>
        <v>0</v>
      </c>
      <c r="J165" s="24">
        <f t="shared" si="37"/>
        <v>0</v>
      </c>
      <c r="K165" s="24">
        <f t="shared" si="37"/>
        <v>0</v>
      </c>
      <c r="L165" s="24">
        <f t="shared" si="37"/>
        <v>0.3115449319495971</v>
      </c>
      <c r="M165" s="26">
        <f t="shared" si="37"/>
        <v>0.20477034396612845</v>
      </c>
    </row>
    <row r="166" spans="1:13" ht="12.75">
      <c r="A166" s="9">
        <v>28</v>
      </c>
      <c r="B166" s="16" t="str">
        <f t="shared" si="14"/>
        <v>VALENZUELA LAFOURCADE S.A. C. DE BOLSA</v>
      </c>
      <c r="C166" s="24">
        <f aca="true" t="shared" si="38" ref="C166:M166">(C104/C118)*100</f>
        <v>0.11958230304320364</v>
      </c>
      <c r="D166" s="24">
        <f t="shared" si="38"/>
        <v>0</v>
      </c>
      <c r="E166" s="24">
        <f t="shared" si="38"/>
        <v>0</v>
      </c>
      <c r="F166" s="24">
        <v>0</v>
      </c>
      <c r="G166" s="24">
        <f t="shared" si="38"/>
        <v>0</v>
      </c>
      <c r="H166" s="24">
        <f t="shared" si="38"/>
        <v>0</v>
      </c>
      <c r="I166" s="24">
        <f t="shared" si="38"/>
        <v>0</v>
      </c>
      <c r="J166" s="24">
        <f t="shared" si="38"/>
        <v>0</v>
      </c>
      <c r="K166" s="24">
        <f t="shared" si="38"/>
        <v>0</v>
      </c>
      <c r="L166" s="24">
        <f t="shared" si="38"/>
        <v>0</v>
      </c>
      <c r="M166" s="26">
        <f t="shared" si="38"/>
        <v>0.004933193095460454</v>
      </c>
    </row>
    <row r="167" spans="1:13" ht="12.75">
      <c r="A167" s="9">
        <v>29</v>
      </c>
      <c r="B167" s="16" t="str">
        <f t="shared" si="14"/>
        <v>JAIME LARRAIN Y CIA. C. DE BOLSA LTDA.</v>
      </c>
      <c r="C167" s="24">
        <f aca="true" t="shared" si="39" ref="C167:M167">(C105/C118)*100</f>
        <v>0.2970193734288575</v>
      </c>
      <c r="D167" s="24">
        <f t="shared" si="39"/>
        <v>0</v>
      </c>
      <c r="E167" s="24">
        <f t="shared" si="39"/>
        <v>0</v>
      </c>
      <c r="F167" s="24">
        <v>0</v>
      </c>
      <c r="G167" s="24">
        <f t="shared" si="39"/>
        <v>0</v>
      </c>
      <c r="H167" s="24">
        <f t="shared" si="39"/>
        <v>0</v>
      </c>
      <c r="I167" s="24">
        <f t="shared" si="39"/>
        <v>0</v>
      </c>
      <c r="J167" s="24">
        <f t="shared" si="39"/>
        <v>0</v>
      </c>
      <c r="K167" s="24">
        <f t="shared" si="39"/>
        <v>0</v>
      </c>
      <c r="L167" s="24">
        <f t="shared" si="39"/>
        <v>0.00022149695090790817</v>
      </c>
      <c r="M167" s="26">
        <f t="shared" si="39"/>
        <v>0.012358322119275096</v>
      </c>
    </row>
    <row r="168" spans="1:13" ht="12.75">
      <c r="A168" s="9">
        <v>30</v>
      </c>
      <c r="B168" s="16" t="str">
        <f t="shared" si="14"/>
        <v>LIRA S.A. CORREDORES DE BOLSA</v>
      </c>
      <c r="C168" s="24">
        <f aca="true" t="shared" si="40" ref="C168:M168">(C106/C118)*100</f>
        <v>0.15420679877644097</v>
      </c>
      <c r="D168" s="24">
        <f t="shared" si="40"/>
        <v>0</v>
      </c>
      <c r="E168" s="24">
        <f t="shared" si="40"/>
        <v>0</v>
      </c>
      <c r="F168" s="24">
        <v>0</v>
      </c>
      <c r="G168" s="24">
        <f t="shared" si="40"/>
        <v>0</v>
      </c>
      <c r="H168" s="24">
        <f t="shared" si="40"/>
        <v>0</v>
      </c>
      <c r="I168" s="24">
        <f t="shared" si="40"/>
        <v>0</v>
      </c>
      <c r="J168" s="24">
        <f t="shared" si="40"/>
        <v>0</v>
      </c>
      <c r="K168" s="24">
        <f t="shared" si="40"/>
        <v>0</v>
      </c>
      <c r="L168" s="24">
        <f t="shared" si="40"/>
        <v>0</v>
      </c>
      <c r="M168" s="26">
        <f t="shared" si="40"/>
        <v>0.006361576049611246</v>
      </c>
    </row>
    <row r="169" spans="1:13" ht="12.75">
      <c r="A169" s="9">
        <v>31</v>
      </c>
      <c r="B169" s="16" t="str">
        <f t="shared" si="14"/>
        <v>SERGIO CONTRERAS Y CIA. C. DE BOLSA</v>
      </c>
      <c r="C169" s="24">
        <f aca="true" t="shared" si="41" ref="C169:M169">(C107/C118)*100</f>
        <v>0.07889541314124464</v>
      </c>
      <c r="D169" s="24">
        <f t="shared" si="41"/>
        <v>0</v>
      </c>
      <c r="E169" s="24">
        <f t="shared" si="41"/>
        <v>0</v>
      </c>
      <c r="F169" s="24">
        <v>0</v>
      </c>
      <c r="G169" s="24">
        <f t="shared" si="41"/>
        <v>0.03820949961452706</v>
      </c>
      <c r="H169" s="24">
        <f t="shared" si="41"/>
        <v>0.045765267384545366</v>
      </c>
      <c r="I169" s="24">
        <f t="shared" si="41"/>
        <v>0</v>
      </c>
      <c r="J169" s="24">
        <f t="shared" si="41"/>
        <v>0</v>
      </c>
      <c r="K169" s="24">
        <f t="shared" si="41"/>
        <v>0</v>
      </c>
      <c r="L169" s="24">
        <f t="shared" si="41"/>
        <v>0.0541579945628031</v>
      </c>
      <c r="M169" s="26">
        <f t="shared" si="41"/>
        <v>0.038975280959958655</v>
      </c>
    </row>
    <row r="170" spans="1:13" ht="12.75">
      <c r="A170" s="9">
        <v>32</v>
      </c>
      <c r="B170" s="16" t="str">
        <f t="shared" si="14"/>
        <v>YRARRAZAVAL Y CIA. C. DE BOLSA LTDA.</v>
      </c>
      <c r="C170" s="24">
        <f aca="true" t="shared" si="42" ref="C170:M170">(C108/C118)*100</f>
        <v>0.09907018809456444</v>
      </c>
      <c r="D170" s="24">
        <f t="shared" si="42"/>
        <v>0</v>
      </c>
      <c r="E170" s="24">
        <f t="shared" si="42"/>
        <v>0</v>
      </c>
      <c r="F170" s="24">
        <v>0</v>
      </c>
      <c r="G170" s="24">
        <f t="shared" si="42"/>
        <v>0</v>
      </c>
      <c r="H170" s="24">
        <f t="shared" si="42"/>
        <v>0</v>
      </c>
      <c r="I170" s="24">
        <f t="shared" si="42"/>
        <v>0</v>
      </c>
      <c r="J170" s="24">
        <f t="shared" si="42"/>
        <v>0</v>
      </c>
      <c r="K170" s="24">
        <f t="shared" si="42"/>
        <v>0</v>
      </c>
      <c r="L170" s="24">
        <f t="shared" si="42"/>
        <v>0</v>
      </c>
      <c r="M170" s="26">
        <f t="shared" si="42"/>
        <v>0.004086995779781066</v>
      </c>
    </row>
    <row r="171" spans="1:13" ht="12.75">
      <c r="A171" s="9">
        <v>33</v>
      </c>
      <c r="B171" s="16" t="s">
        <v>43</v>
      </c>
      <c r="C171" s="24">
        <f aca="true" t="shared" si="43" ref="C171:M171">(C109/C118)*100</f>
        <v>3.6751179201500963</v>
      </c>
      <c r="D171" s="24">
        <f t="shared" si="43"/>
        <v>0</v>
      </c>
      <c r="E171" s="24">
        <f t="shared" si="43"/>
        <v>0</v>
      </c>
      <c r="F171" s="24">
        <v>0</v>
      </c>
      <c r="G171" s="24">
        <f t="shared" si="43"/>
        <v>1.9711463423180648</v>
      </c>
      <c r="H171" s="24">
        <f t="shared" si="43"/>
        <v>0.004360850437750036</v>
      </c>
      <c r="I171" s="24">
        <f t="shared" si="43"/>
        <v>0.22519765596843255</v>
      </c>
      <c r="J171" s="24">
        <f t="shared" si="43"/>
        <v>0</v>
      </c>
      <c r="K171" s="24">
        <f t="shared" si="43"/>
        <v>1.4339771824965621</v>
      </c>
      <c r="L171" s="24">
        <f t="shared" si="43"/>
        <v>3.4220742339438703</v>
      </c>
      <c r="M171" s="26">
        <f t="shared" si="43"/>
        <v>2.286222480247834</v>
      </c>
    </row>
    <row r="172" spans="1:13" ht="12.75">
      <c r="A172" s="9">
        <v>34</v>
      </c>
      <c r="B172" s="16" t="s">
        <v>54</v>
      </c>
      <c r="C172" s="24">
        <f aca="true" t="shared" si="44" ref="C172:M172">(C110/C118)*100</f>
        <v>0.014589263693701239</v>
      </c>
      <c r="D172" s="24">
        <f t="shared" si="44"/>
        <v>0</v>
      </c>
      <c r="E172" s="24">
        <f t="shared" si="44"/>
        <v>0</v>
      </c>
      <c r="F172" s="24">
        <v>0</v>
      </c>
      <c r="G172" s="24">
        <f t="shared" si="44"/>
        <v>10.357725395251325</v>
      </c>
      <c r="H172" s="24">
        <f t="shared" si="44"/>
        <v>0.15398618463328007</v>
      </c>
      <c r="I172" s="24">
        <f t="shared" si="44"/>
        <v>3.388431326279023</v>
      </c>
      <c r="J172" s="24">
        <f t="shared" si="44"/>
        <v>0</v>
      </c>
      <c r="K172" s="24">
        <f t="shared" si="44"/>
        <v>0</v>
      </c>
      <c r="L172" s="24">
        <f t="shared" si="44"/>
        <v>23.086227575358105</v>
      </c>
      <c r="M172" s="26">
        <f t="shared" si="44"/>
        <v>14.139261485012412</v>
      </c>
    </row>
    <row r="173" spans="1:13" ht="12.75">
      <c r="A173" s="9">
        <v>35</v>
      </c>
      <c r="B173" s="16" t="str">
        <f aca="true" t="shared" si="45" ref="B173:B179">B41</f>
        <v>INTERVALORES CORREDORES DE BOLSA S.A.</v>
      </c>
      <c r="C173" s="24">
        <f aca="true" t="shared" si="46" ref="C173:M173">(C111/C118)*100</f>
        <v>0</v>
      </c>
      <c r="D173" s="24">
        <f t="shared" si="46"/>
        <v>0</v>
      </c>
      <c r="E173" s="24">
        <f t="shared" si="46"/>
        <v>0</v>
      </c>
      <c r="F173" s="24">
        <v>0</v>
      </c>
      <c r="G173" s="24">
        <f t="shared" si="46"/>
        <v>0</v>
      </c>
      <c r="H173" s="24">
        <f t="shared" si="46"/>
        <v>0</v>
      </c>
      <c r="I173" s="24">
        <f t="shared" si="46"/>
        <v>0</v>
      </c>
      <c r="J173" s="24">
        <f t="shared" si="46"/>
        <v>0</v>
      </c>
      <c r="K173" s="24">
        <f t="shared" si="46"/>
        <v>0</v>
      </c>
      <c r="L173" s="24">
        <f t="shared" si="46"/>
        <v>0</v>
      </c>
      <c r="M173" s="26">
        <f t="shared" si="46"/>
        <v>0</v>
      </c>
    </row>
    <row r="174" spans="1:13" ht="12.75">
      <c r="A174" s="9">
        <v>36</v>
      </c>
      <c r="B174" s="16" t="str">
        <f t="shared" si="45"/>
        <v>CARLOS MARIN ORREGO S.A. C. DE BOLSA</v>
      </c>
      <c r="C174" s="24">
        <f aca="true" t="shared" si="47" ref="C174:M174">(C112/C118)*100</f>
        <v>0</v>
      </c>
      <c r="D174" s="24">
        <f t="shared" si="47"/>
        <v>0</v>
      </c>
      <c r="E174" s="24">
        <f t="shared" si="47"/>
        <v>0</v>
      </c>
      <c r="F174" s="24">
        <v>0</v>
      </c>
      <c r="G174" s="24">
        <f t="shared" si="47"/>
        <v>0</v>
      </c>
      <c r="H174" s="24">
        <f t="shared" si="47"/>
        <v>0</v>
      </c>
      <c r="I174" s="24">
        <f t="shared" si="47"/>
        <v>0</v>
      </c>
      <c r="J174" s="24">
        <f t="shared" si="47"/>
        <v>0</v>
      </c>
      <c r="K174" s="24">
        <f t="shared" si="47"/>
        <v>0</v>
      </c>
      <c r="L174" s="24">
        <f t="shared" si="47"/>
        <v>0</v>
      </c>
      <c r="M174" s="26">
        <f t="shared" si="47"/>
        <v>0</v>
      </c>
    </row>
    <row r="175" spans="1:13" ht="12.75">
      <c r="A175" s="9">
        <v>37</v>
      </c>
      <c r="B175" s="16" t="str">
        <f t="shared" si="45"/>
        <v>CHILEMARKET S.A. CORREDORES DE BOLSA</v>
      </c>
      <c r="C175" s="24">
        <f aca="true" t="shared" si="48" ref="C175:M175">(C113/C118)*100</f>
        <v>0</v>
      </c>
      <c r="D175" s="24">
        <f t="shared" si="48"/>
        <v>0</v>
      </c>
      <c r="E175" s="24">
        <f t="shared" si="48"/>
        <v>0</v>
      </c>
      <c r="F175" s="24">
        <v>0</v>
      </c>
      <c r="G175" s="24">
        <f t="shared" si="48"/>
        <v>0</v>
      </c>
      <c r="H175" s="24">
        <f t="shared" si="48"/>
        <v>0</v>
      </c>
      <c r="I175" s="24">
        <f t="shared" si="48"/>
        <v>0</v>
      </c>
      <c r="J175" s="24">
        <f t="shared" si="48"/>
        <v>0</v>
      </c>
      <c r="K175" s="24">
        <f t="shared" si="48"/>
        <v>0</v>
      </c>
      <c r="L175" s="24">
        <f t="shared" si="48"/>
        <v>0</v>
      </c>
      <c r="M175" s="26">
        <f t="shared" si="48"/>
        <v>0</v>
      </c>
    </row>
    <row r="176" spans="1:13" ht="12.75">
      <c r="A176" s="9">
        <v>38</v>
      </c>
      <c r="B176" s="16" t="str">
        <f t="shared" si="45"/>
        <v>CB CORREDORES DE BOLSA S.A.</v>
      </c>
      <c r="C176" s="24">
        <f aca="true" t="shared" si="49" ref="C176:M176">(C114/C118)*100</f>
        <v>0</v>
      </c>
      <c r="D176" s="24">
        <f t="shared" si="49"/>
        <v>0</v>
      </c>
      <c r="E176" s="24">
        <f t="shared" si="49"/>
        <v>0</v>
      </c>
      <c r="F176" s="24">
        <v>0</v>
      </c>
      <c r="G176" s="24">
        <f t="shared" si="49"/>
        <v>0</v>
      </c>
      <c r="H176" s="24">
        <f t="shared" si="49"/>
        <v>0</v>
      </c>
      <c r="I176" s="24">
        <f t="shared" si="49"/>
        <v>0</v>
      </c>
      <c r="J176" s="24">
        <f t="shared" si="49"/>
        <v>0</v>
      </c>
      <c r="K176" s="24">
        <f t="shared" si="49"/>
        <v>0</v>
      </c>
      <c r="L176" s="24">
        <f t="shared" si="49"/>
        <v>0</v>
      </c>
      <c r="M176" s="26">
        <f t="shared" si="49"/>
        <v>0</v>
      </c>
    </row>
    <row r="177" spans="1:13" ht="12.75">
      <c r="A177" s="9">
        <v>39</v>
      </c>
      <c r="B177" s="16" t="str">
        <f t="shared" si="45"/>
        <v>LEMON FINANCIAL CORREDORES DE BOLSA</v>
      </c>
      <c r="C177" s="24">
        <f aca="true" t="shared" si="50" ref="C177:M177">(C115/C118)*100</f>
        <v>5.27200817530692</v>
      </c>
      <c r="D177" s="24">
        <f t="shared" si="50"/>
        <v>0</v>
      </c>
      <c r="E177" s="24">
        <f t="shared" si="50"/>
        <v>0</v>
      </c>
      <c r="F177" s="24">
        <v>0</v>
      </c>
      <c r="G177" s="24">
        <f t="shared" si="50"/>
        <v>0.09493433022057729</v>
      </c>
      <c r="H177" s="24">
        <f t="shared" si="50"/>
        <v>0</v>
      </c>
      <c r="I177" s="24">
        <f t="shared" si="50"/>
        <v>0</v>
      </c>
      <c r="J177" s="24">
        <f t="shared" si="50"/>
        <v>0</v>
      </c>
      <c r="K177" s="24">
        <f t="shared" si="50"/>
        <v>3.03871167247782</v>
      </c>
      <c r="L177" s="24">
        <f t="shared" si="50"/>
        <v>0.003533812901827103</v>
      </c>
      <c r="M177" s="26">
        <f t="shared" si="50"/>
        <v>0.24330001304963128</v>
      </c>
    </row>
    <row r="178" spans="1:13" ht="12.75">
      <c r="A178" s="9">
        <v>40</v>
      </c>
      <c r="B178" s="16" t="str">
        <f t="shared" si="45"/>
        <v>MBI CORREDORES DE BOLSA S.A.</v>
      </c>
      <c r="C178" s="24">
        <f aca="true" t="shared" si="51" ref="C178:M179">(C116/C118)*100</f>
        <v>0</v>
      </c>
      <c r="D178" s="24">
        <f t="shared" si="51"/>
        <v>0</v>
      </c>
      <c r="E178" s="24">
        <f t="shared" si="51"/>
        <v>0</v>
      </c>
      <c r="F178" s="24">
        <v>0</v>
      </c>
      <c r="G178" s="24">
        <f t="shared" si="51"/>
        <v>0</v>
      </c>
      <c r="H178" s="24">
        <f t="shared" si="51"/>
        <v>0</v>
      </c>
      <c r="I178" s="24">
        <f t="shared" si="51"/>
        <v>0</v>
      </c>
      <c r="J178" s="24">
        <f t="shared" si="51"/>
        <v>0</v>
      </c>
      <c r="K178" s="24">
        <f t="shared" si="51"/>
        <v>0</v>
      </c>
      <c r="L178" s="24">
        <f t="shared" si="51"/>
        <v>0</v>
      </c>
      <c r="M178" s="26">
        <f t="shared" si="51"/>
        <v>0</v>
      </c>
    </row>
    <row r="179" spans="1:13" ht="13.5" thickBot="1">
      <c r="A179" s="9">
        <v>41</v>
      </c>
      <c r="B179" s="16" t="str">
        <f t="shared" si="45"/>
        <v>DRESDNER  LATEINAMERIKA S.A. C. DE BOLSA </v>
      </c>
      <c r="C179" s="24">
        <f t="shared" si="51"/>
        <v>0</v>
      </c>
      <c r="D179" s="24">
        <f t="shared" si="51"/>
        <v>0</v>
      </c>
      <c r="E179" s="24">
        <f t="shared" si="51"/>
        <v>0</v>
      </c>
      <c r="F179" s="24">
        <v>0</v>
      </c>
      <c r="G179" s="24">
        <f t="shared" si="51"/>
        <v>0</v>
      </c>
      <c r="H179" s="24">
        <f t="shared" si="51"/>
        <v>0</v>
      </c>
      <c r="I179" s="24">
        <f t="shared" si="51"/>
        <v>0</v>
      </c>
      <c r="J179" s="24">
        <f t="shared" si="51"/>
        <v>0</v>
      </c>
      <c r="K179" s="24">
        <f t="shared" si="51"/>
        <v>0</v>
      </c>
      <c r="L179" s="24">
        <f t="shared" si="51"/>
        <v>0</v>
      </c>
      <c r="M179" s="41">
        <f t="shared" si="51"/>
        <v>0</v>
      </c>
    </row>
    <row r="180" spans="1:13" ht="17.25" thickBot="1" thickTop="1">
      <c r="A180" s="39"/>
      <c r="B180" s="19" t="s">
        <v>10</v>
      </c>
      <c r="C180" s="25">
        <f aca="true" t="shared" si="52" ref="C180:M180">SUM(C139:C179)</f>
        <v>99.99999999999994</v>
      </c>
      <c r="D180" s="25">
        <f t="shared" si="52"/>
        <v>100.00000000000003</v>
      </c>
      <c r="E180" s="25">
        <f t="shared" si="52"/>
        <v>99.99999999999999</v>
      </c>
      <c r="F180" s="25">
        <v>0</v>
      </c>
      <c r="G180" s="25">
        <f t="shared" si="52"/>
        <v>100.00000000000004</v>
      </c>
      <c r="H180" s="25">
        <f t="shared" si="52"/>
        <v>100.00000000000006</v>
      </c>
      <c r="I180" s="25">
        <f t="shared" si="52"/>
        <v>100.00000000000004</v>
      </c>
      <c r="J180" s="25">
        <f t="shared" si="52"/>
        <v>100</v>
      </c>
      <c r="K180" s="25">
        <f t="shared" si="52"/>
        <v>100</v>
      </c>
      <c r="L180" s="25">
        <f t="shared" si="52"/>
        <v>100</v>
      </c>
      <c r="M180" s="42">
        <f t="shared" si="52"/>
        <v>100.00000000000003</v>
      </c>
    </row>
    <row r="181" spans="1:14" ht="17.25" thickBot="1" thickTop="1">
      <c r="A181" s="39"/>
      <c r="B181" s="19" t="s">
        <v>27</v>
      </c>
      <c r="C181" s="46">
        <v>736683.7714120004</v>
      </c>
      <c r="D181" s="46">
        <v>39.84199999999999</v>
      </c>
      <c r="E181" s="46">
        <v>21.551664000000002</v>
      </c>
      <c r="F181" s="46">
        <v>0</v>
      </c>
      <c r="G181" s="46">
        <v>4138916.395017999</v>
      </c>
      <c r="H181" s="46">
        <v>443580.67941399984</v>
      </c>
      <c r="I181" s="46">
        <v>4042528.156809999</v>
      </c>
      <c r="J181" s="46">
        <v>1.0336</v>
      </c>
      <c r="K181" s="46">
        <v>12510.659318</v>
      </c>
      <c r="L181" s="46">
        <v>8483186.75403</v>
      </c>
      <c r="M181" s="47">
        <v>17857468.843265995</v>
      </c>
      <c r="N181" s="40"/>
    </row>
    <row r="182" ht="13.5" thickTop="1"/>
    <row r="183" spans="1:2" ht="12.75">
      <c r="A183" s="1" t="s">
        <v>21</v>
      </c>
      <c r="B183" s="1" t="s">
        <v>24</v>
      </c>
    </row>
    <row r="184" spans="1:2" ht="12.75">
      <c r="A184" s="1" t="s">
        <v>23</v>
      </c>
      <c r="B184" s="1" t="s">
        <v>28</v>
      </c>
    </row>
    <row r="185" spans="1:2" ht="12.75">
      <c r="A185" s="1"/>
      <c r="B185" s="1"/>
    </row>
    <row r="186" spans="1:2" ht="12.75">
      <c r="A186" s="1"/>
      <c r="B186" s="1" t="s">
        <v>25</v>
      </c>
    </row>
    <row r="345" spans="1:13" ht="15.75">
      <c r="A345" s="4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5"/>
      <c r="M345" s="6"/>
    </row>
    <row r="346" spans="1:13" ht="15.75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5"/>
    </row>
    <row r="347" spans="1:13" ht="15.75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8"/>
    </row>
    <row r="348" spans="1:13" ht="12.75">
      <c r="A348" s="9"/>
      <c r="B348" s="10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</row>
    <row r="349" spans="1:13" ht="12.75">
      <c r="A349" s="9"/>
      <c r="B349" s="10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</row>
    <row r="350" spans="1:13" ht="12.75">
      <c r="A350" s="9"/>
      <c r="B350" s="10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</row>
    <row r="351" spans="1:13" ht="12.75">
      <c r="A351" s="9"/>
      <c r="B351" s="10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</row>
    <row r="352" spans="1:13" ht="12.75">
      <c r="A352" s="9"/>
      <c r="B352" s="10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</row>
    <row r="353" spans="1:13" ht="12.75">
      <c r="A353" s="9"/>
      <c r="B353" s="10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</row>
    <row r="354" spans="1:13" ht="12.75">
      <c r="A354" s="9"/>
      <c r="B354" s="10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</row>
    <row r="355" spans="1:13" ht="12.75">
      <c r="A355" s="9"/>
      <c r="B355" s="10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</row>
    <row r="356" spans="1:13" ht="12.75">
      <c r="A356" s="9"/>
      <c r="B356" s="10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</row>
    <row r="357" spans="1:13" ht="12.75">
      <c r="A357" s="9"/>
      <c r="B357" s="10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</row>
    <row r="358" spans="1:13" ht="12.75">
      <c r="A358" s="9"/>
      <c r="B358" s="10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</row>
    <row r="359" spans="1:13" ht="12.75">
      <c r="A359" s="9"/>
      <c r="B359" s="10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</row>
    <row r="360" spans="1:13" ht="12.75">
      <c r="A360" s="9"/>
      <c r="B360" s="10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</row>
    <row r="361" spans="1:13" ht="12.75">
      <c r="A361" s="9"/>
      <c r="B361" s="10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</row>
    <row r="362" spans="1:13" ht="12.75">
      <c r="A362" s="9"/>
      <c r="B362" s="10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3" ht="12.75">
      <c r="A363" s="9"/>
      <c r="B363" s="10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</row>
    <row r="364" spans="1:13" ht="12.75">
      <c r="A364" s="9"/>
      <c r="B364" s="10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</row>
    <row r="365" spans="1:13" ht="12.75">
      <c r="A365" s="9"/>
      <c r="B365" s="10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</row>
    <row r="366" spans="1:13" ht="12.75">
      <c r="A366" s="9"/>
      <c r="B366" s="10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</row>
    <row r="367" spans="1:13" ht="12.75">
      <c r="A367" s="9"/>
      <c r="B367" s="10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</row>
    <row r="368" spans="1:13" ht="12.75">
      <c r="A368" s="9"/>
      <c r="B368" s="10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</row>
    <row r="369" spans="1:13" ht="12.75">
      <c r="A369" s="9"/>
      <c r="B369" s="10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</row>
    <row r="370" spans="1:13" ht="12.75">
      <c r="A370" s="9"/>
      <c r="B370" s="10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</row>
    <row r="371" spans="1:13" ht="12.75">
      <c r="A371" s="9"/>
      <c r="B371" s="10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</row>
    <row r="372" spans="1:13" ht="12.75">
      <c r="A372" s="9"/>
      <c r="B372" s="10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</row>
    <row r="373" spans="1:13" ht="12.75">
      <c r="A373" s="9"/>
      <c r="B373" s="10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</row>
    <row r="374" spans="1:13" ht="12.75">
      <c r="A374" s="9"/>
      <c r="B374" s="10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</row>
    <row r="375" spans="1:13" ht="12.75">
      <c r="A375" s="9"/>
      <c r="B375" s="10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</row>
    <row r="376" spans="1:13" ht="12.75">
      <c r="A376" s="9"/>
      <c r="B376" s="10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</row>
    <row r="377" spans="1:13" ht="12.75">
      <c r="A377" s="9"/>
      <c r="B377" s="10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</row>
    <row r="378" spans="1:13" ht="12.75">
      <c r="A378" s="9"/>
      <c r="B378" s="10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</row>
    <row r="379" spans="1:13" ht="12.75">
      <c r="A379" s="9"/>
      <c r="B379" s="10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</row>
    <row r="380" spans="1:13" ht="12.75">
      <c r="A380" s="9"/>
      <c r="B380" s="10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</row>
    <row r="381" spans="1:13" ht="12.75">
      <c r="A381" s="9"/>
      <c r="B381" s="10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</row>
    <row r="382" spans="1:13" ht="12.75">
      <c r="A382" s="9"/>
      <c r="B382" s="10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</row>
    <row r="383" spans="1:13" ht="12.75">
      <c r="A383" s="9"/>
      <c r="B383" s="10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</row>
    <row r="384" spans="1:13" ht="15.75">
      <c r="A384" s="9"/>
      <c r="B384" s="7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</row>
    <row r="385" spans="1:13" ht="15.75">
      <c r="A385" s="11"/>
      <c r="B385" s="12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2"/>
    </row>
  </sheetData>
  <mergeCells count="12">
    <mergeCell ref="A72:M72"/>
    <mergeCell ref="A73:M73"/>
    <mergeCell ref="A74:M74"/>
    <mergeCell ref="B75:K75"/>
    <mergeCell ref="C1:K1"/>
    <mergeCell ref="C2:K2"/>
    <mergeCell ref="C4:K4"/>
    <mergeCell ref="A3:M3"/>
    <mergeCell ref="A132:M132"/>
    <mergeCell ref="A133:M133"/>
    <mergeCell ref="A134:M134"/>
    <mergeCell ref="C136:K136"/>
  </mergeCells>
  <printOptions gridLines="1" horizontalCentered="1" verticalCentered="1"/>
  <pageMargins left="0.22" right="0.24" top="0.24" bottom="0.37" header="0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M50" sqref="M50"/>
    </sheetView>
  </sheetViews>
  <sheetFormatPr defaultColWidth="11.421875" defaultRowHeight="12.75"/>
  <cols>
    <col min="1" max="1" width="23.140625" style="0" customWidth="1"/>
    <col min="13" max="13" width="12.140625" style="0" bestFit="1" customWidth="1"/>
  </cols>
  <sheetData>
    <row r="1" spans="1:13" ht="12.75">
      <c r="A1" s="51" t="s">
        <v>113</v>
      </c>
      <c r="B1" s="52"/>
      <c r="C1" s="52"/>
      <c r="D1" s="53"/>
      <c r="E1" s="52"/>
      <c r="F1" s="10"/>
      <c r="G1" s="54"/>
      <c r="H1" s="52"/>
      <c r="I1" s="55"/>
      <c r="J1" s="55"/>
      <c r="K1" s="55"/>
      <c r="L1" s="55"/>
      <c r="M1" s="55"/>
    </row>
    <row r="2" spans="1:13" ht="12.75">
      <c r="A2" s="56" t="s">
        <v>140</v>
      </c>
      <c r="B2" s="57"/>
      <c r="C2" s="57"/>
      <c r="D2" s="58"/>
      <c r="E2" s="57"/>
      <c r="G2" s="59"/>
      <c r="H2" s="57"/>
      <c r="I2" s="60"/>
      <c r="J2" s="60"/>
      <c r="K2" s="60"/>
      <c r="L2" s="60"/>
      <c r="M2" s="60"/>
    </row>
    <row r="3" spans="1:13" ht="12.75">
      <c r="A3" s="56"/>
      <c r="B3" s="57"/>
      <c r="C3" s="57"/>
      <c r="D3" s="58"/>
      <c r="E3" s="57"/>
      <c r="G3" s="59"/>
      <c r="H3" s="57"/>
      <c r="I3" s="60"/>
      <c r="J3" s="60"/>
      <c r="K3" s="60"/>
      <c r="L3" s="60"/>
      <c r="M3" s="60"/>
    </row>
    <row r="4" spans="1:13" ht="13.5" thickBot="1">
      <c r="A4" s="61"/>
      <c r="B4" s="57"/>
      <c r="C4" s="57"/>
      <c r="D4" s="58"/>
      <c r="E4" s="57"/>
      <c r="F4" s="60"/>
      <c r="G4" s="57"/>
      <c r="H4" s="57"/>
      <c r="I4" s="60"/>
      <c r="J4" s="60"/>
      <c r="K4" s="60"/>
      <c r="L4" s="60"/>
      <c r="M4" s="60"/>
    </row>
    <row r="5" spans="1:13" ht="13.5" thickBot="1">
      <c r="A5" s="62"/>
      <c r="B5" s="63" t="s">
        <v>79</v>
      </c>
      <c r="C5" s="63"/>
      <c r="D5" s="64"/>
      <c r="E5" s="63"/>
      <c r="F5" s="64"/>
      <c r="G5" s="63"/>
      <c r="H5" s="63"/>
      <c r="I5" s="65"/>
      <c r="J5" s="66" t="s">
        <v>80</v>
      </c>
      <c r="K5" s="67"/>
      <c r="L5" s="68"/>
      <c r="M5" s="69"/>
    </row>
    <row r="6" spans="1:13" ht="13.5" thickBot="1">
      <c r="A6" s="70" t="s">
        <v>81</v>
      </c>
      <c r="B6" s="71" t="s">
        <v>82</v>
      </c>
      <c r="C6" s="71" t="s">
        <v>83</v>
      </c>
      <c r="D6" s="72" t="s">
        <v>84</v>
      </c>
      <c r="E6" s="71" t="s">
        <v>85</v>
      </c>
      <c r="F6" s="72" t="s">
        <v>86</v>
      </c>
      <c r="G6" s="71" t="s">
        <v>87</v>
      </c>
      <c r="H6" s="71" t="s">
        <v>88</v>
      </c>
      <c r="I6" s="73" t="s">
        <v>89</v>
      </c>
      <c r="J6" s="72" t="s">
        <v>90</v>
      </c>
      <c r="K6" s="71" t="s">
        <v>87</v>
      </c>
      <c r="L6" s="74" t="s">
        <v>91</v>
      </c>
      <c r="M6" s="75" t="s">
        <v>10</v>
      </c>
    </row>
    <row r="7" spans="1:13" ht="12.75">
      <c r="A7" s="76"/>
      <c r="B7" s="77"/>
      <c r="C7" s="78"/>
      <c r="D7" s="79"/>
      <c r="E7" s="78"/>
      <c r="F7" s="80"/>
      <c r="G7" s="78"/>
      <c r="H7" s="78"/>
      <c r="I7" s="80"/>
      <c r="J7" s="80"/>
      <c r="K7" s="80"/>
      <c r="L7" s="80"/>
      <c r="M7" s="81"/>
    </row>
    <row r="8" spans="1:13" ht="12.75">
      <c r="A8" s="82" t="s">
        <v>92</v>
      </c>
      <c r="B8" s="83">
        <v>15755</v>
      </c>
      <c r="C8" s="84">
        <v>0</v>
      </c>
      <c r="D8" s="85">
        <v>0</v>
      </c>
      <c r="E8" s="78">
        <v>690</v>
      </c>
      <c r="F8" s="78">
        <v>0</v>
      </c>
      <c r="G8" s="78">
        <v>0</v>
      </c>
      <c r="H8" s="78">
        <v>0</v>
      </c>
      <c r="I8" s="78">
        <v>0</v>
      </c>
      <c r="J8" s="78"/>
      <c r="K8" s="78"/>
      <c r="L8" s="78"/>
      <c r="M8" s="86">
        <v>16446</v>
      </c>
    </row>
    <row r="9" spans="1:13" ht="12.75">
      <c r="A9" s="82" t="s">
        <v>93</v>
      </c>
      <c r="B9" s="83">
        <v>53812</v>
      </c>
      <c r="C9" s="84">
        <v>0</v>
      </c>
      <c r="D9" s="85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/>
      <c r="K9" s="78"/>
      <c r="L9" s="78"/>
      <c r="M9" s="86">
        <v>53812</v>
      </c>
    </row>
    <row r="10" spans="1:13" ht="12.75">
      <c r="A10" s="82" t="s">
        <v>94</v>
      </c>
      <c r="B10" s="83">
        <v>664</v>
      </c>
      <c r="C10" s="84">
        <v>0</v>
      </c>
      <c r="D10" s="85">
        <v>0</v>
      </c>
      <c r="E10" s="78">
        <v>27800</v>
      </c>
      <c r="F10" s="78">
        <v>0</v>
      </c>
      <c r="G10" s="78">
        <v>0</v>
      </c>
      <c r="H10" s="78">
        <v>0</v>
      </c>
      <c r="I10" s="78">
        <v>0</v>
      </c>
      <c r="J10" s="78"/>
      <c r="K10" s="78"/>
      <c r="L10" s="78"/>
      <c r="M10" s="86">
        <v>28464</v>
      </c>
    </row>
    <row r="11" spans="1:13" ht="12.75">
      <c r="A11" s="82" t="s">
        <v>95</v>
      </c>
      <c r="B11" s="83">
        <v>1709</v>
      </c>
      <c r="C11" s="84">
        <v>0</v>
      </c>
      <c r="D11" s="85">
        <v>0</v>
      </c>
      <c r="E11" s="78"/>
      <c r="F11" s="78">
        <v>0</v>
      </c>
      <c r="G11" s="78">
        <v>7989</v>
      </c>
      <c r="H11" s="78">
        <v>0</v>
      </c>
      <c r="I11" s="78">
        <v>0</v>
      </c>
      <c r="J11" s="78"/>
      <c r="K11" s="78"/>
      <c r="L11" s="78"/>
      <c r="M11" s="86">
        <v>9698</v>
      </c>
    </row>
    <row r="12" spans="1:13" ht="12.75">
      <c r="A12" s="82" t="s">
        <v>96</v>
      </c>
      <c r="B12" s="83">
        <v>247</v>
      </c>
      <c r="C12" s="84">
        <v>0</v>
      </c>
      <c r="D12" s="85">
        <v>0</v>
      </c>
      <c r="E12" s="78">
        <v>9397</v>
      </c>
      <c r="F12" s="78">
        <v>0</v>
      </c>
      <c r="G12" s="78">
        <v>0</v>
      </c>
      <c r="H12" s="78">
        <v>0</v>
      </c>
      <c r="I12" s="78">
        <v>0</v>
      </c>
      <c r="J12" s="78"/>
      <c r="K12" s="78"/>
      <c r="L12" s="78"/>
      <c r="M12" s="86">
        <v>9644</v>
      </c>
    </row>
    <row r="13" spans="1:13" ht="12.75">
      <c r="A13" s="82" t="s">
        <v>97</v>
      </c>
      <c r="B13" s="83">
        <v>785</v>
      </c>
      <c r="C13" s="84">
        <v>0</v>
      </c>
      <c r="D13" s="85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/>
      <c r="K13" s="78"/>
      <c r="L13" s="78"/>
      <c r="M13" s="86">
        <v>785</v>
      </c>
    </row>
    <row r="14" spans="1:13" ht="12.75">
      <c r="A14" s="82" t="s">
        <v>98</v>
      </c>
      <c r="B14" s="83">
        <v>2062</v>
      </c>
      <c r="C14" s="84">
        <v>0</v>
      </c>
      <c r="D14" s="85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/>
      <c r="K14" s="78"/>
      <c r="L14" s="78"/>
      <c r="M14" s="86">
        <v>2062</v>
      </c>
    </row>
    <row r="15" spans="1:13" ht="12.75">
      <c r="A15" s="82" t="s">
        <v>99</v>
      </c>
      <c r="B15" s="83">
        <v>786</v>
      </c>
      <c r="C15" s="84">
        <v>0</v>
      </c>
      <c r="D15" s="85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/>
      <c r="K15" s="78">
        <v>8899</v>
      </c>
      <c r="L15" s="78">
        <v>45</v>
      </c>
      <c r="M15" s="86">
        <v>9729</v>
      </c>
    </row>
    <row r="16" spans="1:13" ht="12.75">
      <c r="A16" s="82" t="s">
        <v>100</v>
      </c>
      <c r="B16" s="83">
        <v>0</v>
      </c>
      <c r="C16" s="84">
        <v>0</v>
      </c>
      <c r="D16" s="85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/>
      <c r="K16" s="78"/>
      <c r="L16" s="78"/>
      <c r="M16" s="86">
        <v>0</v>
      </c>
    </row>
    <row r="17" spans="1:13" ht="12.75">
      <c r="A17" s="82" t="s">
        <v>101</v>
      </c>
      <c r="B17" s="83">
        <v>4035</v>
      </c>
      <c r="C17" s="84">
        <v>0</v>
      </c>
      <c r="D17" s="85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/>
      <c r="K17" s="78"/>
      <c r="L17" s="78"/>
      <c r="M17" s="86">
        <v>4035</v>
      </c>
    </row>
    <row r="18" spans="1:13" ht="12.75">
      <c r="A18" s="82" t="s">
        <v>102</v>
      </c>
      <c r="B18" s="83">
        <v>13845</v>
      </c>
      <c r="C18" s="84">
        <v>0</v>
      </c>
      <c r="D18" s="85">
        <v>0</v>
      </c>
      <c r="E18" s="78">
        <v>9762</v>
      </c>
      <c r="F18" s="78">
        <v>0</v>
      </c>
      <c r="G18" s="78">
        <v>0</v>
      </c>
      <c r="H18" s="78">
        <v>0</v>
      </c>
      <c r="I18" s="78">
        <v>0</v>
      </c>
      <c r="J18" s="78"/>
      <c r="K18" s="78"/>
      <c r="L18" s="78"/>
      <c r="M18" s="86">
        <v>23607</v>
      </c>
    </row>
    <row r="19" spans="1:13" ht="12.75">
      <c r="A19" s="82" t="s">
        <v>103</v>
      </c>
      <c r="B19" s="83">
        <v>13</v>
      </c>
      <c r="C19" s="84">
        <v>0</v>
      </c>
      <c r="D19" s="85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76071</v>
      </c>
      <c r="K19" s="78">
        <v>71725</v>
      </c>
      <c r="L19" s="78">
        <v>177843</v>
      </c>
      <c r="M19" s="86">
        <v>325652</v>
      </c>
    </row>
    <row r="20" spans="1:13" ht="12.75">
      <c r="A20" s="82" t="s">
        <v>104</v>
      </c>
      <c r="B20" s="83">
        <v>0</v>
      </c>
      <c r="C20" s="84">
        <v>0</v>
      </c>
      <c r="D20" s="85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15918</v>
      </c>
      <c r="K20" s="78">
        <v>716442</v>
      </c>
      <c r="L20" s="78">
        <v>39686</v>
      </c>
      <c r="M20" s="86">
        <v>772046</v>
      </c>
    </row>
    <row r="21" spans="1:13" ht="12.75">
      <c r="A21" s="82" t="s">
        <v>105</v>
      </c>
      <c r="B21" s="83">
        <v>11725</v>
      </c>
      <c r="C21" s="84">
        <v>0</v>
      </c>
      <c r="D21" s="85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/>
      <c r="K21" s="78"/>
      <c r="L21" s="78"/>
      <c r="M21" s="86">
        <v>11725</v>
      </c>
    </row>
    <row r="22" spans="1:13" ht="12.75">
      <c r="A22" s="82" t="s">
        <v>106</v>
      </c>
      <c r="B22" s="83">
        <v>9056</v>
      </c>
      <c r="C22" s="84">
        <v>0</v>
      </c>
      <c r="D22" s="85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/>
      <c r="K22" s="78"/>
      <c r="L22" s="78"/>
      <c r="M22" s="86">
        <v>9056</v>
      </c>
    </row>
    <row r="23" spans="1:13" ht="12.75">
      <c r="A23" s="82" t="s">
        <v>107</v>
      </c>
      <c r="B23" s="83">
        <v>150</v>
      </c>
      <c r="C23" s="84">
        <v>0</v>
      </c>
      <c r="D23" s="85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/>
      <c r="K23" s="78"/>
      <c r="L23" s="78"/>
      <c r="M23" s="86">
        <v>150</v>
      </c>
    </row>
    <row r="24" spans="1:13" ht="12.75">
      <c r="A24" s="82" t="s">
        <v>108</v>
      </c>
      <c r="B24" s="83">
        <v>301</v>
      </c>
      <c r="C24" s="84">
        <v>0</v>
      </c>
      <c r="D24" s="85">
        <v>0</v>
      </c>
      <c r="E24" s="78">
        <v>17348</v>
      </c>
      <c r="F24" s="78">
        <v>0</v>
      </c>
      <c r="G24" s="78">
        <v>0</v>
      </c>
      <c r="H24" s="78">
        <v>0</v>
      </c>
      <c r="I24" s="78">
        <v>0</v>
      </c>
      <c r="J24" s="78"/>
      <c r="K24" s="78"/>
      <c r="L24" s="78"/>
      <c r="M24" s="86">
        <v>17649</v>
      </c>
    </row>
    <row r="25" spans="1:13" ht="12.75">
      <c r="A25" s="82" t="s">
        <v>109</v>
      </c>
      <c r="B25" s="83">
        <v>1880</v>
      </c>
      <c r="C25" s="84">
        <v>0</v>
      </c>
      <c r="D25" s="85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/>
      <c r="K25" s="78"/>
      <c r="L25" s="78"/>
      <c r="M25" s="86">
        <v>1880</v>
      </c>
    </row>
    <row r="26" spans="1:13" ht="13.5" thickBot="1">
      <c r="A26" s="87"/>
      <c r="B26" s="88"/>
      <c r="C26" s="89"/>
      <c r="D26" s="90"/>
      <c r="E26" s="89"/>
      <c r="F26" s="91"/>
      <c r="G26" s="89"/>
      <c r="H26" s="89"/>
      <c r="I26" s="91"/>
      <c r="J26" s="91"/>
      <c r="K26" s="91"/>
      <c r="L26" s="91"/>
      <c r="M26" s="92"/>
    </row>
    <row r="27" spans="1:13" ht="12.75">
      <c r="A27" s="93" t="s">
        <v>110</v>
      </c>
      <c r="B27" s="94">
        <v>116825</v>
      </c>
      <c r="C27" s="94">
        <v>0</v>
      </c>
      <c r="D27" s="94">
        <v>0</v>
      </c>
      <c r="E27" s="94">
        <v>64998</v>
      </c>
      <c r="F27" s="94">
        <v>0</v>
      </c>
      <c r="G27" s="94">
        <v>7989</v>
      </c>
      <c r="H27" s="94">
        <v>0</v>
      </c>
      <c r="I27" s="94">
        <v>0</v>
      </c>
      <c r="J27" s="94">
        <v>91989</v>
      </c>
      <c r="K27" s="94">
        <v>797065</v>
      </c>
      <c r="L27" s="94">
        <v>217574</v>
      </c>
      <c r="M27" s="95">
        <v>1296441</v>
      </c>
    </row>
    <row r="28" spans="1:13" ht="13.5" thickBot="1">
      <c r="A28" s="96" t="s">
        <v>111</v>
      </c>
      <c r="B28" s="97">
        <v>247241</v>
      </c>
      <c r="C28" s="97">
        <v>0</v>
      </c>
      <c r="D28" s="98">
        <v>0</v>
      </c>
      <c r="E28" s="97">
        <v>127879</v>
      </c>
      <c r="F28" s="97">
        <v>0</v>
      </c>
      <c r="G28" s="97">
        <v>21530</v>
      </c>
      <c r="H28" s="97">
        <v>0</v>
      </c>
      <c r="I28" s="97">
        <v>0</v>
      </c>
      <c r="J28" s="97">
        <v>192397</v>
      </c>
      <c r="K28" s="97">
        <v>625571</v>
      </c>
      <c r="L28" s="97">
        <v>316628</v>
      </c>
      <c r="M28" s="99">
        <v>1531247</v>
      </c>
    </row>
    <row r="29" spans="1:13" ht="12.75">
      <c r="A29" s="61"/>
      <c r="B29" s="57"/>
      <c r="C29" s="57"/>
      <c r="D29" s="58"/>
      <c r="E29" s="57"/>
      <c r="F29" s="60"/>
      <c r="G29" s="57"/>
      <c r="H29" s="57"/>
      <c r="I29" s="60"/>
      <c r="J29" s="60"/>
      <c r="K29" s="60"/>
      <c r="L29" s="60"/>
      <c r="M29" s="60"/>
    </row>
    <row r="30" spans="1:13" ht="12.75">
      <c r="A30" s="51" t="s">
        <v>112</v>
      </c>
      <c r="B30" s="52"/>
      <c r="C30" s="52"/>
      <c r="D30" s="53"/>
      <c r="E30" s="52"/>
      <c r="F30" s="10"/>
      <c r="G30" s="54"/>
      <c r="H30" s="52"/>
      <c r="I30" s="55"/>
      <c r="J30" s="100"/>
      <c r="K30" s="100"/>
      <c r="L30" s="100"/>
      <c r="M30" s="55"/>
    </row>
    <row r="31" spans="1:13" ht="12.75">
      <c r="A31" s="56" t="s">
        <v>139</v>
      </c>
      <c r="B31" s="57"/>
      <c r="C31" s="57"/>
      <c r="D31" s="58"/>
      <c r="E31" s="57"/>
      <c r="G31" s="59"/>
      <c r="H31" s="57"/>
      <c r="I31" s="60"/>
      <c r="J31" s="60"/>
      <c r="K31" s="60"/>
      <c r="L31" s="60"/>
      <c r="M31" s="60"/>
    </row>
    <row r="32" spans="1:13" ht="12.75">
      <c r="A32" s="56"/>
      <c r="B32" s="57"/>
      <c r="C32" s="57"/>
      <c r="D32" s="58"/>
      <c r="E32" s="57"/>
      <c r="G32" s="59"/>
      <c r="H32" s="57"/>
      <c r="I32" s="60"/>
      <c r="J32" s="60"/>
      <c r="K32" s="60"/>
      <c r="L32" s="60"/>
      <c r="M32" s="60"/>
    </row>
    <row r="33" spans="1:13" ht="13.5" thickBot="1">
      <c r="A33" s="61"/>
      <c r="B33" s="57"/>
      <c r="C33" s="57"/>
      <c r="D33" s="58"/>
      <c r="E33" s="57"/>
      <c r="F33" s="60"/>
      <c r="G33" s="57"/>
      <c r="H33" s="57"/>
      <c r="I33" s="60"/>
      <c r="J33" s="60"/>
      <c r="K33" s="60"/>
      <c r="L33" s="60"/>
      <c r="M33" s="60"/>
    </row>
    <row r="34" spans="1:13" ht="13.5" thickBot="1">
      <c r="A34" s="62"/>
      <c r="B34" s="63" t="s">
        <v>79</v>
      </c>
      <c r="C34" s="63"/>
      <c r="D34" s="64"/>
      <c r="E34" s="63"/>
      <c r="F34" s="64"/>
      <c r="G34" s="63"/>
      <c r="H34" s="63"/>
      <c r="I34" s="65"/>
      <c r="J34" s="66" t="s">
        <v>80</v>
      </c>
      <c r="K34" s="67"/>
      <c r="L34" s="68"/>
      <c r="M34" s="69"/>
    </row>
    <row r="35" spans="1:13" ht="13.5" thickBot="1">
      <c r="A35" s="70" t="s">
        <v>81</v>
      </c>
      <c r="B35" s="71" t="s">
        <v>82</v>
      </c>
      <c r="C35" s="71" t="s">
        <v>83</v>
      </c>
      <c r="D35" s="72" t="s">
        <v>84</v>
      </c>
      <c r="E35" s="71" t="s">
        <v>85</v>
      </c>
      <c r="F35" s="72" t="s">
        <v>86</v>
      </c>
      <c r="G35" s="71" t="s">
        <v>87</v>
      </c>
      <c r="H35" s="71" t="s">
        <v>88</v>
      </c>
      <c r="I35" s="73" t="s">
        <v>89</v>
      </c>
      <c r="J35" s="72" t="s">
        <v>90</v>
      </c>
      <c r="K35" s="71" t="s">
        <v>87</v>
      </c>
      <c r="L35" s="74" t="s">
        <v>91</v>
      </c>
      <c r="M35" s="75" t="s">
        <v>10</v>
      </c>
    </row>
    <row r="36" spans="1:13" ht="12.75">
      <c r="A36" s="76"/>
      <c r="B36" s="77"/>
      <c r="C36" s="78"/>
      <c r="D36" s="79"/>
      <c r="E36" s="78"/>
      <c r="F36" s="80"/>
      <c r="G36" s="78"/>
      <c r="H36" s="78"/>
      <c r="I36" s="80"/>
      <c r="J36" s="80"/>
      <c r="K36" s="80"/>
      <c r="L36" s="80"/>
      <c r="M36" s="81"/>
    </row>
    <row r="37" spans="1:13" ht="12.75">
      <c r="A37" s="82" t="s">
        <v>92</v>
      </c>
      <c r="B37" s="146">
        <v>13.49</v>
      </c>
      <c r="C37" s="147"/>
      <c r="D37" s="146"/>
      <c r="E37" s="147">
        <v>1.06</v>
      </c>
      <c r="F37" s="147"/>
      <c r="G37" s="147">
        <v>0</v>
      </c>
      <c r="H37" s="147"/>
      <c r="I37" s="147"/>
      <c r="J37" s="147">
        <v>0</v>
      </c>
      <c r="K37" s="147">
        <v>0</v>
      </c>
      <c r="L37" s="147">
        <v>0</v>
      </c>
      <c r="M37" s="148">
        <v>1.27</v>
      </c>
    </row>
    <row r="38" spans="1:13" ht="12.75">
      <c r="A38" s="82" t="s">
        <v>93</v>
      </c>
      <c r="B38" s="146">
        <v>46.06</v>
      </c>
      <c r="C38" s="147"/>
      <c r="D38" s="146"/>
      <c r="E38" s="147">
        <v>0</v>
      </c>
      <c r="F38" s="147"/>
      <c r="G38" s="147">
        <v>0</v>
      </c>
      <c r="H38" s="147"/>
      <c r="I38" s="147"/>
      <c r="J38" s="147">
        <v>0</v>
      </c>
      <c r="K38" s="147">
        <v>0</v>
      </c>
      <c r="L38" s="147">
        <v>0</v>
      </c>
      <c r="M38" s="148">
        <v>4.15</v>
      </c>
    </row>
    <row r="39" spans="1:13" ht="12.75">
      <c r="A39" s="82" t="s">
        <v>94</v>
      </c>
      <c r="B39" s="146">
        <v>0.57</v>
      </c>
      <c r="C39" s="147"/>
      <c r="D39" s="146"/>
      <c r="E39" s="147">
        <v>42.77</v>
      </c>
      <c r="F39" s="147"/>
      <c r="G39" s="147">
        <v>0</v>
      </c>
      <c r="H39" s="147"/>
      <c r="I39" s="147"/>
      <c r="J39" s="147">
        <v>0</v>
      </c>
      <c r="K39" s="147">
        <v>0</v>
      </c>
      <c r="L39" s="147">
        <v>0</v>
      </c>
      <c r="M39" s="148">
        <v>2.2</v>
      </c>
    </row>
    <row r="40" spans="1:13" ht="12.75">
      <c r="A40" s="82" t="s">
        <v>95</v>
      </c>
      <c r="B40" s="146">
        <v>1.46</v>
      </c>
      <c r="C40" s="147"/>
      <c r="D40" s="146"/>
      <c r="E40" s="147">
        <v>0</v>
      </c>
      <c r="F40" s="147"/>
      <c r="G40" s="147">
        <v>100</v>
      </c>
      <c r="H40" s="147"/>
      <c r="I40" s="147"/>
      <c r="J40" s="147">
        <v>0</v>
      </c>
      <c r="K40" s="147">
        <v>0</v>
      </c>
      <c r="L40" s="147">
        <v>0</v>
      </c>
      <c r="M40" s="148">
        <v>0.75</v>
      </c>
    </row>
    <row r="41" spans="1:13" ht="12.75">
      <c r="A41" s="82" t="s">
        <v>96</v>
      </c>
      <c r="B41" s="146">
        <v>0.21</v>
      </c>
      <c r="C41" s="147"/>
      <c r="D41" s="146"/>
      <c r="E41" s="147">
        <v>14.46</v>
      </c>
      <c r="F41" s="147"/>
      <c r="G41" s="147">
        <v>0</v>
      </c>
      <c r="H41" s="147"/>
      <c r="I41" s="147"/>
      <c r="J41" s="147">
        <v>0</v>
      </c>
      <c r="K41" s="147">
        <v>0</v>
      </c>
      <c r="L41" s="147">
        <v>0</v>
      </c>
      <c r="M41" s="148">
        <v>0.74</v>
      </c>
    </row>
    <row r="42" spans="1:13" ht="12.75">
      <c r="A42" s="82" t="s">
        <v>97</v>
      </c>
      <c r="B42" s="146">
        <v>0.67</v>
      </c>
      <c r="C42" s="147"/>
      <c r="D42" s="146"/>
      <c r="E42" s="147">
        <v>0</v>
      </c>
      <c r="F42" s="147"/>
      <c r="G42" s="147">
        <v>0</v>
      </c>
      <c r="H42" s="147"/>
      <c r="I42" s="147"/>
      <c r="J42" s="147">
        <v>0</v>
      </c>
      <c r="K42" s="147">
        <v>0</v>
      </c>
      <c r="L42" s="147">
        <v>0</v>
      </c>
      <c r="M42" s="148">
        <v>0.06</v>
      </c>
    </row>
    <row r="43" spans="1:13" ht="12.75">
      <c r="A43" s="82" t="s">
        <v>98</v>
      </c>
      <c r="B43" s="146">
        <v>1.76</v>
      </c>
      <c r="C43" s="147"/>
      <c r="D43" s="146"/>
      <c r="E43" s="147">
        <v>0</v>
      </c>
      <c r="F43" s="147"/>
      <c r="G43" s="147">
        <v>0</v>
      </c>
      <c r="H43" s="147"/>
      <c r="I43" s="147"/>
      <c r="J43" s="147">
        <v>0</v>
      </c>
      <c r="K43" s="147">
        <v>0</v>
      </c>
      <c r="L43" s="147">
        <v>0</v>
      </c>
      <c r="M43" s="148">
        <v>0.16</v>
      </c>
    </row>
    <row r="44" spans="1:13" ht="12.75">
      <c r="A44" s="82" t="s">
        <v>99</v>
      </c>
      <c r="B44" s="146">
        <v>0.67</v>
      </c>
      <c r="C44" s="147"/>
      <c r="D44" s="146"/>
      <c r="E44" s="147">
        <v>0</v>
      </c>
      <c r="F44" s="147"/>
      <c r="G44" s="147">
        <v>0</v>
      </c>
      <c r="H44" s="147"/>
      <c r="I44" s="147"/>
      <c r="J44" s="147">
        <v>0</v>
      </c>
      <c r="K44" s="147">
        <v>1.12</v>
      </c>
      <c r="L44" s="147">
        <v>0.02</v>
      </c>
      <c r="M44" s="148">
        <v>0.75</v>
      </c>
    </row>
    <row r="45" spans="1:13" ht="12.75">
      <c r="A45" s="82" t="s">
        <v>100</v>
      </c>
      <c r="B45" s="146">
        <v>0</v>
      </c>
      <c r="C45" s="147"/>
      <c r="D45" s="146"/>
      <c r="E45" s="147">
        <v>0</v>
      </c>
      <c r="F45" s="147"/>
      <c r="G45" s="147">
        <v>0</v>
      </c>
      <c r="H45" s="147"/>
      <c r="I45" s="147"/>
      <c r="J45" s="147">
        <v>0</v>
      </c>
      <c r="K45" s="147">
        <v>0</v>
      </c>
      <c r="L45" s="147">
        <v>0</v>
      </c>
      <c r="M45" s="148">
        <v>0</v>
      </c>
    </row>
    <row r="46" spans="1:13" ht="12.75">
      <c r="A46" s="82" t="s">
        <v>101</v>
      </c>
      <c r="B46" s="146">
        <v>3.45</v>
      </c>
      <c r="C46" s="147"/>
      <c r="D46" s="146"/>
      <c r="E46" s="147">
        <v>0</v>
      </c>
      <c r="F46" s="147"/>
      <c r="G46" s="147">
        <v>0</v>
      </c>
      <c r="H46" s="147"/>
      <c r="I46" s="147"/>
      <c r="J46" s="147">
        <v>0</v>
      </c>
      <c r="K46" s="147">
        <v>0</v>
      </c>
      <c r="L46" s="147">
        <v>0</v>
      </c>
      <c r="M46" s="148">
        <v>0.31</v>
      </c>
    </row>
    <row r="47" spans="1:13" ht="12.75">
      <c r="A47" s="82" t="s">
        <v>102</v>
      </c>
      <c r="B47" s="146">
        <v>11.85</v>
      </c>
      <c r="C47" s="147"/>
      <c r="D47" s="146"/>
      <c r="E47" s="147">
        <v>15.02</v>
      </c>
      <c r="F47" s="147"/>
      <c r="G47" s="147">
        <v>0</v>
      </c>
      <c r="H47" s="147"/>
      <c r="I47" s="147"/>
      <c r="J47" s="147">
        <v>0</v>
      </c>
      <c r="K47" s="147">
        <v>0</v>
      </c>
      <c r="L47" s="147">
        <v>0</v>
      </c>
      <c r="M47" s="148">
        <v>1.82</v>
      </c>
    </row>
    <row r="48" spans="1:13" ht="12.75">
      <c r="A48" s="82" t="s">
        <v>103</v>
      </c>
      <c r="B48" s="146">
        <v>0.01</v>
      </c>
      <c r="C48" s="147"/>
      <c r="D48" s="146"/>
      <c r="E48" s="147">
        <v>0</v>
      </c>
      <c r="F48" s="147"/>
      <c r="G48" s="147">
        <v>0</v>
      </c>
      <c r="H48" s="147"/>
      <c r="I48" s="147"/>
      <c r="J48" s="147">
        <v>82.7</v>
      </c>
      <c r="K48" s="147">
        <v>9</v>
      </c>
      <c r="L48" s="147">
        <v>81.74</v>
      </c>
      <c r="M48" s="148">
        <v>25.12</v>
      </c>
    </row>
    <row r="49" spans="1:13" ht="12.75">
      <c r="A49" s="82" t="s">
        <v>104</v>
      </c>
      <c r="B49" s="146">
        <v>0</v>
      </c>
      <c r="C49" s="147"/>
      <c r="D49" s="146"/>
      <c r="E49" s="147">
        <v>0</v>
      </c>
      <c r="F49" s="147"/>
      <c r="G49" s="147">
        <v>0</v>
      </c>
      <c r="H49" s="147"/>
      <c r="I49" s="147"/>
      <c r="J49" s="147">
        <v>17.3</v>
      </c>
      <c r="K49" s="147">
        <v>89.88</v>
      </c>
      <c r="L49" s="147">
        <v>18.24</v>
      </c>
      <c r="M49" s="148">
        <v>59.55</v>
      </c>
    </row>
    <row r="50" spans="1:13" ht="12.75">
      <c r="A50" s="82" t="s">
        <v>105</v>
      </c>
      <c r="B50" s="146">
        <v>10.04</v>
      </c>
      <c r="C50" s="147"/>
      <c r="D50" s="146"/>
      <c r="E50" s="147">
        <v>0</v>
      </c>
      <c r="F50" s="147"/>
      <c r="G50" s="147">
        <v>0</v>
      </c>
      <c r="H50" s="147"/>
      <c r="I50" s="147"/>
      <c r="J50" s="147">
        <v>0</v>
      </c>
      <c r="K50" s="147">
        <v>0</v>
      </c>
      <c r="L50" s="147">
        <v>0</v>
      </c>
      <c r="M50" s="148">
        <v>0.9</v>
      </c>
    </row>
    <row r="51" spans="1:13" ht="12.75">
      <c r="A51" s="82" t="s">
        <v>106</v>
      </c>
      <c r="B51" s="146">
        <v>7.75</v>
      </c>
      <c r="C51" s="147"/>
      <c r="D51" s="146"/>
      <c r="E51" s="147">
        <v>0</v>
      </c>
      <c r="F51" s="147"/>
      <c r="G51" s="147">
        <v>0</v>
      </c>
      <c r="H51" s="147"/>
      <c r="I51" s="147"/>
      <c r="J51" s="147">
        <v>0</v>
      </c>
      <c r="K51" s="147">
        <v>0</v>
      </c>
      <c r="L51" s="147">
        <v>0</v>
      </c>
      <c r="M51" s="148">
        <v>0.7</v>
      </c>
    </row>
    <row r="52" spans="1:13" ht="12.75">
      <c r="A52" s="82" t="s">
        <v>107</v>
      </c>
      <c r="B52" s="146">
        <v>0.13</v>
      </c>
      <c r="C52" s="147"/>
      <c r="D52" s="146"/>
      <c r="E52" s="147">
        <v>0</v>
      </c>
      <c r="F52" s="147"/>
      <c r="G52" s="147">
        <v>0</v>
      </c>
      <c r="H52" s="147"/>
      <c r="I52" s="147"/>
      <c r="J52" s="147">
        <v>0</v>
      </c>
      <c r="K52" s="147">
        <v>0</v>
      </c>
      <c r="L52" s="147">
        <v>0</v>
      </c>
      <c r="M52" s="148">
        <v>0.01</v>
      </c>
    </row>
    <row r="53" spans="1:13" ht="12.75">
      <c r="A53" s="82" t="s">
        <v>108</v>
      </c>
      <c r="B53" s="146">
        <v>0.26</v>
      </c>
      <c r="C53" s="147"/>
      <c r="D53" s="146"/>
      <c r="E53" s="147">
        <v>26.69</v>
      </c>
      <c r="F53" s="147"/>
      <c r="G53" s="147">
        <v>0</v>
      </c>
      <c r="H53" s="147"/>
      <c r="I53" s="147"/>
      <c r="J53" s="147">
        <v>0</v>
      </c>
      <c r="K53" s="147">
        <v>0</v>
      </c>
      <c r="L53" s="147">
        <v>0</v>
      </c>
      <c r="M53" s="148">
        <v>1.36</v>
      </c>
    </row>
    <row r="54" spans="1:13" ht="12.75">
      <c r="A54" s="82" t="s">
        <v>109</v>
      </c>
      <c r="B54" s="146">
        <v>1.61</v>
      </c>
      <c r="C54" s="147"/>
      <c r="D54" s="146"/>
      <c r="E54" s="147">
        <v>0</v>
      </c>
      <c r="F54" s="147"/>
      <c r="G54" s="147">
        <v>0</v>
      </c>
      <c r="H54" s="147"/>
      <c r="I54" s="147"/>
      <c r="J54" s="147">
        <v>0</v>
      </c>
      <c r="K54" s="147">
        <v>0</v>
      </c>
      <c r="L54" s="147">
        <v>0</v>
      </c>
      <c r="M54" s="148">
        <v>0.15</v>
      </c>
    </row>
    <row r="55" spans="1:13" ht="13.5" thickBot="1">
      <c r="A55" s="87"/>
      <c r="B55" s="149"/>
      <c r="C55" s="150"/>
      <c r="D55" s="151"/>
      <c r="E55" s="150"/>
      <c r="F55" s="150"/>
      <c r="G55" s="150"/>
      <c r="H55" s="150"/>
      <c r="I55" s="150"/>
      <c r="J55" s="150"/>
      <c r="K55" s="150"/>
      <c r="L55" s="150"/>
      <c r="M55" s="152"/>
    </row>
    <row r="56" spans="1:13" ht="13.5" thickBot="1">
      <c r="A56" s="101" t="s">
        <v>110</v>
      </c>
      <c r="B56" s="153">
        <v>100</v>
      </c>
      <c r="C56" s="153">
        <v>0</v>
      </c>
      <c r="D56" s="153">
        <v>0</v>
      </c>
      <c r="E56" s="153">
        <v>100</v>
      </c>
      <c r="F56" s="153">
        <v>0</v>
      </c>
      <c r="G56" s="153">
        <v>100</v>
      </c>
      <c r="H56" s="153">
        <v>0</v>
      </c>
      <c r="I56" s="153">
        <v>0</v>
      </c>
      <c r="J56" s="153">
        <v>100</v>
      </c>
      <c r="K56" s="153">
        <v>100</v>
      </c>
      <c r="L56" s="153">
        <v>100</v>
      </c>
      <c r="M56" s="154">
        <v>100</v>
      </c>
    </row>
    <row r="57" spans="1:13" ht="12.75">
      <c r="A57" s="61"/>
      <c r="B57" s="57"/>
      <c r="C57" s="57"/>
      <c r="D57" s="58"/>
      <c r="E57" s="57"/>
      <c r="F57" s="60"/>
      <c r="G57" s="57"/>
      <c r="H57" s="57"/>
      <c r="I57" s="60"/>
      <c r="J57" s="60"/>
      <c r="K57" s="60"/>
      <c r="L57" s="60"/>
      <c r="M57" s="60"/>
    </row>
    <row r="58" spans="1:13" ht="12.75">
      <c r="A58" s="61"/>
      <c r="B58" s="57"/>
      <c r="C58" s="57"/>
      <c r="D58" s="58"/>
      <c r="E58" s="57"/>
      <c r="F58" s="60"/>
      <c r="G58" s="57"/>
      <c r="H58" s="57"/>
      <c r="I58" s="60"/>
      <c r="J58" s="60"/>
      <c r="K58" s="60"/>
      <c r="L58" s="60"/>
      <c r="M58" s="60"/>
    </row>
    <row r="59" spans="1:13" ht="12.75">
      <c r="A59" s="61"/>
      <c r="B59" s="57"/>
      <c r="C59" s="57"/>
      <c r="D59" s="58"/>
      <c r="E59" s="57"/>
      <c r="F59" s="60"/>
      <c r="G59" s="57"/>
      <c r="H59" s="57"/>
      <c r="I59" s="60"/>
      <c r="J59" s="60"/>
      <c r="K59" s="60"/>
      <c r="L59" s="60"/>
      <c r="M59" s="60"/>
    </row>
    <row r="60" spans="1:13" ht="12.75">
      <c r="A60" s="61"/>
      <c r="B60" s="57"/>
      <c r="C60" s="57"/>
      <c r="D60" s="58"/>
      <c r="E60" s="57"/>
      <c r="F60" s="60"/>
      <c r="G60" s="57"/>
      <c r="H60" s="57"/>
      <c r="I60" s="60"/>
      <c r="J60" s="60"/>
      <c r="K60" s="60"/>
      <c r="L60" s="60"/>
      <c r="M60" s="60"/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31">
      <selection activeCell="A1" sqref="A1"/>
    </sheetView>
  </sheetViews>
  <sheetFormatPr defaultColWidth="11.421875" defaultRowHeight="12.75"/>
  <cols>
    <col min="1" max="1" width="54.421875" style="0" customWidth="1"/>
    <col min="2" max="2" width="15.57421875" style="0" customWidth="1"/>
  </cols>
  <sheetData>
    <row r="1" spans="1:11" ht="12.75">
      <c r="A1" s="102"/>
      <c r="B1" s="102"/>
      <c r="C1" s="103" t="s">
        <v>135</v>
      </c>
      <c r="D1" s="102"/>
      <c r="E1" s="102"/>
      <c r="F1" s="102"/>
      <c r="G1" s="102"/>
      <c r="H1" s="102"/>
      <c r="I1" s="102"/>
      <c r="J1" s="102"/>
      <c r="K1" s="102"/>
    </row>
    <row r="2" spans="1:11" ht="12.75">
      <c r="A2" s="102"/>
      <c r="B2" s="102"/>
      <c r="C2" s="103" t="s">
        <v>131</v>
      </c>
      <c r="D2" s="102"/>
      <c r="E2" s="102"/>
      <c r="F2" s="102"/>
      <c r="G2" s="102"/>
      <c r="H2" s="102"/>
      <c r="I2" s="102"/>
      <c r="J2" s="102"/>
      <c r="K2" s="102"/>
    </row>
    <row r="3" spans="1:11" ht="12.75">
      <c r="A3" s="102"/>
      <c r="B3" s="102"/>
      <c r="C3" s="104"/>
      <c r="D3" s="102"/>
      <c r="E3" s="102"/>
      <c r="F3" s="102"/>
      <c r="G3" s="102"/>
      <c r="H3" s="102"/>
      <c r="I3" s="102"/>
      <c r="J3" s="102"/>
      <c r="K3" s="102"/>
    </row>
    <row r="4" spans="1:11" ht="12.75">
      <c r="A4" s="102"/>
      <c r="B4" s="102"/>
      <c r="C4" s="105" t="s">
        <v>136</v>
      </c>
      <c r="D4" s="102"/>
      <c r="E4" s="102"/>
      <c r="F4" s="102"/>
      <c r="G4" s="102"/>
      <c r="H4" s="102"/>
      <c r="I4" s="102"/>
      <c r="J4" s="102"/>
      <c r="K4" s="102"/>
    </row>
    <row r="5" spans="1:11" ht="12.7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2.7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2.75">
      <c r="A7" s="106"/>
      <c r="B7" s="107"/>
      <c r="C7" s="107"/>
      <c r="D7" s="107"/>
      <c r="E7" s="108" t="s">
        <v>132</v>
      </c>
      <c r="F7" s="107"/>
      <c r="G7" s="107"/>
      <c r="H7" s="107"/>
      <c r="I7" s="109"/>
      <c r="J7" s="106"/>
      <c r="K7" s="109"/>
    </row>
    <row r="8" spans="1:11" ht="12.75">
      <c r="A8" s="110"/>
      <c r="B8" s="111"/>
      <c r="C8" s="111"/>
      <c r="D8" s="111"/>
      <c r="E8" s="111"/>
      <c r="F8" s="111"/>
      <c r="G8" s="111"/>
      <c r="H8" s="111"/>
      <c r="I8" s="112"/>
      <c r="J8" s="113" t="s">
        <v>13</v>
      </c>
      <c r="K8" s="112"/>
    </row>
    <row r="9" spans="1:11" ht="12.75">
      <c r="A9" s="110" t="s">
        <v>133</v>
      </c>
      <c r="B9" s="114" t="s">
        <v>129</v>
      </c>
      <c r="C9" s="115"/>
      <c r="D9" s="116" t="s">
        <v>114</v>
      </c>
      <c r="E9" s="117"/>
      <c r="F9" s="115"/>
      <c r="G9" s="116" t="s">
        <v>115</v>
      </c>
      <c r="H9" s="117"/>
      <c r="I9" s="118" t="s">
        <v>116</v>
      </c>
      <c r="J9" s="113" t="s">
        <v>14</v>
      </c>
      <c r="K9" s="119" t="s">
        <v>117</v>
      </c>
    </row>
    <row r="10" spans="1:11" ht="12.75">
      <c r="A10" s="120"/>
      <c r="B10" s="120"/>
      <c r="C10" s="116" t="s">
        <v>3</v>
      </c>
      <c r="D10" s="116" t="s">
        <v>118</v>
      </c>
      <c r="E10" s="118" t="s">
        <v>4</v>
      </c>
      <c r="F10" s="116" t="s">
        <v>6</v>
      </c>
      <c r="G10" s="116"/>
      <c r="H10" s="118" t="s">
        <v>119</v>
      </c>
      <c r="I10" s="121" t="s">
        <v>8</v>
      </c>
      <c r="J10" s="122" t="s">
        <v>11</v>
      </c>
      <c r="K10" s="123"/>
    </row>
    <row r="11" spans="1:11" ht="12.75">
      <c r="A11" s="110"/>
      <c r="B11" s="124"/>
      <c r="C11" s="125"/>
      <c r="D11" s="125"/>
      <c r="E11" s="126"/>
      <c r="F11" s="125"/>
      <c r="G11" s="125"/>
      <c r="H11" s="127"/>
      <c r="I11" s="127"/>
      <c r="J11" s="124"/>
      <c r="K11" s="127"/>
    </row>
    <row r="12" spans="1:11" ht="12.75">
      <c r="A12" s="110" t="s">
        <v>61</v>
      </c>
      <c r="B12" s="124">
        <v>6098.54</v>
      </c>
      <c r="C12" s="125"/>
      <c r="D12" s="125"/>
      <c r="E12" s="127"/>
      <c r="F12" s="125"/>
      <c r="G12" s="125"/>
      <c r="H12" s="127"/>
      <c r="I12" s="127"/>
      <c r="J12" s="124"/>
      <c r="K12" s="127">
        <v>6098.54</v>
      </c>
    </row>
    <row r="13" spans="1:11" ht="12.75">
      <c r="A13" s="110" t="s">
        <v>120</v>
      </c>
      <c r="B13" s="124">
        <v>725.44</v>
      </c>
      <c r="C13" s="125"/>
      <c r="D13" s="125"/>
      <c r="E13" s="127"/>
      <c r="F13" s="125"/>
      <c r="G13" s="125"/>
      <c r="H13" s="127"/>
      <c r="I13" s="127"/>
      <c r="J13" s="124">
        <v>553.57</v>
      </c>
      <c r="K13" s="127">
        <v>1279</v>
      </c>
    </row>
    <row r="14" spans="1:11" ht="12.75">
      <c r="A14" s="110" t="s">
        <v>71</v>
      </c>
      <c r="B14" s="124">
        <v>506.96</v>
      </c>
      <c r="C14" s="125"/>
      <c r="D14" s="125"/>
      <c r="E14" s="127"/>
      <c r="F14" s="125"/>
      <c r="G14" s="125"/>
      <c r="H14" s="127"/>
      <c r="I14" s="127"/>
      <c r="J14" s="124"/>
      <c r="K14" s="127">
        <v>506.96</v>
      </c>
    </row>
    <row r="15" spans="1:11" ht="12.75">
      <c r="A15" s="110" t="s">
        <v>121</v>
      </c>
      <c r="B15" s="124">
        <v>55.6</v>
      </c>
      <c r="C15" s="125"/>
      <c r="D15" s="125"/>
      <c r="E15" s="127"/>
      <c r="F15" s="125"/>
      <c r="G15" s="125"/>
      <c r="H15" s="127"/>
      <c r="I15" s="127"/>
      <c r="J15" s="124"/>
      <c r="K15" s="127">
        <v>55.6</v>
      </c>
    </row>
    <row r="16" spans="1:11" ht="12.75">
      <c r="A16" s="110" t="s">
        <v>122</v>
      </c>
      <c r="B16" s="124">
        <v>558.51</v>
      </c>
      <c r="C16" s="125"/>
      <c r="D16" s="125"/>
      <c r="E16" s="127"/>
      <c r="F16" s="125"/>
      <c r="G16" s="125"/>
      <c r="H16" s="127"/>
      <c r="I16" s="127"/>
      <c r="J16" s="124"/>
      <c r="K16" s="127">
        <v>558.51</v>
      </c>
    </row>
    <row r="17" spans="1:11" ht="12.75">
      <c r="A17" s="110" t="s">
        <v>76</v>
      </c>
      <c r="B17" s="124">
        <v>4086.81</v>
      </c>
      <c r="C17" s="125"/>
      <c r="D17" s="125"/>
      <c r="E17" s="127"/>
      <c r="F17" s="125"/>
      <c r="G17" s="125"/>
      <c r="H17" s="127"/>
      <c r="I17" s="127"/>
      <c r="J17" s="124"/>
      <c r="K17" s="127">
        <v>4086.81</v>
      </c>
    </row>
    <row r="18" spans="1:11" ht="12.75">
      <c r="A18" s="110" t="s">
        <v>62</v>
      </c>
      <c r="B18" s="124">
        <v>8.92</v>
      </c>
      <c r="C18" s="125"/>
      <c r="D18" s="125"/>
      <c r="E18" s="127"/>
      <c r="F18" s="125"/>
      <c r="G18" s="125"/>
      <c r="H18" s="127"/>
      <c r="I18" s="127"/>
      <c r="J18" s="124"/>
      <c r="K18" s="127">
        <v>8.92</v>
      </c>
    </row>
    <row r="19" spans="1:11" ht="12.75">
      <c r="A19" s="110"/>
      <c r="B19" s="124"/>
      <c r="C19" s="125"/>
      <c r="D19" s="125"/>
      <c r="E19" s="127"/>
      <c r="F19" s="125"/>
      <c r="G19" s="125"/>
      <c r="H19" s="127"/>
      <c r="I19" s="127"/>
      <c r="J19" s="124"/>
      <c r="K19" s="127"/>
    </row>
    <row r="20" spans="1:11" ht="12.75">
      <c r="A20" s="106" t="s">
        <v>10</v>
      </c>
      <c r="B20" s="128">
        <f>SUM(B12:B18)</f>
        <v>12040.78</v>
      </c>
      <c r="C20" s="129"/>
      <c r="D20" s="129"/>
      <c r="E20" s="130"/>
      <c r="F20" s="129"/>
      <c r="G20" s="129"/>
      <c r="H20" s="130"/>
      <c r="I20" s="130"/>
      <c r="J20" s="128">
        <f>SUM(J12:J18)</f>
        <v>553.57</v>
      </c>
      <c r="K20" s="130">
        <v>12594.35</v>
      </c>
    </row>
    <row r="21" spans="1:11" ht="12.75">
      <c r="A21" s="120" t="s">
        <v>20</v>
      </c>
      <c r="B21" s="131">
        <v>12544.268</v>
      </c>
      <c r="C21" s="132"/>
      <c r="D21" s="132"/>
      <c r="E21" s="133"/>
      <c r="F21" s="132"/>
      <c r="G21" s="132"/>
      <c r="H21" s="133"/>
      <c r="I21" s="133"/>
      <c r="J21" s="131">
        <v>493.26</v>
      </c>
      <c r="K21" s="133">
        <v>13037.52</v>
      </c>
    </row>
    <row r="22" spans="1:11" ht="12.75">
      <c r="A22" s="102"/>
      <c r="B22" s="134"/>
      <c r="C22" s="134"/>
      <c r="D22" s="134"/>
      <c r="E22" s="134"/>
      <c r="F22" s="134"/>
      <c r="G22" s="134"/>
      <c r="H22" s="134"/>
      <c r="I22" s="134"/>
      <c r="J22" s="134"/>
      <c r="K22" s="134"/>
    </row>
    <row r="23" spans="1:11" ht="12.75">
      <c r="A23" s="135" t="s">
        <v>123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</row>
    <row r="24" spans="1:11" ht="12.75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</row>
    <row r="25" spans="1:11" ht="12.75">
      <c r="A25" s="135" t="s">
        <v>137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</row>
    <row r="26" spans="1:11" ht="12.75">
      <c r="A26" s="135" t="s">
        <v>124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</row>
    <row r="27" spans="1:11" ht="12.75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</row>
    <row r="28" spans="1:11" ht="12.75">
      <c r="A28" s="135" t="s">
        <v>125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</row>
    <row r="29" spans="1:11" ht="12.7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1:11" ht="12.7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1:11" ht="12.75">
      <c r="A31" s="102"/>
      <c r="B31" s="102"/>
      <c r="C31" s="103" t="s">
        <v>126</v>
      </c>
      <c r="D31" s="102"/>
      <c r="E31" s="102"/>
      <c r="F31" s="102"/>
      <c r="G31" s="102"/>
      <c r="H31" s="102"/>
      <c r="I31" s="102"/>
      <c r="J31" s="102"/>
      <c r="K31" s="102"/>
    </row>
    <row r="32" spans="1:11" ht="12.75">
      <c r="A32" s="102"/>
      <c r="B32" s="102"/>
      <c r="C32" s="103" t="s">
        <v>127</v>
      </c>
      <c r="D32" s="102"/>
      <c r="E32" s="102"/>
      <c r="F32" s="102"/>
      <c r="G32" s="102"/>
      <c r="H32" s="102"/>
      <c r="I32" s="102"/>
      <c r="J32" s="102"/>
      <c r="K32" s="102"/>
    </row>
    <row r="33" spans="1:11" ht="12.75">
      <c r="A33" s="102"/>
      <c r="B33" s="102"/>
      <c r="C33" s="104"/>
      <c r="D33" s="102"/>
      <c r="E33" s="102"/>
      <c r="F33" s="102"/>
      <c r="G33" s="102"/>
      <c r="H33" s="102"/>
      <c r="I33" s="102"/>
      <c r="J33" s="102"/>
      <c r="K33" s="102"/>
    </row>
    <row r="34" spans="1:11" ht="12.75">
      <c r="A34" s="102"/>
      <c r="B34" s="102"/>
      <c r="C34" s="105" t="s">
        <v>136</v>
      </c>
      <c r="D34" s="102"/>
      <c r="E34" s="102"/>
      <c r="F34" s="102"/>
      <c r="G34" s="102"/>
      <c r="H34" s="102"/>
      <c r="I34" s="102"/>
      <c r="J34" s="102"/>
      <c r="K34" s="102"/>
    </row>
    <row r="35" spans="1:11" ht="12.7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ht="12.7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1:11" ht="12.75">
      <c r="A37" s="106"/>
      <c r="B37" s="107"/>
      <c r="C37" s="107"/>
      <c r="D37" s="107"/>
      <c r="E37" s="108" t="s">
        <v>128</v>
      </c>
      <c r="F37" s="107"/>
      <c r="G37" s="107"/>
      <c r="H37" s="107"/>
      <c r="I37" s="109"/>
      <c r="J37" s="106"/>
      <c r="K37" s="109"/>
    </row>
    <row r="38" spans="1:11" ht="12.75">
      <c r="A38" s="110"/>
      <c r="B38" s="111"/>
      <c r="C38" s="111"/>
      <c r="D38" s="111"/>
      <c r="E38" s="111"/>
      <c r="F38" s="111"/>
      <c r="G38" s="111"/>
      <c r="H38" s="111"/>
      <c r="I38" s="112"/>
      <c r="J38" s="113" t="s">
        <v>13</v>
      </c>
      <c r="K38" s="112"/>
    </row>
    <row r="39" spans="1:11" ht="12.75">
      <c r="A39" s="110" t="s">
        <v>133</v>
      </c>
      <c r="B39" s="114" t="s">
        <v>129</v>
      </c>
      <c r="C39" s="115"/>
      <c r="D39" s="116" t="s">
        <v>114</v>
      </c>
      <c r="E39" s="117"/>
      <c r="F39" s="115"/>
      <c r="G39" s="116" t="s">
        <v>115</v>
      </c>
      <c r="H39" s="117"/>
      <c r="I39" s="118" t="s">
        <v>116</v>
      </c>
      <c r="J39" s="113" t="s">
        <v>14</v>
      </c>
      <c r="K39" s="119" t="s">
        <v>117</v>
      </c>
    </row>
    <row r="40" spans="1:11" ht="12.75">
      <c r="A40" s="120"/>
      <c r="B40" s="120"/>
      <c r="C40" s="116" t="s">
        <v>3</v>
      </c>
      <c r="D40" s="116" t="s">
        <v>118</v>
      </c>
      <c r="E40" s="118" t="s">
        <v>4</v>
      </c>
      <c r="F40" s="116" t="s">
        <v>6</v>
      </c>
      <c r="G40" s="116"/>
      <c r="H40" s="118" t="s">
        <v>119</v>
      </c>
      <c r="I40" s="121" t="s">
        <v>8</v>
      </c>
      <c r="J40" s="122" t="s">
        <v>11</v>
      </c>
      <c r="K40" s="123"/>
    </row>
    <row r="41" spans="1:11" ht="12.75">
      <c r="A41" s="110"/>
      <c r="B41" s="124"/>
      <c r="C41" s="125"/>
      <c r="D41" s="125"/>
      <c r="E41" s="126"/>
      <c r="F41" s="125"/>
      <c r="G41" s="125"/>
      <c r="H41" s="127"/>
      <c r="I41" s="127"/>
      <c r="J41" s="124"/>
      <c r="K41" s="127"/>
    </row>
    <row r="42" spans="1:11" ht="12.75">
      <c r="A42" s="110" t="s">
        <v>61</v>
      </c>
      <c r="B42" s="137">
        <v>50.654</v>
      </c>
      <c r="C42" s="138"/>
      <c r="D42" s="138"/>
      <c r="E42" s="139"/>
      <c r="F42" s="138"/>
      <c r="G42" s="138"/>
      <c r="H42" s="139"/>
      <c r="I42" s="139"/>
      <c r="J42" s="137"/>
      <c r="K42" s="139">
        <v>48.427</v>
      </c>
    </row>
    <row r="43" spans="1:11" ht="12.75">
      <c r="A43" s="110" t="s">
        <v>120</v>
      </c>
      <c r="B43" s="137">
        <v>6.029</v>
      </c>
      <c r="C43" s="138"/>
      <c r="D43" s="138"/>
      <c r="E43" s="139"/>
      <c r="F43" s="138"/>
      <c r="G43" s="138"/>
      <c r="H43" s="139"/>
      <c r="I43" s="139"/>
      <c r="J43" s="137">
        <v>100.005</v>
      </c>
      <c r="K43" s="139">
        <v>10.16</v>
      </c>
    </row>
    <row r="44" spans="1:11" ht="12.75">
      <c r="A44" s="110" t="s">
        <v>71</v>
      </c>
      <c r="B44" s="137">
        <v>4.215</v>
      </c>
      <c r="C44" s="138"/>
      <c r="D44" s="138"/>
      <c r="E44" s="139"/>
      <c r="F44" s="138"/>
      <c r="G44" s="138"/>
      <c r="H44" s="139"/>
      <c r="I44" s="139"/>
      <c r="J44" s="137"/>
      <c r="K44" s="139">
        <v>4.03</v>
      </c>
    </row>
    <row r="45" spans="1:11" ht="12.75">
      <c r="A45" s="110" t="s">
        <v>121</v>
      </c>
      <c r="B45" s="137">
        <v>0.466</v>
      </c>
      <c r="C45" s="138"/>
      <c r="D45" s="138"/>
      <c r="E45" s="139"/>
      <c r="F45" s="138"/>
      <c r="G45" s="138"/>
      <c r="H45" s="139"/>
      <c r="I45" s="139"/>
      <c r="J45" s="137"/>
      <c r="K45" s="139">
        <v>0.446</v>
      </c>
    </row>
    <row r="46" spans="1:11" ht="12.75">
      <c r="A46" s="110" t="s">
        <v>122</v>
      </c>
      <c r="B46" s="137">
        <v>4.643</v>
      </c>
      <c r="C46" s="138"/>
      <c r="D46" s="138"/>
      <c r="E46" s="139"/>
      <c r="F46" s="138"/>
      <c r="G46" s="138"/>
      <c r="H46" s="139"/>
      <c r="I46" s="139"/>
      <c r="J46" s="137"/>
      <c r="K46" s="139">
        <v>4.439</v>
      </c>
    </row>
    <row r="47" spans="1:11" ht="12.75">
      <c r="A47" s="110" t="s">
        <v>76</v>
      </c>
      <c r="B47" s="137">
        <v>33.946</v>
      </c>
      <c r="C47" s="138"/>
      <c r="D47" s="138"/>
      <c r="E47" s="139"/>
      <c r="F47" s="138"/>
      <c r="G47" s="138"/>
      <c r="H47" s="139"/>
      <c r="I47" s="139"/>
      <c r="J47" s="137"/>
      <c r="K47" s="139">
        <v>32.454</v>
      </c>
    </row>
    <row r="48" spans="1:11" ht="12.75">
      <c r="A48" s="110" t="s">
        <v>62</v>
      </c>
      <c r="B48" s="137">
        <v>0.079</v>
      </c>
      <c r="C48" s="138"/>
      <c r="D48" s="138"/>
      <c r="E48" s="139"/>
      <c r="F48" s="138"/>
      <c r="G48" s="138"/>
      <c r="H48" s="139"/>
      <c r="I48" s="139"/>
      <c r="J48" s="137"/>
      <c r="K48" s="139">
        <v>0.075</v>
      </c>
    </row>
    <row r="49" spans="1:11" ht="12.75">
      <c r="A49" s="110"/>
      <c r="B49" s="137"/>
      <c r="C49" s="138"/>
      <c r="D49" s="138"/>
      <c r="E49" s="139"/>
      <c r="F49" s="138"/>
      <c r="G49" s="138"/>
      <c r="H49" s="139"/>
      <c r="I49" s="139"/>
      <c r="J49" s="137"/>
      <c r="K49" s="139"/>
    </row>
    <row r="50" spans="1:11" ht="12.75">
      <c r="A50" s="106" t="s">
        <v>10</v>
      </c>
      <c r="B50" s="140">
        <v>100</v>
      </c>
      <c r="C50" s="141"/>
      <c r="D50" s="141"/>
      <c r="E50" s="142"/>
      <c r="F50" s="141"/>
      <c r="G50" s="141"/>
      <c r="H50" s="142"/>
      <c r="I50" s="142"/>
      <c r="J50" s="140">
        <v>100</v>
      </c>
      <c r="K50" s="142">
        <v>100</v>
      </c>
    </row>
    <row r="51" spans="1:11" ht="12.75">
      <c r="A51" s="120" t="s">
        <v>134</v>
      </c>
      <c r="B51" s="143">
        <v>12040.788</v>
      </c>
      <c r="C51" s="144"/>
      <c r="D51" s="144"/>
      <c r="E51" s="145"/>
      <c r="F51" s="144"/>
      <c r="G51" s="144"/>
      <c r="H51" s="145"/>
      <c r="I51" s="145"/>
      <c r="J51" s="143">
        <v>553.57</v>
      </c>
      <c r="K51" s="145">
        <v>12594.35</v>
      </c>
    </row>
    <row r="52" spans="1:11" ht="12.75">
      <c r="A52" s="102"/>
      <c r="B52" s="134"/>
      <c r="C52" s="134"/>
      <c r="D52" s="134"/>
      <c r="E52" s="134"/>
      <c r="F52" s="134"/>
      <c r="G52" s="134"/>
      <c r="H52" s="134"/>
      <c r="I52" s="134"/>
      <c r="J52" s="134"/>
      <c r="K52" s="134"/>
    </row>
    <row r="53" spans="1:11" ht="12.75">
      <c r="A53" s="135" t="s">
        <v>123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</row>
    <row r="54" spans="1:11" ht="12.75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</row>
    <row r="55" spans="1:11" ht="12.75">
      <c r="A55" s="135" t="s">
        <v>130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</row>
    <row r="56" spans="1:11" ht="12.75">
      <c r="A56" s="135" t="s">
        <v>138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</row>
    <row r="57" spans="1:11" ht="12.7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</row>
    <row r="58" spans="1:11" ht="12.75">
      <c r="A58" s="135" t="s">
        <v>125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Valores y Seguros</dc:creator>
  <cp:keywords/>
  <dc:description/>
  <cp:lastModifiedBy>rgrodrig</cp:lastModifiedBy>
  <cp:lastPrinted>2004-07-06T18:27:53Z</cp:lastPrinted>
  <dcterms:created xsi:type="dcterms:W3CDTF">2000-01-11T17:03:23Z</dcterms:created>
  <dcterms:modified xsi:type="dcterms:W3CDTF">2004-07-26T22:39:25Z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685718550</vt:i4>
  </property>
  <property fmtid="{D5CDD505-2E9C-101B-9397-08002B2CF9AE}" pid="3" name="_EmailSubject">
    <vt:lpwstr>Junio.04.xls</vt:lpwstr>
  </property>
  <property fmtid="{D5CDD505-2E9C-101B-9397-08002B2CF9AE}" pid="4" name="_AuthorEmail">
    <vt:lpwstr>XSalas@svs.cl</vt:lpwstr>
  </property>
  <property fmtid="{D5CDD505-2E9C-101B-9397-08002B2CF9AE}" pid="5" name="_AuthorEmailDisplayName">
    <vt:lpwstr>Salas Muñoz Ximena</vt:lpwstr>
  </property>
  <property fmtid="{D5CDD505-2E9C-101B-9397-08002B2CF9AE}" pid="6" name="_PreviousAdHocReviewCycleID">
    <vt:i4>1217722854</vt:i4>
  </property>
  <property fmtid="{D5CDD505-2E9C-101B-9397-08002B2CF9AE}" pid="7" name="_ReviewingToolsShownOnce">
    <vt:lpwstr/>
  </property>
</Properties>
</file>