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11" windowWidth="11580" windowHeight="5985" activeTab="0"/>
  </bookViews>
  <sheets>
    <sheet name="Bolsa de Comercio" sheetId="1" r:id="rId1"/>
    <sheet name="Bolsa Electrónica" sheetId="2" r:id="rId2"/>
    <sheet name="Bolsa de Corredores" sheetId="3" r:id="rId3"/>
  </sheets>
  <definedNames>
    <definedName name="_xlnm.Print_Area" localSheetId="0">'Bolsa de Comercio'!$A$1:$M$197</definedName>
  </definedNames>
  <calcPr fullCalcOnLoad="1"/>
</workbook>
</file>

<file path=xl/sharedStrings.xml><?xml version="1.0" encoding="utf-8"?>
<sst xmlns="http://schemas.openxmlformats.org/spreadsheetml/2006/main" count="257" uniqueCount="146">
  <si>
    <t>CORREDOR</t>
  </si>
  <si>
    <t>ACCIONES</t>
  </si>
  <si>
    <t>EN RUEDA (2)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</si>
  <si>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</si>
  <si>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</si>
  <si>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</si>
  <si>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</si>
  <si>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</si>
  <si>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</si>
  <si>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</si>
  <si>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</si>
  <si>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RUEDA</t>
  </si>
  <si>
    <t>CUOTAS FDOS.. INV.</t>
  </si>
  <si>
    <t>FUERA</t>
  </si>
  <si>
    <t>DE</t>
  </si>
  <si>
    <t>BICE CORREDORES DE BOLSA S.A.</t>
  </si>
  <si>
    <t>BANCHILE CORREDORES DE BOLSA S.A.</t>
  </si>
  <si>
    <t>ALFA CORREDORES DE BOLSA S.A.</t>
  </si>
  <si>
    <t>CORP CORREDORES DE BOLSA S.A.</t>
  </si>
  <si>
    <t>RAIMUNDO SERRANO MC AULIFFE C. DE B. S.A.</t>
  </si>
  <si>
    <t>TOTAL MES ANTERIOR</t>
  </si>
  <si>
    <t>1)</t>
  </si>
  <si>
    <t>2)</t>
  </si>
  <si>
    <t>INCLUYE REMATES.</t>
  </si>
  <si>
    <t>FUENTE :  ELABORADO EN BASE A INFORMACION DE LA BOLSA DE COMERCIO DE SANTIAGO, BOLSA DE VALORES.</t>
  </si>
  <si>
    <t>EN RUEDA (1)</t>
  </si>
  <si>
    <t>TOTAL MES (2)</t>
  </si>
  <si>
    <t>RESUMEN GENERAL DE OPERACIONES</t>
  </si>
  <si>
    <t>EN  $</t>
  </si>
  <si>
    <t>EN RUEDA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</si>
  <si>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</si>
  <si>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</si>
  <si>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</si>
  <si>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</si>
  <si>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</si>
  <si>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</si>
  <si>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</si>
  <si>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</si>
  <si>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</si>
  <si>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TOTAL MES ANTERIOR EN MILLONES DE $</t>
  </si>
  <si>
    <t>LIRA S.A. CORREDORES DE BOLSA</t>
  </si>
  <si>
    <t>CONSORCIO CORREDORES DE BOLSA S.A.</t>
  </si>
  <si>
    <t>SANTANDER INVESTMENT S.A. C. DE BOLSA</t>
  </si>
  <si>
    <t>YRARRAZAVAL Y CIA. C. DE BOLSA LTDA.</t>
  </si>
  <si>
    <t>COVARRUBIAS Y CIA. C. DE BOLSA LTDA.</t>
  </si>
  <si>
    <t>DE LA CERDA Y HATTON C. DE BOLSA S.A.</t>
  </si>
  <si>
    <t>TANNER  CORREDORES DE BOLSA S.A.</t>
  </si>
  <si>
    <t>URETA Y BIANCHI CORREDORES DE  BOLSA S.A.</t>
  </si>
  <si>
    <t xml:space="preserve">FINANZAS Y NEGOCIOS S.A. C. DE BOLSA </t>
  </si>
  <si>
    <t>CELFIN, GARDEWEG S.A. C. DE BOLSA</t>
  </si>
  <si>
    <t>MUNITA Y CRUZAT S.A. CORREDORES DE BOLSA</t>
  </si>
  <si>
    <t>MOLINA, SWETT Y VALDES S.A. C. DE BOLSA</t>
  </si>
  <si>
    <t>SANTIAGO CORREDORES DE BOLSA LTDA.</t>
  </si>
  <si>
    <t>DEUTSCHE SECURITIES C.  DE BOLSA LTDA.</t>
  </si>
  <si>
    <t>SCOTIA SUD AMERICANO CORREDORES DE BOLSA S.A.</t>
  </si>
  <si>
    <t>INTERVALORES CORREDORES DE BOLSA S.A.</t>
  </si>
  <si>
    <t>CARLOS MARIN ORREGO S.A. C. DE BOLSA</t>
  </si>
  <si>
    <t>CHILEMARKET S.A. CORREDORES DE BOLSA</t>
  </si>
  <si>
    <t>CB CORREDORES DE BOLSA S.A.</t>
  </si>
  <si>
    <t>MBI CORREDORES DE BOLSA S.A.</t>
  </si>
  <si>
    <t>BANCOESTADO S.A. CORREDORES DE BOLSA</t>
  </si>
  <si>
    <t>CORREDORES DE BOLSA</t>
  </si>
  <si>
    <t xml:space="preserve">ESTRUCTURA PORCENTUAL DE LAS TRANSACCIONES </t>
  </si>
  <si>
    <t>UGARTE Y CIA. CORREDORES DE BOLSA S.A.</t>
  </si>
  <si>
    <t xml:space="preserve">ACCIONES   </t>
  </si>
  <si>
    <t xml:space="preserve">ACCIONES  </t>
  </si>
  <si>
    <t>DUPOL S.A. CORREDORES DE BOLSA</t>
  </si>
  <si>
    <t xml:space="preserve">TOTAL </t>
  </si>
  <si>
    <t>CITIGROUP (CHILE) S.A. C. DE B.</t>
  </si>
  <si>
    <t xml:space="preserve">DRESDNER  LATEINAMERIKA S.A. C. DE BOLSA </t>
  </si>
  <si>
    <t>VALORES SECURITY S.A. CORREDORES  DE BOLSA</t>
  </si>
  <si>
    <t>EUROAMERICA CORREDORES DE BOLSA S.A.</t>
  </si>
  <si>
    <t>CITIGROUP (CHILE)  S.A. C. DE B.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</si>
  <si>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</si>
  <si>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</si>
  <si>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</si>
  <si>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</si>
  <si>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</si>
  <si>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</si>
  <si>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</si>
  <si>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</si>
  <si>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</si>
  <si>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</si>
  <si>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</si>
  <si>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</si>
  <si>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</si>
  <si>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</si>
  <si>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</si>
  <si>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BBVA</t>
  </si>
  <si>
    <t>BCI</t>
  </si>
  <si>
    <t>BICE</t>
  </si>
  <si>
    <t>CB</t>
  </si>
  <si>
    <t>CELFIN GARDEWEG</t>
  </si>
  <si>
    <t>CHILE MARKET</t>
  </si>
  <si>
    <t>CONSORCIO</t>
  </si>
  <si>
    <t>DEUTSCHE SECURITIES</t>
  </si>
  <si>
    <t>INVERSIONES BOSTON</t>
  </si>
  <si>
    <t>MBI</t>
  </si>
  <si>
    <t>SANTANDER INVESTMENT</t>
  </si>
  <si>
    <t>SANTIAGO</t>
  </si>
  <si>
    <t>SCOTIA SUD AMERICANO</t>
  </si>
  <si>
    <t>SECURITY VALORES</t>
  </si>
  <si>
    <t xml:space="preserve">  TOTAL</t>
  </si>
  <si>
    <t xml:space="preserve">  TOTAL MES ANTERIOR</t>
  </si>
  <si>
    <t>ESTRUCTURA PORCENTUAL DE LAS TRANSACCIONES EFECTUADAS EN LA BOLSA ELECTRONICA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</si>
  <si>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</si>
  <si>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</si>
  <si>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</si>
  <si>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</si>
  <si>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</si>
  <si>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</si>
  <si>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</si>
  <si>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INTERVALORES CORREDORES DE BOLSA LTDA.</t>
  </si>
  <si>
    <t>RAIMUNDO SERRANO MAC MAULIFF CORREDORES DE BOLSA S.A.</t>
  </si>
  <si>
    <t>NOTA : POSIBLES DIFERENCIAS EN LAS SUMATORIAS ALGEIBRAICAS SON EXPLICABLES POR LAS APROXIMACIONES REALIZADAS AL TERCER DECIMAL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</si>
  <si>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</si>
  <si>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</si>
  <si>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</si>
  <si>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</si>
  <si>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</si>
  <si>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</si>
  <si>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(1) INCLUYE REMATES</t>
  </si>
  <si>
    <t>LA BOLSA DE CORREDORES - BOLSA DE VALORES (1)</t>
  </si>
  <si>
    <t xml:space="preserve">E N   R U E D A   </t>
  </si>
  <si>
    <t>CORREDORES (2)</t>
  </si>
  <si>
    <t xml:space="preserve">TOTAL MES </t>
  </si>
  <si>
    <t>TRANSACCIONES EFECTUADAS EN</t>
  </si>
  <si>
    <t>(1) INCLUYE COMPRAS Y VENTAS, TANTO EN OPERACIONES POR CUENTA PROPIA COMO DE INTERMEDIACIÓN POR CUENTA DE TERCEROS</t>
  </si>
  <si>
    <t>(2) INCLUYE COMPRAS Y VENTAS, TANTO EN OPERACIONES POR CUENTA PROPIA COMO DE INTERMEDIACIÓN POR CUENTA DE TERCEROS</t>
  </si>
  <si>
    <t xml:space="preserve">EFECTUADAS EN LA BOLSA DE COMERCIO </t>
  </si>
  <si>
    <t>TRANSACCIONES EFECTUADAS EN  LA BOLSA ELECTRONICA</t>
  </si>
  <si>
    <t>PENTA</t>
  </si>
  <si>
    <t>CHG</t>
  </si>
  <si>
    <t>(DICIEMBRE DE 2004, CIFRAS EN $ MILLONES)</t>
  </si>
  <si>
    <t>(DICIEMBRE 2004, CIFRAS EN $ MILLONES)</t>
  </si>
  <si>
    <t xml:space="preserve"> Diciembre 2004</t>
  </si>
  <si>
    <t>(Diciembre de 2004)</t>
  </si>
  <si>
    <t>(Diciembre de 2004, millones de pesos)</t>
  </si>
  <si>
    <t>PENTA CORREDORES DE BOLSA S.A.</t>
  </si>
  <si>
    <t>PENTA CORREDORES DE BOLSA</t>
  </si>
  <si>
    <t>(DICIEMBRE DE 2004)</t>
  </si>
  <si>
    <t>DRESDNER LATEINAMERIKA S.A. C. DE BOLSA</t>
  </si>
  <si>
    <t>MILLONES DE PESOS. INCLUYE COMPRAS Y VENTAS, TANTO EN OPERACIONES POR CUENTA PROPIA COMO DE INTERMEDIACION POR CUENTA DE TERCEROS.</t>
  </si>
  <si>
    <t>BBVA CORREDORES DE BOLSA  S.A.</t>
  </si>
  <si>
    <t>TRANSACCIONES EFECTUADAS EN LA BOLSA DE COMERCIO (1)</t>
  </si>
  <si>
    <t>INCLUYE COMPRAS Y VENTAS, TANTO EN OPERACIONES POR CUENTA PROPIA COMO DE INTERMEDIACIÓN POR CUENTA DE TERCEROS.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</si>
</sst>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#,##0.000"/>
    <numFmt numFmtId="185" formatCode="&quot;$&quot;#,##0;[Red]\-&quot;$&quot;#,##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4" fontId="0" fillId="0" borderId="0" xfId="0" applyNumberForma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4" fontId="2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10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0" xfId="0" applyFont="1" applyBorder="1" applyAlignment="1">
      <alignment/>
    </xf>
    <xf numFmtId="4" fontId="15" fillId="0" borderId="18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15" fillId="0" borderId="17" xfId="0" applyNumberFormat="1" applyFont="1" applyBorder="1" applyAlignment="1">
      <alignment/>
    </xf>
    <xf numFmtId="4" fontId="15" fillId="0" borderId="2" xfId="0" applyNumberFormat="1" applyFont="1" applyBorder="1" applyAlignment="1">
      <alignment/>
    </xf>
    <xf numFmtId="4" fontId="16" fillId="0" borderId="15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4" fontId="16" fillId="0" borderId="17" xfId="0" applyNumberFormat="1" applyFont="1" applyBorder="1" applyAlignment="1">
      <alignment/>
    </xf>
    <xf numFmtId="4" fontId="16" fillId="0" borderId="19" xfId="0" applyNumberFormat="1" applyFont="1" applyBorder="1" applyAlignment="1">
      <alignment/>
    </xf>
    <xf numFmtId="4" fontId="16" fillId="0" borderId="4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184" fontId="15" fillId="0" borderId="18" xfId="0" applyNumberFormat="1" applyFont="1" applyBorder="1" applyAlignment="1">
      <alignment/>
    </xf>
    <xf numFmtId="184" fontId="15" fillId="0" borderId="0" xfId="0" applyNumberFormat="1" applyFont="1" applyBorder="1" applyAlignment="1">
      <alignment/>
    </xf>
    <xf numFmtId="184" fontId="15" fillId="0" borderId="2" xfId="0" applyNumberFormat="1" applyFont="1" applyBorder="1" applyAlignment="1">
      <alignment/>
    </xf>
    <xf numFmtId="184" fontId="16" fillId="0" borderId="15" xfId="0" applyNumberFormat="1" applyFont="1" applyBorder="1" applyAlignment="1">
      <alignment/>
    </xf>
    <xf numFmtId="184" fontId="16" fillId="0" borderId="16" xfId="0" applyNumberFormat="1" applyFont="1" applyBorder="1" applyAlignment="1">
      <alignment/>
    </xf>
    <xf numFmtId="184" fontId="16" fillId="0" borderId="17" xfId="0" applyNumberFormat="1" applyFont="1" applyBorder="1" applyAlignment="1">
      <alignment/>
    </xf>
    <xf numFmtId="184" fontId="16" fillId="0" borderId="19" xfId="0" applyNumberFormat="1" applyFont="1" applyBorder="1" applyAlignment="1">
      <alignment/>
    </xf>
    <xf numFmtId="184" fontId="16" fillId="0" borderId="4" xfId="0" applyNumberFormat="1" applyFont="1" applyBorder="1" applyAlignment="1">
      <alignment/>
    </xf>
    <xf numFmtId="184" fontId="16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0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4" fontId="16" fillId="0" borderId="15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17" fontId="15" fillId="0" borderId="0" xfId="0" applyNumberFormat="1" applyFont="1" applyAlignment="1">
      <alignment/>
    </xf>
    <xf numFmtId="0" fontId="9" fillId="2" borderId="0" xfId="21" applyFont="1" applyFill="1" applyBorder="1" applyAlignment="1">
      <alignment horizontal="left"/>
      <protection/>
    </xf>
    <xf numFmtId="3" fontId="10" fillId="0" borderId="0" xfId="21" applyNumberFormat="1" applyFont="1" applyBorder="1">
      <alignment/>
      <protection/>
    </xf>
    <xf numFmtId="10" fontId="10" fillId="0" borderId="0" xfId="21" applyNumberFormat="1" applyFont="1" applyBorder="1" applyAlignment="1">
      <alignment horizontal="center"/>
      <protection/>
    </xf>
    <xf numFmtId="0" fontId="8" fillId="0" borderId="0" xfId="21" applyBorder="1">
      <alignment/>
      <protection/>
    </xf>
    <xf numFmtId="10" fontId="11" fillId="0" borderId="0" xfId="21" applyNumberFormat="1" applyFont="1" applyBorder="1" applyAlignment="1">
      <alignment horizontal="center"/>
      <protection/>
    </xf>
    <xf numFmtId="10" fontId="10" fillId="0" borderId="0" xfId="21" applyNumberFormat="1" applyFont="1" applyBorder="1">
      <alignment/>
      <protection/>
    </xf>
    <xf numFmtId="0" fontId="12" fillId="2" borderId="0" xfId="21" applyFont="1" applyFill="1" applyBorder="1" applyAlignment="1">
      <alignment horizontal="left"/>
      <protection/>
    </xf>
    <xf numFmtId="3" fontId="10" fillId="0" borderId="0" xfId="21" applyNumberFormat="1" applyFont="1">
      <alignment/>
      <protection/>
    </xf>
    <xf numFmtId="10" fontId="10" fillId="0" borderId="0" xfId="21" applyNumberFormat="1" applyFont="1" applyAlignment="1">
      <alignment horizontal="center"/>
      <protection/>
    </xf>
    <xf numFmtId="0" fontId="8" fillId="0" borderId="0" xfId="21">
      <alignment/>
      <protection/>
    </xf>
    <xf numFmtId="10" fontId="12" fillId="0" borderId="0" xfId="21" applyNumberFormat="1" applyFont="1" applyAlignment="1">
      <alignment horizontal="center"/>
      <protection/>
    </xf>
    <xf numFmtId="10" fontId="10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9" fillId="2" borderId="20" xfId="21" applyFont="1" applyFill="1" applyBorder="1">
      <alignment/>
      <protection/>
    </xf>
    <xf numFmtId="3" fontId="9" fillId="2" borderId="21" xfId="21" applyNumberFormat="1" applyFont="1" applyFill="1" applyBorder="1" applyAlignment="1">
      <alignment horizontal="centerContinuous"/>
      <protection/>
    </xf>
    <xf numFmtId="10" fontId="9" fillId="2" borderId="21" xfId="21" applyNumberFormat="1" applyFont="1" applyFill="1" applyBorder="1" applyAlignment="1">
      <alignment horizontal="centerContinuous"/>
      <protection/>
    </xf>
    <xf numFmtId="10" fontId="9" fillId="2" borderId="22" xfId="21" applyNumberFormat="1" applyFont="1" applyFill="1" applyBorder="1" applyAlignment="1">
      <alignment horizontal="centerContinuous"/>
      <protection/>
    </xf>
    <xf numFmtId="3" fontId="9" fillId="2" borderId="21" xfId="21" applyNumberFormat="1" applyFont="1" applyFill="1" applyBorder="1" applyAlignment="1">
      <alignment horizontal="left" indent="4"/>
      <protection/>
    </xf>
    <xf numFmtId="10" fontId="9" fillId="2" borderId="23" xfId="21" applyNumberFormat="1" applyFont="1" applyFill="1" applyBorder="1" applyAlignment="1">
      <alignment horizontal="centerContinuous"/>
      <protection/>
    </xf>
    <xf numFmtId="10" fontId="9" fillId="2" borderId="24" xfId="21" applyNumberFormat="1" applyFont="1" applyFill="1" applyBorder="1" applyAlignment="1">
      <alignment horizontal="centerContinuous"/>
      <protection/>
    </xf>
    <xf numFmtId="10" fontId="9" fillId="2" borderId="20" xfId="21" applyNumberFormat="1" applyFont="1" applyFill="1" applyBorder="1" applyAlignment="1">
      <alignment horizontal="centerContinuous"/>
      <protection/>
    </xf>
    <xf numFmtId="0" fontId="9" fillId="2" borderId="25" xfId="21" applyFont="1" applyFill="1" applyBorder="1" applyAlignment="1">
      <alignment horizontal="center"/>
      <protection/>
    </xf>
    <xf numFmtId="3" fontId="9" fillId="2" borderId="21" xfId="21" applyNumberFormat="1" applyFont="1" applyFill="1" applyBorder="1" applyAlignment="1">
      <alignment horizontal="center"/>
      <protection/>
    </xf>
    <xf numFmtId="10" fontId="9" fillId="2" borderId="21" xfId="21" applyNumberFormat="1" applyFont="1" applyFill="1" applyBorder="1" applyAlignment="1">
      <alignment horizontal="center"/>
      <protection/>
    </xf>
    <xf numFmtId="10" fontId="9" fillId="2" borderId="22" xfId="21" applyNumberFormat="1" applyFont="1" applyFill="1" applyBorder="1" applyAlignment="1">
      <alignment horizontal="center"/>
      <protection/>
    </xf>
    <xf numFmtId="3" fontId="9" fillId="2" borderId="22" xfId="21" applyNumberFormat="1" applyFont="1" applyFill="1" applyBorder="1" applyAlignment="1">
      <alignment horizontal="center"/>
      <protection/>
    </xf>
    <xf numFmtId="10" fontId="9" fillId="2" borderId="25" xfId="21" applyNumberFormat="1" applyFont="1" applyFill="1" applyBorder="1" applyAlignment="1">
      <alignment horizontal="center"/>
      <protection/>
    </xf>
    <xf numFmtId="0" fontId="13" fillId="0" borderId="20" xfId="21" applyFont="1" applyBorder="1">
      <alignment/>
      <protection/>
    </xf>
    <xf numFmtId="3" fontId="14" fillId="0" borderId="0" xfId="21" applyNumberFormat="1" applyFont="1" applyBorder="1" applyAlignment="1">
      <alignment horizontal="right"/>
      <protection/>
    </xf>
    <xf numFmtId="3" fontId="14" fillId="0" borderId="18" xfId="21" applyNumberFormat="1" applyFont="1" applyBorder="1" applyAlignment="1">
      <alignment horizontal="right"/>
      <protection/>
    </xf>
    <xf numFmtId="10" fontId="13" fillId="0" borderId="2" xfId="21" applyNumberFormat="1" applyFont="1" applyBorder="1" applyAlignment="1">
      <alignment horizontal="right"/>
      <protection/>
    </xf>
    <xf numFmtId="10" fontId="13" fillId="0" borderId="18" xfId="21" applyNumberFormat="1" applyFont="1" applyBorder="1" applyAlignment="1">
      <alignment horizontal="right"/>
      <protection/>
    </xf>
    <xf numFmtId="10" fontId="13" fillId="0" borderId="26" xfId="21" applyNumberFormat="1" applyFont="1" applyBorder="1" applyAlignment="1">
      <alignment horizontal="right"/>
      <protection/>
    </xf>
    <xf numFmtId="0" fontId="13" fillId="0" borderId="27" xfId="21" applyFont="1" applyBorder="1">
      <alignment/>
      <protection/>
    </xf>
    <xf numFmtId="3" fontId="14" fillId="0" borderId="0" xfId="21" applyNumberFormat="1" applyFont="1" applyBorder="1" applyAlignment="1" applyProtection="1">
      <alignment horizontal="right"/>
      <protection/>
    </xf>
    <xf numFmtId="3" fontId="14" fillId="0" borderId="18" xfId="21" applyNumberFormat="1" applyFont="1" applyBorder="1" applyAlignment="1" applyProtection="1">
      <alignment horizontal="right"/>
      <protection/>
    </xf>
    <xf numFmtId="3" fontId="14" fillId="0" borderId="2" xfId="21" applyNumberFormat="1" applyFont="1" applyBorder="1" applyAlignment="1">
      <alignment horizontal="right"/>
      <protection/>
    </xf>
    <xf numFmtId="3" fontId="14" fillId="0" borderId="26" xfId="21" applyNumberFormat="1" applyFont="1" applyBorder="1" applyAlignment="1">
      <alignment horizontal="right"/>
      <protection/>
    </xf>
    <xf numFmtId="0" fontId="13" fillId="0" borderId="25" xfId="21" applyFont="1" applyBorder="1">
      <alignment/>
      <protection/>
    </xf>
    <xf numFmtId="3" fontId="14" fillId="0" borderId="28" xfId="21" applyNumberFormat="1" applyFont="1" applyBorder="1" applyAlignment="1">
      <alignment horizontal="right"/>
      <protection/>
    </xf>
    <xf numFmtId="3" fontId="14" fillId="0" borderId="29" xfId="21" applyNumberFormat="1" applyFont="1" applyBorder="1" applyAlignment="1">
      <alignment horizontal="right"/>
      <protection/>
    </xf>
    <xf numFmtId="10" fontId="14" fillId="0" borderId="30" xfId="21" applyNumberFormat="1" applyFont="1" applyBorder="1" applyAlignment="1">
      <alignment horizontal="right"/>
      <protection/>
    </xf>
    <xf numFmtId="10" fontId="14" fillId="0" borderId="29" xfId="21" applyNumberFormat="1" applyFont="1" applyBorder="1" applyAlignment="1">
      <alignment horizontal="right"/>
      <protection/>
    </xf>
    <xf numFmtId="10" fontId="14" fillId="0" borderId="31" xfId="21" applyNumberFormat="1" applyFont="1" applyBorder="1" applyAlignment="1">
      <alignment horizontal="right"/>
      <protection/>
    </xf>
    <xf numFmtId="0" fontId="13" fillId="2" borderId="32" xfId="21" applyFont="1" applyFill="1" applyBorder="1" applyAlignment="1">
      <alignment horizontal="left"/>
      <protection/>
    </xf>
    <xf numFmtId="3" fontId="14" fillId="2" borderId="23" xfId="21" applyNumberFormat="1" applyFont="1" applyFill="1" applyBorder="1">
      <alignment/>
      <protection/>
    </xf>
    <xf numFmtId="3" fontId="14" fillId="2" borderId="24" xfId="21" applyNumberFormat="1" applyFont="1" applyFill="1" applyBorder="1">
      <alignment/>
      <protection/>
    </xf>
    <xf numFmtId="2" fontId="14" fillId="0" borderId="31" xfId="21" applyNumberFormat="1" applyFont="1" applyBorder="1" applyAlignment="1">
      <alignment horizontal="right"/>
      <protection/>
    </xf>
    <xf numFmtId="2" fontId="14" fillId="0" borderId="26" xfId="21" applyNumberFormat="1" applyFont="1" applyBorder="1" applyAlignment="1">
      <alignment horizontal="right"/>
      <protection/>
    </xf>
    <xf numFmtId="2" fontId="14" fillId="0" borderId="28" xfId="21" applyNumberFormat="1" applyFont="1" applyBorder="1" applyAlignment="1">
      <alignment horizontal="right"/>
      <protection/>
    </xf>
    <xf numFmtId="2" fontId="14" fillId="0" borderId="30" xfId="21" applyNumberFormat="1" applyFont="1" applyBorder="1" applyAlignment="1">
      <alignment horizontal="right"/>
      <protection/>
    </xf>
    <xf numFmtId="3" fontId="14" fillId="2" borderId="0" xfId="21" applyNumberFormat="1" applyFont="1" applyFill="1" applyBorder="1">
      <alignment/>
      <protection/>
    </xf>
    <xf numFmtId="2" fontId="14" fillId="0" borderId="0" xfId="21" applyNumberFormat="1" applyFont="1" applyBorder="1" applyAlignment="1" applyProtection="1">
      <alignment horizontal="right"/>
      <protection/>
    </xf>
    <xf numFmtId="2" fontId="14" fillId="0" borderId="18" xfId="21" applyNumberFormat="1" applyFont="1" applyBorder="1" applyAlignment="1">
      <alignment horizontal="right"/>
      <protection/>
    </xf>
    <xf numFmtId="2" fontId="14" fillId="0" borderId="29" xfId="21" applyNumberFormat="1" applyFont="1" applyBorder="1" applyAlignment="1">
      <alignment horizontal="right"/>
      <protection/>
    </xf>
    <xf numFmtId="0" fontId="13" fillId="2" borderId="33" xfId="21" applyFont="1" applyFill="1" applyBorder="1" applyAlignment="1">
      <alignment horizontal="left"/>
      <protection/>
    </xf>
    <xf numFmtId="1" fontId="14" fillId="2" borderId="21" xfId="21" applyNumberFormat="1" applyFont="1" applyFill="1" applyBorder="1">
      <alignment/>
      <protection/>
    </xf>
    <xf numFmtId="2" fontId="14" fillId="2" borderId="21" xfId="21" applyNumberFormat="1" applyFont="1" applyFill="1" applyBorder="1">
      <alignment/>
      <protection/>
    </xf>
    <xf numFmtId="1" fontId="14" fillId="2" borderId="22" xfId="21" applyNumberFormat="1" applyFont="1" applyFill="1" applyBorder="1">
      <alignment/>
      <protection/>
    </xf>
    <xf numFmtId="2" fontId="14" fillId="0" borderId="0" xfId="21" applyNumberFormat="1" applyFont="1" applyBorder="1" applyAlignment="1">
      <alignment horizontal="right"/>
      <protection/>
    </xf>
    <xf numFmtId="0" fontId="13" fillId="2" borderId="34" xfId="21" applyFont="1" applyFill="1" applyBorder="1" applyAlignment="1">
      <alignment horizontal="left"/>
      <protection/>
    </xf>
    <xf numFmtId="3" fontId="14" fillId="0" borderId="4" xfId="21" applyNumberFormat="1" applyFont="1" applyBorder="1">
      <alignment/>
      <protection/>
    </xf>
    <xf numFmtId="3" fontId="14" fillId="0" borderId="4" xfId="21" applyNumberFormat="1" applyFont="1" applyBorder="1" applyAlignment="1">
      <alignment horizontal="right"/>
      <protection/>
    </xf>
    <xf numFmtId="3" fontId="14" fillId="0" borderId="35" xfId="21" applyNumberFormat="1" applyFont="1" applyBorder="1">
      <alignment/>
      <protection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sa Electrónic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12</xdr:row>
      <xdr:rowOff>85725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12</xdr:row>
      <xdr:rowOff>85725</xdr:rowOff>
    </xdr:from>
    <xdr:ext cx="76200" cy="209550"/>
    <xdr:sp>
      <xdr:nvSpPr>
        <xdr:cNvPr id="2" name="TextBox 3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12</xdr:row>
      <xdr:rowOff>85725</xdr:rowOff>
    </xdr:from>
    <xdr:ext cx="76200" cy="209550"/>
    <xdr:sp>
      <xdr:nvSpPr>
        <xdr:cNvPr id="3" name="TextBox 4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12</xdr:row>
      <xdr:rowOff>85725</xdr:rowOff>
    </xdr:from>
    <xdr:ext cx="76200" cy="209550"/>
    <xdr:sp>
      <xdr:nvSpPr>
        <xdr:cNvPr id="4" name="TextBox 5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6" name="TextBox 7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5"/>
  <sheetViews>
    <sheetView tabSelected="1" zoomScale="75" zoomScaleNormal="75" workbookViewId="0" topLeftCell="A69">
      <selection activeCell="A69" sqref="A69"/>
    </sheetView>
  </sheetViews>
  <sheetFormatPr defaultColWidth="11.421875" defaultRowHeight="12.75"/>
  <cols>
    <col min="1" max="1" width="3.7109375" style="0" customWidth="1"/>
    <col min="2" max="2" width="46.8515625" style="0" customWidth="1"/>
    <col min="3" max="3" width="31.140625" style="0" customWidth="1"/>
    <col min="4" max="4" width="19.8515625" style="0" customWidth="1"/>
    <col min="5" max="5" width="17.421875" style="0" customWidth="1"/>
    <col min="6" max="6" width="24.57421875" style="0" customWidth="1"/>
    <col min="7" max="7" width="29.8515625" style="0" customWidth="1"/>
    <col min="8" max="8" width="18.8515625" style="0" customWidth="1"/>
    <col min="9" max="9" width="26.7109375" style="0" customWidth="1"/>
    <col min="10" max="10" width="24.00390625" style="0" customWidth="1"/>
    <col min="11" max="11" width="22.8515625" style="0" customWidth="1"/>
    <col min="12" max="12" width="22.00390625" style="0" customWidth="1"/>
    <col min="13" max="13" width="25.421875" style="0" customWidth="1"/>
    <col min="15" max="15" width="13.7109375" style="0" bestFit="1" customWidth="1"/>
  </cols>
  <sheetData>
    <row r="1" spans="3:11" ht="1.5" customHeight="1" hidden="1">
      <c r="C1" s="181"/>
      <c r="D1" s="181"/>
      <c r="E1" s="181"/>
      <c r="F1" s="181"/>
      <c r="G1" s="181"/>
      <c r="H1" s="181"/>
      <c r="I1" s="181"/>
      <c r="J1" s="181"/>
      <c r="K1" s="181"/>
    </row>
    <row r="2" spans="3:11" ht="18" hidden="1">
      <c r="C2" s="181" t="s">
        <v>27</v>
      </c>
      <c r="D2" s="181"/>
      <c r="E2" s="181"/>
      <c r="F2" s="181"/>
      <c r="G2" s="181"/>
      <c r="H2" s="181"/>
      <c r="I2" s="181"/>
      <c r="J2" s="181"/>
      <c r="K2" s="181"/>
    </row>
    <row r="3" spans="3:11" ht="14.25" customHeight="1" hidden="1">
      <c r="C3" s="181" t="s">
        <v>28</v>
      </c>
      <c r="D3" s="181"/>
      <c r="E3" s="181"/>
      <c r="F3" s="181"/>
      <c r="G3" s="181"/>
      <c r="H3" s="181"/>
      <c r="I3" s="181"/>
      <c r="J3" s="181"/>
      <c r="K3" s="181"/>
    </row>
    <row r="4" spans="1:13" ht="18" hidden="1">
      <c r="A4" s="182">
        <v>38352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ht="15.75" hidden="1">
      <c r="A5" s="10"/>
      <c r="B5" s="10"/>
      <c r="C5" s="180" t="s">
        <v>29</v>
      </c>
      <c r="D5" s="180"/>
      <c r="E5" s="180"/>
      <c r="F5" s="180"/>
      <c r="G5" s="180"/>
      <c r="H5" s="180"/>
      <c r="I5" s="180"/>
      <c r="J5" s="180"/>
      <c r="K5" s="180"/>
      <c r="L5" s="5" t="s">
        <v>13</v>
      </c>
      <c r="M5" s="30"/>
    </row>
    <row r="6" spans="1:13" s="10" customFormat="1" ht="16.5" hidden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28" t="s">
        <v>14</v>
      </c>
      <c r="M6" s="30"/>
    </row>
    <row r="7" spans="1:13" ht="17.25" hidden="1" thickBot="1" thickTop="1">
      <c r="A7" s="31"/>
      <c r="B7" s="28" t="s">
        <v>0</v>
      </c>
      <c r="C7" s="28" t="s">
        <v>1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7</v>
      </c>
      <c r="I7" s="28" t="s">
        <v>8</v>
      </c>
      <c r="J7" s="28" t="s">
        <v>9</v>
      </c>
      <c r="K7" s="28" t="s">
        <v>35</v>
      </c>
      <c r="L7" s="28" t="s">
        <v>11</v>
      </c>
      <c r="M7" s="37" t="s">
        <v>10</v>
      </c>
    </row>
    <row r="8" spans="1:13" ht="16.5" hidden="1" thickTop="1">
      <c r="A8" s="9">
        <v>1</v>
      </c>
      <c r="B8" s="10" t="s">
        <v>15</v>
      </c>
      <c r="C8" s="33">
        <v>30201127986</v>
      </c>
      <c r="D8" s="33">
        <v>790000</v>
      </c>
      <c r="E8" s="33"/>
      <c r="F8" s="33"/>
      <c r="G8" s="33">
        <v>385208788385</v>
      </c>
      <c r="H8" s="33">
        <v>49832801262</v>
      </c>
      <c r="I8" s="33">
        <v>695393440266</v>
      </c>
      <c r="J8" s="33">
        <v>900000</v>
      </c>
      <c r="K8" s="33"/>
      <c r="L8" s="33">
        <v>409329152966</v>
      </c>
      <c r="M8" s="36">
        <f aca="true" t="shared" si="0" ref="M8:M39">SUM(C8:L8)</f>
        <v>1569967000865</v>
      </c>
    </row>
    <row r="9" spans="1:13" ht="15.75" hidden="1">
      <c r="A9" s="9">
        <v>2</v>
      </c>
      <c r="B9" s="10" t="s">
        <v>16</v>
      </c>
      <c r="C9" s="33">
        <v>267246343812</v>
      </c>
      <c r="D9" s="33">
        <v>568000</v>
      </c>
      <c r="E9" s="33"/>
      <c r="F9" s="33"/>
      <c r="G9" s="33">
        <v>128305028133</v>
      </c>
      <c r="H9" s="33">
        <v>9298319651</v>
      </c>
      <c r="I9" s="33">
        <v>340192038316</v>
      </c>
      <c r="J9" s="33">
        <v>8252944</v>
      </c>
      <c r="K9" s="33"/>
      <c r="L9" s="33">
        <v>457372947</v>
      </c>
      <c r="M9" s="36">
        <f t="shared" si="0"/>
        <v>745507923803</v>
      </c>
    </row>
    <row r="10" spans="1:14" s="10" customFormat="1" ht="15.75" hidden="1">
      <c r="A10" s="9">
        <v>3</v>
      </c>
      <c r="B10" s="10" t="s">
        <v>52</v>
      </c>
      <c r="C10" s="33">
        <v>10064323746</v>
      </c>
      <c r="D10" s="33">
        <v>1356000</v>
      </c>
      <c r="E10" s="33"/>
      <c r="F10" s="33"/>
      <c r="G10" s="33">
        <v>479220027277</v>
      </c>
      <c r="H10" s="33">
        <v>55183553178</v>
      </c>
      <c r="I10" s="33">
        <v>685537567307</v>
      </c>
      <c r="J10" s="33"/>
      <c r="K10" s="33"/>
      <c r="L10" s="33">
        <v>78292768606</v>
      </c>
      <c r="M10" s="36">
        <f t="shared" si="0"/>
        <v>1308299596114</v>
      </c>
      <c r="N10"/>
    </row>
    <row r="11" spans="1:14" s="10" customFormat="1" ht="15.75" hidden="1">
      <c r="A11" s="9">
        <v>4</v>
      </c>
      <c r="B11" s="10" t="s">
        <v>143</v>
      </c>
      <c r="C11" s="39">
        <v>54099084752</v>
      </c>
      <c r="D11" s="39">
        <v>170000</v>
      </c>
      <c r="E11" s="39"/>
      <c r="F11" s="39"/>
      <c r="G11" s="39">
        <v>847531596067</v>
      </c>
      <c r="H11" s="39">
        <v>84432854109</v>
      </c>
      <c r="I11" s="39">
        <v>936751573434</v>
      </c>
      <c r="J11" s="39"/>
      <c r="K11" s="39"/>
      <c r="L11" s="39">
        <v>662840641413</v>
      </c>
      <c r="M11" s="36">
        <f t="shared" si="0"/>
        <v>2585655919775</v>
      </c>
      <c r="N11"/>
    </row>
    <row r="12" spans="1:13" ht="15.75" hidden="1">
      <c r="A12" s="9">
        <v>5</v>
      </c>
      <c r="B12" s="10" t="s">
        <v>54</v>
      </c>
      <c r="C12" s="33">
        <v>3856650076</v>
      </c>
      <c r="D12" s="33"/>
      <c r="E12" s="33"/>
      <c r="F12" s="33"/>
      <c r="G12" s="33">
        <v>254974755501</v>
      </c>
      <c r="H12" s="33">
        <v>5227835550</v>
      </c>
      <c r="I12" s="33">
        <v>525223905216</v>
      </c>
      <c r="J12" s="33">
        <v>3726000</v>
      </c>
      <c r="K12" s="33"/>
      <c r="L12" s="33">
        <v>125529217159</v>
      </c>
      <c r="M12" s="36">
        <f t="shared" si="0"/>
        <v>914816089502</v>
      </c>
    </row>
    <row r="13" spans="1:13" ht="15.75" hidden="1">
      <c r="A13" s="9">
        <v>6</v>
      </c>
      <c r="B13" s="10" t="s">
        <v>70</v>
      </c>
      <c r="C13" s="33">
        <v>23826789276</v>
      </c>
      <c r="D13" s="33">
        <v>160000</v>
      </c>
      <c r="E13" s="33"/>
      <c r="F13" s="33"/>
      <c r="G13" s="33">
        <v>153990546801</v>
      </c>
      <c r="H13" s="33">
        <v>26541314085</v>
      </c>
      <c r="I13" s="33">
        <v>161531000967</v>
      </c>
      <c r="J13" s="33"/>
      <c r="K13" s="33"/>
      <c r="L13" s="33">
        <v>1961976953908</v>
      </c>
      <c r="M13" s="36">
        <f t="shared" si="0"/>
        <v>2327866765037</v>
      </c>
    </row>
    <row r="14" spans="1:13" ht="15.75" hidden="1">
      <c r="A14" s="9">
        <v>7</v>
      </c>
      <c r="B14" s="10" t="s">
        <v>36</v>
      </c>
      <c r="C14" s="33">
        <v>100147630811</v>
      </c>
      <c r="D14" s="33"/>
      <c r="E14" s="33"/>
      <c r="F14" s="33"/>
      <c r="G14" s="33">
        <v>244948002294</v>
      </c>
      <c r="H14" s="33">
        <v>17205110610</v>
      </c>
      <c r="I14" s="33">
        <v>410452228934</v>
      </c>
      <c r="J14" s="33"/>
      <c r="K14" s="33"/>
      <c r="L14" s="33"/>
      <c r="M14" s="36">
        <f t="shared" si="0"/>
        <v>772752972649</v>
      </c>
    </row>
    <row r="15" spans="1:13" ht="12" customHeight="1" hidden="1">
      <c r="A15" s="9">
        <v>8</v>
      </c>
      <c r="B15" s="10" t="s">
        <v>42</v>
      </c>
      <c r="C15" s="33">
        <v>62151755303</v>
      </c>
      <c r="D15" s="33"/>
      <c r="E15" s="33"/>
      <c r="F15" s="33"/>
      <c r="G15" s="33">
        <v>68105991226</v>
      </c>
      <c r="H15" s="33"/>
      <c r="I15" s="33">
        <v>302543184</v>
      </c>
      <c r="J15" s="33"/>
      <c r="K15" s="33"/>
      <c r="L15" s="33">
        <v>585233376491</v>
      </c>
      <c r="M15" s="36">
        <f t="shared" si="0"/>
        <v>715793666204</v>
      </c>
    </row>
    <row r="16" spans="1:13" ht="15.75" hidden="1">
      <c r="A16" s="9">
        <v>9</v>
      </c>
      <c r="B16" s="10" t="s">
        <v>33</v>
      </c>
      <c r="C16" s="33">
        <v>188257490339</v>
      </c>
      <c r="D16" s="33">
        <v>14012500</v>
      </c>
      <c r="E16" s="33"/>
      <c r="F16" s="33"/>
      <c r="G16" s="33">
        <v>27225366668</v>
      </c>
      <c r="H16" s="33">
        <v>4261038847</v>
      </c>
      <c r="I16" s="33">
        <v>65244647028</v>
      </c>
      <c r="J16" s="33">
        <v>174321349</v>
      </c>
      <c r="K16" s="33"/>
      <c r="L16" s="33">
        <v>147386213393</v>
      </c>
      <c r="M16" s="36">
        <f t="shared" si="0"/>
        <v>432563090124</v>
      </c>
    </row>
    <row r="17" spans="1:13" ht="15.75" hidden="1">
      <c r="A17" s="9">
        <v>10</v>
      </c>
      <c r="B17" s="10" t="s">
        <v>53</v>
      </c>
      <c r="C17" s="33">
        <v>56136346321</v>
      </c>
      <c r="D17" s="33"/>
      <c r="E17" s="33"/>
      <c r="F17" s="33"/>
      <c r="G17" s="33">
        <v>279361086147</v>
      </c>
      <c r="H17" s="33">
        <v>183625807</v>
      </c>
      <c r="I17" s="33"/>
      <c r="J17" s="33"/>
      <c r="K17" s="33"/>
      <c r="L17" s="33">
        <v>332881874069</v>
      </c>
      <c r="M17" s="36">
        <f t="shared" si="0"/>
        <v>668562932344</v>
      </c>
    </row>
    <row r="18" spans="1:13" ht="15.75" hidden="1">
      <c r="A18" s="9">
        <v>11</v>
      </c>
      <c r="B18" s="10" t="s">
        <v>46</v>
      </c>
      <c r="C18" s="33">
        <v>11482328402</v>
      </c>
      <c r="D18" s="33"/>
      <c r="E18" s="33"/>
      <c r="F18" s="33"/>
      <c r="G18" s="33">
        <v>73682358</v>
      </c>
      <c r="H18" s="33">
        <v>2401299128</v>
      </c>
      <c r="I18" s="33">
        <v>16415920117</v>
      </c>
      <c r="J18" s="33"/>
      <c r="K18" s="33"/>
      <c r="L18" s="33">
        <v>79488151717</v>
      </c>
      <c r="M18" s="36">
        <f>SUM(C18:L18)</f>
        <v>109861381722</v>
      </c>
    </row>
    <row r="19" spans="1:13" ht="15.75" hidden="1">
      <c r="A19" s="9">
        <v>12</v>
      </c>
      <c r="B19" s="10" t="s">
        <v>60</v>
      </c>
      <c r="C19" s="33">
        <v>204477213</v>
      </c>
      <c r="D19" s="33"/>
      <c r="E19" s="33"/>
      <c r="F19" s="33"/>
      <c r="G19" s="33">
        <v>300584274356</v>
      </c>
      <c r="H19" s="33">
        <v>44499002450</v>
      </c>
      <c r="I19" s="33">
        <v>848161033595</v>
      </c>
      <c r="J19" s="33"/>
      <c r="K19" s="33"/>
      <c r="L19" s="33">
        <v>1141369186904</v>
      </c>
      <c r="M19" s="36">
        <f t="shared" si="0"/>
        <v>2334817974518</v>
      </c>
    </row>
    <row r="20" spans="1:13" ht="15" customHeight="1" hidden="1">
      <c r="A20" s="9">
        <v>13</v>
      </c>
      <c r="B20" s="10" t="s">
        <v>37</v>
      </c>
      <c r="C20" s="33">
        <v>44566080969</v>
      </c>
      <c r="D20" s="33"/>
      <c r="E20" s="33"/>
      <c r="F20" s="33"/>
      <c r="G20" s="33">
        <v>29733747022</v>
      </c>
      <c r="H20" s="33">
        <v>430584554</v>
      </c>
      <c r="I20" s="33">
        <v>6396022175</v>
      </c>
      <c r="J20" s="33"/>
      <c r="K20" s="33"/>
      <c r="L20" s="33">
        <v>129585889102</v>
      </c>
      <c r="M20" s="36">
        <f t="shared" si="0"/>
        <v>210712323822</v>
      </c>
    </row>
    <row r="21" spans="1:13" ht="15.75" hidden="1">
      <c r="A21" s="9">
        <v>14</v>
      </c>
      <c r="B21" s="10" t="s">
        <v>51</v>
      </c>
      <c r="C21" s="33">
        <v>2801632644</v>
      </c>
      <c r="D21" s="33">
        <v>4905000</v>
      </c>
      <c r="E21" s="33"/>
      <c r="F21" s="33"/>
      <c r="G21" s="33">
        <v>11184194646</v>
      </c>
      <c r="H21" s="33">
        <v>18653549922</v>
      </c>
      <c r="I21" s="33">
        <v>617219750</v>
      </c>
      <c r="J21" s="33"/>
      <c r="K21" s="33"/>
      <c r="L21" s="33">
        <v>21987278999</v>
      </c>
      <c r="M21" s="36">
        <f t="shared" si="0"/>
        <v>55248780961</v>
      </c>
    </row>
    <row r="22" spans="1:13" ht="15.75" hidden="1">
      <c r="A22" s="9">
        <v>15</v>
      </c>
      <c r="B22" s="10" t="s">
        <v>49</v>
      </c>
      <c r="C22" s="33">
        <v>188839035716</v>
      </c>
      <c r="D22" s="33">
        <v>3496500</v>
      </c>
      <c r="E22" s="33"/>
      <c r="F22" s="33"/>
      <c r="G22" s="33">
        <v>31568553437</v>
      </c>
      <c r="H22" s="33">
        <v>27676474742</v>
      </c>
      <c r="I22" s="33">
        <v>28079859070</v>
      </c>
      <c r="J22" s="33">
        <v>389778</v>
      </c>
      <c r="K22" s="33">
        <v>91448720</v>
      </c>
      <c r="L22" s="33">
        <v>48338547386</v>
      </c>
      <c r="M22" s="36">
        <f t="shared" si="0"/>
        <v>324597805349</v>
      </c>
    </row>
    <row r="23" spans="1:13" ht="15.75" hidden="1">
      <c r="A23" s="9">
        <v>16</v>
      </c>
      <c r="B23" s="10" t="s">
        <v>34</v>
      </c>
      <c r="C23" s="33">
        <v>10530017214</v>
      </c>
      <c r="D23" s="33"/>
      <c r="E23" s="33"/>
      <c r="F23" s="33"/>
      <c r="G23" s="33">
        <v>4795545762</v>
      </c>
      <c r="H23" s="33"/>
      <c r="I23" s="33">
        <v>18359670595</v>
      </c>
      <c r="J23" s="33">
        <v>1999998</v>
      </c>
      <c r="K23" s="33"/>
      <c r="L23" s="33">
        <v>75785356393</v>
      </c>
      <c r="M23" s="36">
        <f t="shared" si="0"/>
        <v>109472589962</v>
      </c>
    </row>
    <row r="24" spans="1:13" ht="15.75" hidden="1">
      <c r="A24" s="9">
        <v>17</v>
      </c>
      <c r="B24" s="10" t="s">
        <v>17</v>
      </c>
      <c r="C24" s="33">
        <v>52010649474</v>
      </c>
      <c r="D24" s="33">
        <v>160000</v>
      </c>
      <c r="E24" s="33"/>
      <c r="F24" s="33"/>
      <c r="G24" s="33">
        <v>20990468332</v>
      </c>
      <c r="H24" s="33"/>
      <c r="I24" s="33">
        <v>8019342678</v>
      </c>
      <c r="J24" s="33"/>
      <c r="K24" s="33"/>
      <c r="L24" s="33">
        <v>23021859815</v>
      </c>
      <c r="M24" s="36">
        <f t="shared" si="0"/>
        <v>104042480299</v>
      </c>
    </row>
    <row r="25" spans="1:13" ht="15.75" hidden="1">
      <c r="A25" s="9">
        <v>18</v>
      </c>
      <c r="B25" s="10" t="s">
        <v>66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6">
        <f t="shared" si="0"/>
        <v>0</v>
      </c>
    </row>
    <row r="26" spans="1:13" ht="15.75" hidden="1">
      <c r="A26" s="9">
        <v>19</v>
      </c>
      <c r="B26" s="10" t="s">
        <v>45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6">
        <f t="shared" si="0"/>
        <v>0</v>
      </c>
    </row>
    <row r="27" spans="1:13" ht="15.75" hidden="1">
      <c r="A27" s="9">
        <v>20</v>
      </c>
      <c r="B27" s="10" t="s">
        <v>18</v>
      </c>
      <c r="C27" s="33">
        <v>6375976032</v>
      </c>
      <c r="D27" s="33">
        <v>157500</v>
      </c>
      <c r="E27" s="33"/>
      <c r="F27" s="33"/>
      <c r="G27" s="33">
        <v>29531248443</v>
      </c>
      <c r="H27" s="33">
        <v>32718223277</v>
      </c>
      <c r="I27" s="33">
        <v>132624567219</v>
      </c>
      <c r="J27" s="33"/>
      <c r="K27" s="33"/>
      <c r="L27" s="33">
        <v>630968336047</v>
      </c>
      <c r="M27" s="36">
        <f t="shared" si="0"/>
        <v>832218508518</v>
      </c>
    </row>
    <row r="28" spans="1:13" ht="13.5" customHeight="1" hidden="1">
      <c r="A28" s="9">
        <v>21</v>
      </c>
      <c r="B28" s="10" t="s">
        <v>63</v>
      </c>
      <c r="C28" s="33">
        <v>5919933041</v>
      </c>
      <c r="D28" s="33">
        <v>3307500</v>
      </c>
      <c r="E28" s="33">
        <v>3099150</v>
      </c>
      <c r="F28" s="33"/>
      <c r="G28" s="33"/>
      <c r="H28" s="33">
        <v>33606172</v>
      </c>
      <c r="I28" s="33"/>
      <c r="J28" s="33"/>
      <c r="K28" s="33"/>
      <c r="L28" s="33">
        <v>3284582573</v>
      </c>
      <c r="M28" s="36">
        <f t="shared" si="0"/>
        <v>9244528436</v>
      </c>
    </row>
    <row r="29" spans="1:13" ht="15.75" hidden="1">
      <c r="A29" s="9">
        <v>22</v>
      </c>
      <c r="B29" s="10" t="s">
        <v>48</v>
      </c>
      <c r="C29" s="39">
        <v>6163245756</v>
      </c>
      <c r="D29" s="39"/>
      <c r="E29" s="39"/>
      <c r="F29" s="41"/>
      <c r="G29" s="39"/>
      <c r="H29" s="39"/>
      <c r="I29" s="39"/>
      <c r="J29" s="39"/>
      <c r="K29" s="39"/>
      <c r="L29" s="39">
        <v>4902388163</v>
      </c>
      <c r="M29" s="36">
        <f t="shared" si="0"/>
        <v>11065633919</v>
      </c>
    </row>
    <row r="30" spans="1:13" ht="15.75" hidden="1">
      <c r="A30" s="9">
        <v>23</v>
      </c>
      <c r="B30" s="10" t="s">
        <v>47</v>
      </c>
      <c r="C30" s="33">
        <v>38103509839</v>
      </c>
      <c r="D30" s="33">
        <v>1733000</v>
      </c>
      <c r="E30" s="33">
        <v>3099150</v>
      </c>
      <c r="F30" s="33"/>
      <c r="G30" s="33"/>
      <c r="H30" s="33"/>
      <c r="I30" s="33"/>
      <c r="J30" s="33">
        <v>3726000</v>
      </c>
      <c r="K30" s="33"/>
      <c r="L30" s="33"/>
      <c r="M30" s="36">
        <f t="shared" si="0"/>
        <v>38112067989</v>
      </c>
    </row>
    <row r="31" spans="1:13" ht="15.75" hidden="1">
      <c r="A31" s="9">
        <v>24</v>
      </c>
      <c r="B31" s="10" t="s">
        <v>50</v>
      </c>
      <c r="C31" s="33">
        <v>5581330448</v>
      </c>
      <c r="D31" s="33"/>
      <c r="E31" s="33"/>
      <c r="F31" s="33"/>
      <c r="G31" s="47"/>
      <c r="H31" s="33">
        <v>2633388</v>
      </c>
      <c r="I31" s="33"/>
      <c r="J31" s="33"/>
      <c r="K31" s="33"/>
      <c r="L31" s="33">
        <v>3170839745</v>
      </c>
      <c r="M31" s="36">
        <f t="shared" si="0"/>
        <v>8754803581</v>
      </c>
    </row>
    <row r="32" spans="1:13" ht="15.75" hidden="1">
      <c r="A32" s="9">
        <v>25</v>
      </c>
      <c r="B32" s="10" t="s">
        <v>19</v>
      </c>
      <c r="C32" s="33">
        <v>3113857683</v>
      </c>
      <c r="D32" s="33">
        <v>1999060</v>
      </c>
      <c r="E32" s="33"/>
      <c r="F32" s="33"/>
      <c r="G32" s="33"/>
      <c r="H32" s="33"/>
      <c r="I32" s="33"/>
      <c r="J32" s="33">
        <v>10321349</v>
      </c>
      <c r="K32" s="33">
        <v>450308</v>
      </c>
      <c r="L32" s="33"/>
      <c r="M32" s="36">
        <f t="shared" si="0"/>
        <v>3126628400</v>
      </c>
    </row>
    <row r="33" spans="1:13" ht="15.75" hidden="1">
      <c r="A33" s="9">
        <v>26</v>
      </c>
      <c r="B33" s="10" t="s">
        <v>31</v>
      </c>
      <c r="C33" s="33">
        <v>958669551</v>
      </c>
      <c r="D33" s="176">
        <v>315000</v>
      </c>
      <c r="E33" s="33"/>
      <c r="F33" s="33"/>
      <c r="G33" s="33"/>
      <c r="H33" s="33"/>
      <c r="I33" s="33"/>
      <c r="J33" s="33"/>
      <c r="K33" s="33"/>
      <c r="L33" s="33"/>
      <c r="M33" s="177">
        <f t="shared" si="0"/>
        <v>958984551</v>
      </c>
    </row>
    <row r="34" spans="1:13" ht="15.75" hidden="1">
      <c r="A34" s="9">
        <v>27</v>
      </c>
      <c r="B34" s="10" t="s">
        <v>44</v>
      </c>
      <c r="C34" s="33">
        <v>5944157547</v>
      </c>
      <c r="D34" s="33">
        <v>16135500</v>
      </c>
      <c r="E34" s="33"/>
      <c r="F34" s="33"/>
      <c r="G34" s="33">
        <v>2077680573</v>
      </c>
      <c r="H34" s="33">
        <v>2618854869</v>
      </c>
      <c r="I34" s="47"/>
      <c r="J34" s="33">
        <v>14849208</v>
      </c>
      <c r="K34" s="33"/>
      <c r="L34" s="33">
        <v>3805867088</v>
      </c>
      <c r="M34" s="36">
        <f t="shared" si="0"/>
        <v>14477544785</v>
      </c>
    </row>
    <row r="35" spans="1:13" ht="15.75" hidden="1">
      <c r="A35" s="9">
        <v>28</v>
      </c>
      <c r="B35" s="10" t="s">
        <v>38</v>
      </c>
      <c r="C35" s="33">
        <v>1671660446</v>
      </c>
      <c r="D35" s="33">
        <v>2535000</v>
      </c>
      <c r="E35" s="33"/>
      <c r="F35" s="33"/>
      <c r="G35" s="33"/>
      <c r="H35" s="33"/>
      <c r="I35" s="33"/>
      <c r="J35" s="33"/>
      <c r="K35" s="33"/>
      <c r="L35" s="33"/>
      <c r="M35" s="36">
        <f t="shared" si="0"/>
        <v>1674195446</v>
      </c>
    </row>
    <row r="36" spans="1:13" ht="15.75" hidden="1">
      <c r="A36" s="9">
        <v>29</v>
      </c>
      <c r="B36" s="10" t="s">
        <v>32</v>
      </c>
      <c r="C36" s="33">
        <v>5777604392</v>
      </c>
      <c r="D36" s="33"/>
      <c r="E36" s="33">
        <v>248537850</v>
      </c>
      <c r="F36" s="33"/>
      <c r="G36" s="33"/>
      <c r="H36" s="33"/>
      <c r="I36" s="33"/>
      <c r="J36" s="33"/>
      <c r="K36" s="33"/>
      <c r="L36" s="33">
        <v>6163200</v>
      </c>
      <c r="M36" s="36">
        <f t="shared" si="0"/>
        <v>6032305442</v>
      </c>
    </row>
    <row r="37" spans="1:13" ht="15.75" hidden="1">
      <c r="A37" s="9">
        <v>30</v>
      </c>
      <c r="B37" s="10" t="s">
        <v>40</v>
      </c>
      <c r="C37" s="33">
        <v>3315871111</v>
      </c>
      <c r="D37" s="33"/>
      <c r="E37" s="33"/>
      <c r="F37" s="33"/>
      <c r="G37" s="33"/>
      <c r="H37" s="33"/>
      <c r="I37" s="33"/>
      <c r="J37" s="33"/>
      <c r="K37" s="33"/>
      <c r="L37" s="33"/>
      <c r="M37" s="36">
        <f t="shared" si="0"/>
        <v>3315871111</v>
      </c>
    </row>
    <row r="38" spans="1:13" ht="15.75" hidden="1">
      <c r="A38" s="9">
        <v>31</v>
      </c>
      <c r="B38" s="10" t="s">
        <v>30</v>
      </c>
      <c r="C38" s="33">
        <v>1172384542</v>
      </c>
      <c r="D38" s="33"/>
      <c r="E38" s="33"/>
      <c r="F38" s="33"/>
      <c r="G38" s="33">
        <v>882756264</v>
      </c>
      <c r="H38" s="33">
        <v>188523839</v>
      </c>
      <c r="I38" s="33">
        <v>101088911</v>
      </c>
      <c r="J38" s="33"/>
      <c r="K38" s="33"/>
      <c r="L38" s="33">
        <v>2521274346</v>
      </c>
      <c r="M38" s="36">
        <f t="shared" si="0"/>
        <v>4866027902</v>
      </c>
    </row>
    <row r="39" spans="1:13" ht="0.75" customHeight="1" hidden="1">
      <c r="A39" s="9">
        <v>32</v>
      </c>
      <c r="B39" s="10" t="s">
        <v>43</v>
      </c>
      <c r="C39" s="33">
        <v>1904325524</v>
      </c>
      <c r="D39" s="33"/>
      <c r="E39" s="33"/>
      <c r="F39" s="33"/>
      <c r="G39" s="33"/>
      <c r="H39" s="33"/>
      <c r="I39" s="33"/>
      <c r="J39" s="33"/>
      <c r="K39" s="33"/>
      <c r="L39" s="33"/>
      <c r="M39" s="36">
        <f t="shared" si="0"/>
        <v>1904325524</v>
      </c>
    </row>
    <row r="40" spans="1:13" ht="15.75" hidden="1">
      <c r="A40" s="9">
        <v>33</v>
      </c>
      <c r="B40" s="10" t="s">
        <v>41</v>
      </c>
      <c r="C40" s="33">
        <v>46950992622</v>
      </c>
      <c r="D40" s="33"/>
      <c r="E40" s="33"/>
      <c r="F40" s="33"/>
      <c r="G40" s="33">
        <v>3855634872</v>
      </c>
      <c r="H40" s="33"/>
      <c r="I40" s="33">
        <v>4970827864</v>
      </c>
      <c r="J40" s="33"/>
      <c r="K40" s="33">
        <v>184979400</v>
      </c>
      <c r="L40" s="33">
        <v>400869651227</v>
      </c>
      <c r="M40" s="36">
        <f aca="true" t="shared" si="1" ref="M40:M49">SUM(C40:L40)</f>
        <v>456832085985</v>
      </c>
    </row>
    <row r="41" spans="1:13" ht="15.75" hidden="1">
      <c r="A41" s="9">
        <v>34</v>
      </c>
      <c r="B41" s="10" t="s">
        <v>68</v>
      </c>
      <c r="C41" s="33">
        <v>92886274</v>
      </c>
      <c r="D41" s="33"/>
      <c r="E41" s="33"/>
      <c r="F41" s="33"/>
      <c r="G41" s="33">
        <v>113824447006</v>
      </c>
      <c r="H41" s="33">
        <v>1423120615</v>
      </c>
      <c r="I41" s="33">
        <v>188521669371</v>
      </c>
      <c r="J41" s="33"/>
      <c r="K41" s="33"/>
      <c r="L41" s="33">
        <v>1066737619170</v>
      </c>
      <c r="M41" s="36">
        <f t="shared" si="1"/>
        <v>1370599742436</v>
      </c>
    </row>
    <row r="42" spans="1:13" ht="15.75" hidden="1">
      <c r="A42" s="9">
        <v>35</v>
      </c>
      <c r="B42" s="10" t="s">
        <v>55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6">
        <f t="shared" si="1"/>
        <v>0</v>
      </c>
    </row>
    <row r="43" spans="1:13" ht="15.75" hidden="1">
      <c r="A43" s="9">
        <v>36</v>
      </c>
      <c r="B43" s="10" t="s">
        <v>56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6">
        <f t="shared" si="1"/>
        <v>0</v>
      </c>
    </row>
    <row r="44" spans="1:13" ht="15.75" hidden="1">
      <c r="A44" s="9">
        <v>37</v>
      </c>
      <c r="B44" s="10" t="s">
        <v>57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6">
        <f t="shared" si="1"/>
        <v>0</v>
      </c>
    </row>
    <row r="45" spans="1:13" ht="13.5" customHeight="1" hidden="1">
      <c r="A45" s="9">
        <v>38</v>
      </c>
      <c r="B45" s="10" t="s">
        <v>58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6">
        <f t="shared" si="1"/>
        <v>0</v>
      </c>
    </row>
    <row r="46" spans="1:13" ht="15.75" hidden="1">
      <c r="A46" s="9">
        <v>39</v>
      </c>
      <c r="B46" s="10" t="s">
        <v>71</v>
      </c>
      <c r="C46" s="33">
        <v>69764149524</v>
      </c>
      <c r="D46" s="33">
        <v>3314500</v>
      </c>
      <c r="E46" s="33"/>
      <c r="F46" s="33"/>
      <c r="G46" s="33">
        <v>1982284214</v>
      </c>
      <c r="H46" s="33">
        <v>3406858473</v>
      </c>
      <c r="I46" s="33"/>
      <c r="J46" s="33"/>
      <c r="K46" s="33"/>
      <c r="L46" s="33"/>
      <c r="M46" s="36">
        <f>SUM(C46:L46)</f>
        <v>75156606711</v>
      </c>
    </row>
    <row r="47" spans="1:13" ht="15.75" hidden="1">
      <c r="A47" s="9">
        <v>40</v>
      </c>
      <c r="B47" s="10" t="s">
        <v>59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6">
        <f t="shared" si="1"/>
        <v>0</v>
      </c>
    </row>
    <row r="48" spans="1:13" ht="15.75" hidden="1">
      <c r="A48" s="9">
        <v>41</v>
      </c>
      <c r="B48" s="10" t="s">
        <v>69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6">
        <f>SUM(C48:L48)</f>
        <v>0</v>
      </c>
    </row>
    <row r="49" spans="1:13" ht="16.5" hidden="1" thickBot="1">
      <c r="A49" s="9">
        <v>42</v>
      </c>
      <c r="B49" s="18" t="s">
        <v>138</v>
      </c>
      <c r="C49" s="34">
        <v>20052170857</v>
      </c>
      <c r="D49" s="34"/>
      <c r="E49" s="34"/>
      <c r="F49" s="34"/>
      <c r="G49" s="34"/>
      <c r="H49" s="34"/>
      <c r="I49" s="34">
        <v>7200463569</v>
      </c>
      <c r="J49" s="34"/>
      <c r="K49" s="34"/>
      <c r="L49" s="34">
        <v>12668132516</v>
      </c>
      <c r="M49" s="48">
        <f t="shared" si="1"/>
        <v>39920766942</v>
      </c>
    </row>
    <row r="50" spans="1:13" ht="17.25" hidden="1" thickBot="1" thickTop="1">
      <c r="A50" s="38"/>
      <c r="B50" s="31" t="s">
        <v>67</v>
      </c>
      <c r="C50" s="42">
        <f>SUM(C8:C49)</f>
        <v>1329284489243</v>
      </c>
      <c r="D50" s="42">
        <f>SUM(D8:D49)</f>
        <v>55115060</v>
      </c>
      <c r="E50" s="42">
        <f aca="true" t="shared" si="2" ref="E50:M50">SUM(E8:E49)</f>
        <v>254736150</v>
      </c>
      <c r="F50" s="42">
        <f t="shared" si="2"/>
        <v>0</v>
      </c>
      <c r="G50" s="42">
        <f t="shared" si="2"/>
        <v>3419955705784</v>
      </c>
      <c r="H50" s="42">
        <f t="shared" si="2"/>
        <v>386219184528</v>
      </c>
      <c r="I50" s="42">
        <f t="shared" si="2"/>
        <v>5080096629566</v>
      </c>
      <c r="J50" s="42">
        <f t="shared" si="2"/>
        <v>218486626</v>
      </c>
      <c r="K50" s="42">
        <f t="shared" si="2"/>
        <v>276878428</v>
      </c>
      <c r="L50" s="42">
        <f t="shared" si="2"/>
        <v>7952438695343</v>
      </c>
      <c r="M50" s="42">
        <f t="shared" si="2"/>
        <v>18168799920728</v>
      </c>
    </row>
    <row r="51" spans="1:13" ht="17.25" hidden="1" thickBot="1" thickTop="1">
      <c r="A51" s="38"/>
      <c r="B51" s="19" t="s">
        <v>39</v>
      </c>
      <c r="C51" s="35">
        <v>1645033054886</v>
      </c>
      <c r="D51" s="35">
        <v>88109600</v>
      </c>
      <c r="E51" s="35">
        <v>0</v>
      </c>
      <c r="F51" s="35">
        <v>0</v>
      </c>
      <c r="G51" s="35">
        <v>3293877860990</v>
      </c>
      <c r="H51" s="35">
        <v>246343871862</v>
      </c>
      <c r="I51" s="35">
        <v>4486827657966</v>
      </c>
      <c r="J51" s="35">
        <v>44412990</v>
      </c>
      <c r="K51" s="35">
        <v>619231504</v>
      </c>
      <c r="L51" s="35">
        <v>7688859476957</v>
      </c>
      <c r="M51" s="48">
        <v>17361693676755</v>
      </c>
    </row>
    <row r="52" ht="13.5" hidden="1" thickTop="1"/>
    <row r="53" ht="12.75" hidden="1"/>
    <row r="54" ht="12.75" hidden="1"/>
    <row r="55" ht="12.75" hidden="1"/>
    <row r="56" ht="12.75" hidden="1"/>
    <row r="57" ht="9.75" customHeight="1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70" ht="12" customHeight="1"/>
    <row r="72" spans="1:13" s="3" customFormat="1" ht="2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3" customFormat="1" ht="2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3" customFormat="1" ht="20.25">
      <c r="A74" s="179" t="s">
        <v>61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</row>
    <row r="75" spans="1:13" s="2" customFormat="1" ht="20.25">
      <c r="A75" s="179" t="s">
        <v>144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</row>
    <row r="76" spans="1:13" s="2" customFormat="1" ht="20.25">
      <c r="A76" s="179" t="s">
        <v>137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</row>
    <row r="77" spans="1:13" ht="15.75">
      <c r="A77" s="4"/>
      <c r="B77" s="180" t="s">
        <v>2</v>
      </c>
      <c r="C77" s="180"/>
      <c r="D77" s="180"/>
      <c r="E77" s="180"/>
      <c r="F77" s="180"/>
      <c r="G77" s="180"/>
      <c r="H77" s="180"/>
      <c r="I77" s="180"/>
      <c r="J77" s="180"/>
      <c r="K77" s="180"/>
      <c r="L77" s="5" t="s">
        <v>13</v>
      </c>
      <c r="M77" s="6"/>
    </row>
    <row r="78" spans="1:13" ht="15.75">
      <c r="A78" s="13"/>
      <c r="B78" s="14" t="s">
        <v>0</v>
      </c>
      <c r="C78" s="14" t="s">
        <v>64</v>
      </c>
      <c r="D78" s="14" t="s">
        <v>3</v>
      </c>
      <c r="E78" s="14" t="s">
        <v>4</v>
      </c>
      <c r="F78" s="14" t="s">
        <v>5</v>
      </c>
      <c r="G78" s="14" t="s">
        <v>6</v>
      </c>
      <c r="H78" s="14" t="s">
        <v>7</v>
      </c>
      <c r="I78" s="14" t="s">
        <v>8</v>
      </c>
      <c r="J78" s="14" t="s">
        <v>9</v>
      </c>
      <c r="K78" s="14" t="s">
        <v>12</v>
      </c>
      <c r="L78" s="14" t="s">
        <v>11</v>
      </c>
      <c r="M78" s="15" t="s">
        <v>10</v>
      </c>
    </row>
    <row r="79" spans="1:13" ht="15.75">
      <c r="A79" s="9">
        <v>1</v>
      </c>
      <c r="B79" s="16" t="str">
        <f>B8</f>
        <v>BICE CORREDORES DE BOLSA S.A.</v>
      </c>
      <c r="C79" s="17">
        <f aca="true" t="shared" si="3" ref="C79:L94">C8/1000000</f>
        <v>30201.127986</v>
      </c>
      <c r="D79" s="17">
        <f t="shared" si="3"/>
        <v>0.79</v>
      </c>
      <c r="E79" s="17">
        <f t="shared" si="3"/>
        <v>0</v>
      </c>
      <c r="F79" s="17">
        <f t="shared" si="3"/>
        <v>0</v>
      </c>
      <c r="G79" s="17">
        <f t="shared" si="3"/>
        <v>385208.788385</v>
      </c>
      <c r="H79" s="17">
        <f t="shared" si="3"/>
        <v>49832.801262</v>
      </c>
      <c r="I79" s="17">
        <f t="shared" si="3"/>
        <v>695393.440266</v>
      </c>
      <c r="J79" s="17">
        <f t="shared" si="3"/>
        <v>0.9</v>
      </c>
      <c r="K79" s="17">
        <f t="shared" si="3"/>
        <v>0</v>
      </c>
      <c r="L79" s="17">
        <f t="shared" si="3"/>
        <v>409329.152966</v>
      </c>
      <c r="M79" s="46">
        <f>SUM(C79:L79)</f>
        <v>1569967.0008649998</v>
      </c>
    </row>
    <row r="80" spans="1:13" ht="15.75">
      <c r="A80" s="9">
        <v>2</v>
      </c>
      <c r="B80" s="16" t="str">
        <f>B9</f>
        <v>BANCHILE CORREDORES DE BOLSA S.A.</v>
      </c>
      <c r="C80" s="17">
        <f t="shared" si="3"/>
        <v>267246.343812</v>
      </c>
      <c r="D80" s="17">
        <f t="shared" si="3"/>
        <v>0.568</v>
      </c>
      <c r="E80" s="17">
        <f t="shared" si="3"/>
        <v>0</v>
      </c>
      <c r="F80" s="17">
        <f t="shared" si="3"/>
        <v>0</v>
      </c>
      <c r="G80" s="17">
        <f t="shared" si="3"/>
        <v>128305.028133</v>
      </c>
      <c r="H80" s="17">
        <f t="shared" si="3"/>
        <v>9298.319651</v>
      </c>
      <c r="I80" s="17">
        <f t="shared" si="3"/>
        <v>340192.038316</v>
      </c>
      <c r="J80" s="17">
        <f t="shared" si="3"/>
        <v>8.252944</v>
      </c>
      <c r="K80" s="17">
        <f t="shared" si="3"/>
        <v>0</v>
      </c>
      <c r="L80" s="17">
        <f t="shared" si="3"/>
        <v>457.372947</v>
      </c>
      <c r="M80" s="46">
        <f>SUM(C80:L80)</f>
        <v>745507.923803</v>
      </c>
    </row>
    <row r="81" spans="1:13" ht="15.75">
      <c r="A81" s="9">
        <v>3</v>
      </c>
      <c r="B81" s="16" t="str">
        <f>B10</f>
        <v>SANTIAGO CORREDORES DE BOLSA LTDA.</v>
      </c>
      <c r="C81" s="17">
        <f t="shared" si="3"/>
        <v>10064.323746</v>
      </c>
      <c r="D81" s="17">
        <f t="shared" si="3"/>
        <v>1.356</v>
      </c>
      <c r="E81" s="17">
        <f t="shared" si="3"/>
        <v>0</v>
      </c>
      <c r="F81" s="17">
        <f t="shared" si="3"/>
        <v>0</v>
      </c>
      <c r="G81" s="17">
        <f t="shared" si="3"/>
        <v>479220.027277</v>
      </c>
      <c r="H81" s="17">
        <f t="shared" si="3"/>
        <v>55183.553178</v>
      </c>
      <c r="I81" s="17">
        <f t="shared" si="3"/>
        <v>685537.567307</v>
      </c>
      <c r="J81" s="17">
        <f t="shared" si="3"/>
        <v>0</v>
      </c>
      <c r="K81" s="17">
        <f t="shared" si="3"/>
        <v>0</v>
      </c>
      <c r="L81" s="17">
        <f t="shared" si="3"/>
        <v>78292.768606</v>
      </c>
      <c r="M81" s="46">
        <f>SUM(C81:L81)</f>
        <v>1308299.5961140003</v>
      </c>
    </row>
    <row r="82" spans="1:13" ht="15.75">
      <c r="A82" s="9">
        <v>4</v>
      </c>
      <c r="B82" s="16" t="str">
        <f>B11</f>
        <v>BBVA CORREDORES DE BOLSA  S.A.</v>
      </c>
      <c r="C82" s="17">
        <f t="shared" si="3"/>
        <v>54099.084752</v>
      </c>
      <c r="D82" s="17">
        <f t="shared" si="3"/>
        <v>0.17</v>
      </c>
      <c r="E82" s="17">
        <f t="shared" si="3"/>
        <v>0</v>
      </c>
      <c r="F82" s="17">
        <f t="shared" si="3"/>
        <v>0</v>
      </c>
      <c r="G82" s="17">
        <f t="shared" si="3"/>
        <v>847531.596067</v>
      </c>
      <c r="H82" s="17">
        <f t="shared" si="3"/>
        <v>84432.854109</v>
      </c>
      <c r="I82" s="17">
        <f t="shared" si="3"/>
        <v>936751.573434</v>
      </c>
      <c r="J82" s="17">
        <f t="shared" si="3"/>
        <v>0</v>
      </c>
      <c r="K82" s="17">
        <f t="shared" si="3"/>
        <v>0</v>
      </c>
      <c r="L82" s="17">
        <f t="shared" si="3"/>
        <v>662840.641413</v>
      </c>
      <c r="M82" s="46">
        <f>SUM(C82:L82)</f>
        <v>2585655.919775</v>
      </c>
    </row>
    <row r="83" spans="1:13" ht="15.75">
      <c r="A83" s="9">
        <v>5</v>
      </c>
      <c r="B83" s="16" t="str">
        <f aca="true" t="shared" si="4" ref="B83:B110">B12</f>
        <v>SCOTIA SUD AMERICANO CORREDORES DE BOLSA S.A.</v>
      </c>
      <c r="C83" s="17">
        <f t="shared" si="3"/>
        <v>3856.650076</v>
      </c>
      <c r="D83" s="17">
        <f t="shared" si="3"/>
        <v>0</v>
      </c>
      <c r="E83" s="17">
        <f t="shared" si="3"/>
        <v>0</v>
      </c>
      <c r="F83" s="17">
        <f t="shared" si="3"/>
        <v>0</v>
      </c>
      <c r="G83" s="17">
        <f t="shared" si="3"/>
        <v>254974.755501</v>
      </c>
      <c r="H83" s="17">
        <f t="shared" si="3"/>
        <v>5227.83555</v>
      </c>
      <c r="I83" s="17">
        <f t="shared" si="3"/>
        <v>525223.905216</v>
      </c>
      <c r="J83" s="17">
        <f t="shared" si="3"/>
        <v>3.726</v>
      </c>
      <c r="K83" s="17">
        <f t="shared" si="3"/>
        <v>0</v>
      </c>
      <c r="L83" s="17">
        <f t="shared" si="3"/>
        <v>125529.217159</v>
      </c>
      <c r="M83" s="46">
        <f>SUM(C83:L83)</f>
        <v>914816.089502</v>
      </c>
    </row>
    <row r="84" spans="1:13" ht="15.75">
      <c r="A84" s="9">
        <v>6</v>
      </c>
      <c r="B84" s="16" t="str">
        <f t="shared" si="4"/>
        <v>VALORES SECURITY S.A. CORREDORES  DE BOLSA</v>
      </c>
      <c r="C84" s="17">
        <f t="shared" si="3"/>
        <v>23826.789276</v>
      </c>
      <c r="D84" s="17">
        <f t="shared" si="3"/>
        <v>0.16</v>
      </c>
      <c r="E84" s="17">
        <f t="shared" si="3"/>
        <v>0</v>
      </c>
      <c r="F84" s="17">
        <f t="shared" si="3"/>
        <v>0</v>
      </c>
      <c r="G84" s="17">
        <f t="shared" si="3"/>
        <v>153990.546801</v>
      </c>
      <c r="H84" s="17">
        <f t="shared" si="3"/>
        <v>26541.314085</v>
      </c>
      <c r="I84" s="17">
        <f t="shared" si="3"/>
        <v>161531.000967</v>
      </c>
      <c r="J84" s="17">
        <f t="shared" si="3"/>
        <v>0</v>
      </c>
      <c r="K84" s="17">
        <f t="shared" si="3"/>
        <v>0</v>
      </c>
      <c r="L84" s="17">
        <f t="shared" si="3"/>
        <v>1961976.953908</v>
      </c>
      <c r="M84" s="46">
        <f aca="true" t="shared" si="5" ref="M84:M118">SUM(C84:L84)</f>
        <v>2327866.7650369997</v>
      </c>
    </row>
    <row r="85" spans="1:13" ht="15.75">
      <c r="A85" s="9">
        <v>7</v>
      </c>
      <c r="B85" s="16" t="str">
        <f t="shared" si="4"/>
        <v>BCI CORREDOR DE BOLSA S.A.</v>
      </c>
      <c r="C85" s="17">
        <f t="shared" si="3"/>
        <v>100147.630811</v>
      </c>
      <c r="D85" s="17">
        <f t="shared" si="3"/>
        <v>0</v>
      </c>
      <c r="E85" s="17">
        <f t="shared" si="3"/>
        <v>0</v>
      </c>
      <c r="F85" s="17">
        <f t="shared" si="3"/>
        <v>0</v>
      </c>
      <c r="G85" s="17">
        <f t="shared" si="3"/>
        <v>244948.002294</v>
      </c>
      <c r="H85" s="17">
        <f t="shared" si="3"/>
        <v>17205.11061</v>
      </c>
      <c r="I85" s="17">
        <f t="shared" si="3"/>
        <v>410452.228934</v>
      </c>
      <c r="J85" s="17">
        <f t="shared" si="3"/>
        <v>0</v>
      </c>
      <c r="K85" s="17">
        <f t="shared" si="3"/>
        <v>0</v>
      </c>
      <c r="L85" s="17">
        <f t="shared" si="3"/>
        <v>0</v>
      </c>
      <c r="M85" s="46">
        <f t="shared" si="5"/>
        <v>772752.972649</v>
      </c>
    </row>
    <row r="86" spans="1:13" ht="15.75">
      <c r="A86" s="9">
        <v>8</v>
      </c>
      <c r="B86" s="16" t="str">
        <f t="shared" si="4"/>
        <v>SANTANDER INVESTMENT S.A. C. DE BOLSA</v>
      </c>
      <c r="C86" s="17">
        <f t="shared" si="3"/>
        <v>62151.755303</v>
      </c>
      <c r="D86" s="17">
        <f t="shared" si="3"/>
        <v>0</v>
      </c>
      <c r="E86" s="17">
        <f t="shared" si="3"/>
        <v>0</v>
      </c>
      <c r="F86" s="17">
        <f t="shared" si="3"/>
        <v>0</v>
      </c>
      <c r="G86" s="17">
        <f t="shared" si="3"/>
        <v>68105.991226</v>
      </c>
      <c r="H86" s="17">
        <f t="shared" si="3"/>
        <v>0</v>
      </c>
      <c r="I86" s="17">
        <f t="shared" si="3"/>
        <v>302.543184</v>
      </c>
      <c r="J86" s="17">
        <f t="shared" si="3"/>
        <v>0</v>
      </c>
      <c r="K86" s="17">
        <f t="shared" si="3"/>
        <v>0</v>
      </c>
      <c r="L86" s="17">
        <f t="shared" si="3"/>
        <v>585233.376491</v>
      </c>
      <c r="M86" s="46">
        <f t="shared" si="5"/>
        <v>715793.6662039999</v>
      </c>
    </row>
    <row r="87" spans="1:13" ht="15.75">
      <c r="A87" s="9">
        <v>9</v>
      </c>
      <c r="B87" s="16" t="str">
        <f t="shared" si="4"/>
        <v>LARRAIN VIAL S.A. CORREDORES DE BOLSA</v>
      </c>
      <c r="C87" s="17">
        <f t="shared" si="3"/>
        <v>188257.490339</v>
      </c>
      <c r="D87" s="17">
        <f t="shared" si="3"/>
        <v>14.0125</v>
      </c>
      <c r="E87" s="17">
        <f t="shared" si="3"/>
        <v>0</v>
      </c>
      <c r="F87" s="17">
        <f t="shared" si="3"/>
        <v>0</v>
      </c>
      <c r="G87" s="17">
        <f t="shared" si="3"/>
        <v>27225.366668</v>
      </c>
      <c r="H87" s="17">
        <f t="shared" si="3"/>
        <v>4261.038847</v>
      </c>
      <c r="I87" s="17">
        <f t="shared" si="3"/>
        <v>65244.647028</v>
      </c>
      <c r="J87" s="17">
        <f t="shared" si="3"/>
        <v>174.321349</v>
      </c>
      <c r="K87" s="17">
        <f t="shared" si="3"/>
        <v>0</v>
      </c>
      <c r="L87" s="17">
        <f t="shared" si="3"/>
        <v>147386.213393</v>
      </c>
      <c r="M87" s="46">
        <f t="shared" si="5"/>
        <v>432563.090124</v>
      </c>
    </row>
    <row r="88" spans="1:13" ht="15.75">
      <c r="A88" s="9">
        <v>10</v>
      </c>
      <c r="B88" s="16" t="str">
        <f t="shared" si="4"/>
        <v>DEUTSCHE SECURITIES C.  DE BOLSA LTDA.</v>
      </c>
      <c r="C88" s="17">
        <f t="shared" si="3"/>
        <v>56136.346321</v>
      </c>
      <c r="D88" s="17">
        <f t="shared" si="3"/>
        <v>0</v>
      </c>
      <c r="E88" s="17">
        <f t="shared" si="3"/>
        <v>0</v>
      </c>
      <c r="F88" s="17">
        <f t="shared" si="3"/>
        <v>0</v>
      </c>
      <c r="G88" s="17">
        <f t="shared" si="3"/>
        <v>279361.086147</v>
      </c>
      <c r="H88" s="17">
        <f t="shared" si="3"/>
        <v>183.625807</v>
      </c>
      <c r="I88" s="17">
        <f t="shared" si="3"/>
        <v>0</v>
      </c>
      <c r="J88" s="17">
        <f t="shared" si="3"/>
        <v>0</v>
      </c>
      <c r="K88" s="17">
        <f t="shared" si="3"/>
        <v>0</v>
      </c>
      <c r="L88" s="17">
        <f t="shared" si="3"/>
        <v>332881.874069</v>
      </c>
      <c r="M88" s="46">
        <f t="shared" si="5"/>
        <v>668562.9323440001</v>
      </c>
    </row>
    <row r="89" spans="1:13" ht="15.75">
      <c r="A89" s="9">
        <v>11</v>
      </c>
      <c r="B89" s="16" t="str">
        <f t="shared" si="4"/>
        <v>TANNER  CORREDORES DE BOLSA S.A.</v>
      </c>
      <c r="C89" s="17">
        <f t="shared" si="3"/>
        <v>11482.328402</v>
      </c>
      <c r="D89" s="17">
        <f t="shared" si="3"/>
        <v>0</v>
      </c>
      <c r="E89" s="17">
        <f t="shared" si="3"/>
        <v>0</v>
      </c>
      <c r="F89" s="17">
        <f t="shared" si="3"/>
        <v>0</v>
      </c>
      <c r="G89" s="17">
        <f t="shared" si="3"/>
        <v>73.682358</v>
      </c>
      <c r="H89" s="17">
        <f t="shared" si="3"/>
        <v>2401.299128</v>
      </c>
      <c r="I89" s="17">
        <f t="shared" si="3"/>
        <v>16415.920117</v>
      </c>
      <c r="J89" s="17">
        <f t="shared" si="3"/>
        <v>0</v>
      </c>
      <c r="K89" s="17">
        <f t="shared" si="3"/>
        <v>0</v>
      </c>
      <c r="L89" s="17">
        <f t="shared" si="3"/>
        <v>79488.151717</v>
      </c>
      <c r="M89" s="46">
        <f t="shared" si="5"/>
        <v>109861.381722</v>
      </c>
    </row>
    <row r="90" spans="1:13" ht="15.75">
      <c r="A90" s="9">
        <v>12</v>
      </c>
      <c r="B90" s="16" t="str">
        <f t="shared" si="4"/>
        <v>BANCOESTADO S.A. CORREDORES DE BOLSA</v>
      </c>
      <c r="C90" s="17">
        <f t="shared" si="3"/>
        <v>204.477213</v>
      </c>
      <c r="D90" s="17">
        <f t="shared" si="3"/>
        <v>0</v>
      </c>
      <c r="E90" s="17">
        <f t="shared" si="3"/>
        <v>0</v>
      </c>
      <c r="F90" s="17">
        <f t="shared" si="3"/>
        <v>0</v>
      </c>
      <c r="G90" s="17">
        <f t="shared" si="3"/>
        <v>300584.274356</v>
      </c>
      <c r="H90" s="17">
        <f t="shared" si="3"/>
        <v>44499.00245</v>
      </c>
      <c r="I90" s="17">
        <f t="shared" si="3"/>
        <v>848161.033595</v>
      </c>
      <c r="J90" s="17">
        <f t="shared" si="3"/>
        <v>0</v>
      </c>
      <c r="K90" s="17">
        <f t="shared" si="3"/>
        <v>0</v>
      </c>
      <c r="L90" s="17">
        <f t="shared" si="3"/>
        <v>1141369.186904</v>
      </c>
      <c r="M90" s="46">
        <f t="shared" si="5"/>
        <v>2334817.974518</v>
      </c>
    </row>
    <row r="91" spans="1:13" ht="15.75">
      <c r="A91" s="9">
        <v>13</v>
      </c>
      <c r="B91" s="16" t="str">
        <f t="shared" si="4"/>
        <v>I.M. TRUST S.A. CORREDORES DE BOLSA</v>
      </c>
      <c r="C91" s="17">
        <f t="shared" si="3"/>
        <v>44566.080969</v>
      </c>
      <c r="D91" s="17">
        <f t="shared" si="3"/>
        <v>0</v>
      </c>
      <c r="E91" s="17">
        <f t="shared" si="3"/>
        <v>0</v>
      </c>
      <c r="F91" s="17">
        <f t="shared" si="3"/>
        <v>0</v>
      </c>
      <c r="G91" s="17">
        <f t="shared" si="3"/>
        <v>29733.747022</v>
      </c>
      <c r="H91" s="17">
        <f t="shared" si="3"/>
        <v>430.584554</v>
      </c>
      <c r="I91" s="17">
        <f t="shared" si="3"/>
        <v>6396.022175</v>
      </c>
      <c r="J91" s="17">
        <f t="shared" si="3"/>
        <v>0</v>
      </c>
      <c r="K91" s="17">
        <f t="shared" si="3"/>
        <v>0</v>
      </c>
      <c r="L91" s="17">
        <f t="shared" si="3"/>
        <v>129585.889102</v>
      </c>
      <c r="M91" s="46">
        <f t="shared" si="5"/>
        <v>210712.323822</v>
      </c>
    </row>
    <row r="92" spans="1:13" ht="15.75">
      <c r="A92" s="9">
        <v>14</v>
      </c>
      <c r="B92" s="16" t="str">
        <f t="shared" si="4"/>
        <v>MOLINA, SWETT Y VALDES S.A. C. DE BOLSA</v>
      </c>
      <c r="C92" s="17">
        <f t="shared" si="3"/>
        <v>2801.632644</v>
      </c>
      <c r="D92" s="17">
        <f t="shared" si="3"/>
        <v>4.905</v>
      </c>
      <c r="E92" s="17">
        <f t="shared" si="3"/>
        <v>0</v>
      </c>
      <c r="F92" s="17">
        <f t="shared" si="3"/>
        <v>0</v>
      </c>
      <c r="G92" s="17">
        <f t="shared" si="3"/>
        <v>11184.194646</v>
      </c>
      <c r="H92" s="17">
        <f t="shared" si="3"/>
        <v>18653.549922</v>
      </c>
      <c r="I92" s="17">
        <f t="shared" si="3"/>
        <v>617.21975</v>
      </c>
      <c r="J92" s="17">
        <f t="shared" si="3"/>
        <v>0</v>
      </c>
      <c r="K92" s="17">
        <f t="shared" si="3"/>
        <v>0</v>
      </c>
      <c r="L92" s="17">
        <f t="shared" si="3"/>
        <v>21987.278999</v>
      </c>
      <c r="M92" s="46">
        <f>SUM(C92:L92)</f>
        <v>55248.780961</v>
      </c>
    </row>
    <row r="93" spans="1:13" ht="15.75">
      <c r="A93" s="9">
        <v>15</v>
      </c>
      <c r="B93" s="16" t="str">
        <f t="shared" si="4"/>
        <v>CELFIN, GARDEWEG S.A. C. DE BOLSA</v>
      </c>
      <c r="C93" s="17">
        <f t="shared" si="3"/>
        <v>188839.035716</v>
      </c>
      <c r="D93" s="17">
        <f t="shared" si="3"/>
        <v>3.4965</v>
      </c>
      <c r="E93" s="17">
        <f t="shared" si="3"/>
        <v>0</v>
      </c>
      <c r="F93" s="17">
        <f t="shared" si="3"/>
        <v>0</v>
      </c>
      <c r="G93" s="17">
        <f t="shared" si="3"/>
        <v>31568.553437</v>
      </c>
      <c r="H93" s="17">
        <f t="shared" si="3"/>
        <v>27676.474742</v>
      </c>
      <c r="I93" s="17">
        <f t="shared" si="3"/>
        <v>28079.85907</v>
      </c>
      <c r="J93" s="17">
        <f t="shared" si="3"/>
        <v>0.389778</v>
      </c>
      <c r="K93" s="17">
        <f t="shared" si="3"/>
        <v>91.44872</v>
      </c>
      <c r="L93" s="17">
        <f t="shared" si="3"/>
        <v>48338.547386</v>
      </c>
      <c r="M93" s="46">
        <f t="shared" si="5"/>
        <v>324597.805349</v>
      </c>
    </row>
    <row r="94" spans="1:13" ht="15.75">
      <c r="A94" s="9">
        <v>16</v>
      </c>
      <c r="B94" s="16" t="str">
        <f t="shared" si="4"/>
        <v>NEGOCIOS Y VALORES S.A. C. DE BOLSA</v>
      </c>
      <c r="C94" s="17">
        <f t="shared" si="3"/>
        <v>10530.017214</v>
      </c>
      <c r="D94" s="17">
        <f t="shared" si="3"/>
        <v>0</v>
      </c>
      <c r="E94" s="17">
        <f t="shared" si="3"/>
        <v>0</v>
      </c>
      <c r="F94" s="17">
        <f t="shared" si="3"/>
        <v>0</v>
      </c>
      <c r="G94" s="17">
        <f t="shared" si="3"/>
        <v>4795.545762</v>
      </c>
      <c r="H94" s="17">
        <f t="shared" si="3"/>
        <v>0</v>
      </c>
      <c r="I94" s="17">
        <f t="shared" si="3"/>
        <v>18359.670595</v>
      </c>
      <c r="J94" s="17">
        <f t="shared" si="3"/>
        <v>1.999998</v>
      </c>
      <c r="K94" s="17">
        <f t="shared" si="3"/>
        <v>0</v>
      </c>
      <c r="L94" s="17">
        <f t="shared" si="3"/>
        <v>75785.356393</v>
      </c>
      <c r="M94" s="46">
        <f t="shared" si="5"/>
        <v>109472.589962</v>
      </c>
    </row>
    <row r="95" spans="1:13" ht="15.75">
      <c r="A95" s="9">
        <v>17</v>
      </c>
      <c r="B95" s="16" t="str">
        <f t="shared" si="4"/>
        <v>ALFA CORREDORES DE BOLSA S.A.</v>
      </c>
      <c r="C95" s="17">
        <f aca="true" t="shared" si="6" ref="C95:L110">C24/1000000</f>
        <v>52010.649474</v>
      </c>
      <c r="D95" s="17">
        <f t="shared" si="6"/>
        <v>0.16</v>
      </c>
      <c r="E95" s="17">
        <f t="shared" si="6"/>
        <v>0</v>
      </c>
      <c r="F95" s="17">
        <f t="shared" si="6"/>
        <v>0</v>
      </c>
      <c r="G95" s="17">
        <f t="shared" si="6"/>
        <v>20990.468332</v>
      </c>
      <c r="H95" s="17">
        <f t="shared" si="6"/>
        <v>0</v>
      </c>
      <c r="I95" s="17">
        <f t="shared" si="6"/>
        <v>8019.342678</v>
      </c>
      <c r="J95" s="17">
        <f t="shared" si="6"/>
        <v>0</v>
      </c>
      <c r="K95" s="17">
        <f t="shared" si="6"/>
        <v>0</v>
      </c>
      <c r="L95" s="17">
        <f t="shared" si="6"/>
        <v>23021.859815</v>
      </c>
      <c r="M95" s="46">
        <f t="shared" si="5"/>
        <v>104042.480299</v>
      </c>
    </row>
    <row r="96" spans="1:13" ht="15.75">
      <c r="A96" s="9">
        <v>18</v>
      </c>
      <c r="B96" s="16" t="str">
        <f t="shared" si="4"/>
        <v>DUPOL S.A. CORREDORES DE BOLSA</v>
      </c>
      <c r="C96" s="17">
        <f t="shared" si="6"/>
        <v>0</v>
      </c>
      <c r="D96" s="17">
        <f t="shared" si="6"/>
        <v>0</v>
      </c>
      <c r="E96" s="17">
        <f t="shared" si="6"/>
        <v>0</v>
      </c>
      <c r="F96" s="17">
        <f t="shared" si="6"/>
        <v>0</v>
      </c>
      <c r="G96" s="17">
        <f t="shared" si="6"/>
        <v>0</v>
      </c>
      <c r="H96" s="17">
        <f t="shared" si="6"/>
        <v>0</v>
      </c>
      <c r="I96" s="17">
        <f t="shared" si="6"/>
        <v>0</v>
      </c>
      <c r="J96" s="17">
        <f t="shared" si="6"/>
        <v>0</v>
      </c>
      <c r="K96" s="17">
        <f t="shared" si="6"/>
        <v>0</v>
      </c>
      <c r="L96" s="17">
        <f t="shared" si="6"/>
        <v>0</v>
      </c>
      <c r="M96" s="46">
        <f t="shared" si="5"/>
        <v>0</v>
      </c>
    </row>
    <row r="97" spans="1:13" ht="15.75">
      <c r="A97" s="9">
        <v>19</v>
      </c>
      <c r="B97" s="16" t="str">
        <f t="shared" si="4"/>
        <v>DE LA CERDA Y HATTON C. DE BOLSA S.A.</v>
      </c>
      <c r="C97" s="17">
        <f t="shared" si="6"/>
        <v>0</v>
      </c>
      <c r="D97" s="17">
        <f t="shared" si="6"/>
        <v>0</v>
      </c>
      <c r="E97" s="17">
        <f t="shared" si="6"/>
        <v>0</v>
      </c>
      <c r="F97" s="17">
        <f t="shared" si="6"/>
        <v>0</v>
      </c>
      <c r="G97" s="17">
        <f t="shared" si="6"/>
        <v>0</v>
      </c>
      <c r="H97" s="17">
        <f t="shared" si="6"/>
        <v>0</v>
      </c>
      <c r="I97" s="17">
        <f t="shared" si="6"/>
        <v>0</v>
      </c>
      <c r="J97" s="17">
        <f t="shared" si="6"/>
        <v>0</v>
      </c>
      <c r="K97" s="17">
        <f t="shared" si="6"/>
        <v>0</v>
      </c>
      <c r="L97" s="17">
        <f t="shared" si="6"/>
        <v>0</v>
      </c>
      <c r="M97" s="46">
        <f t="shared" si="5"/>
        <v>0</v>
      </c>
    </row>
    <row r="98" spans="1:13" ht="15.75">
      <c r="A98" s="9">
        <v>20</v>
      </c>
      <c r="B98" s="16" t="str">
        <f t="shared" si="4"/>
        <v>CORP CORREDORES DE BOLSA S.A.</v>
      </c>
      <c r="C98" s="17">
        <f t="shared" si="6"/>
        <v>6375.976032</v>
      </c>
      <c r="D98" s="17">
        <f t="shared" si="6"/>
        <v>0.1575</v>
      </c>
      <c r="E98" s="17">
        <f t="shared" si="6"/>
        <v>0</v>
      </c>
      <c r="F98" s="17">
        <f t="shared" si="6"/>
        <v>0</v>
      </c>
      <c r="G98" s="17">
        <f t="shared" si="6"/>
        <v>29531.248443</v>
      </c>
      <c r="H98" s="17">
        <f t="shared" si="6"/>
        <v>32718.223277</v>
      </c>
      <c r="I98" s="17">
        <f t="shared" si="6"/>
        <v>132624.567219</v>
      </c>
      <c r="J98" s="17">
        <f t="shared" si="6"/>
        <v>0</v>
      </c>
      <c r="K98" s="17">
        <f t="shared" si="6"/>
        <v>0</v>
      </c>
      <c r="L98" s="17">
        <f t="shared" si="6"/>
        <v>630968.336047</v>
      </c>
      <c r="M98" s="46">
        <f t="shared" si="5"/>
        <v>832218.508518</v>
      </c>
    </row>
    <row r="99" spans="1:13" ht="15.75">
      <c r="A99" s="9">
        <v>21</v>
      </c>
      <c r="B99" s="16" t="str">
        <f t="shared" si="4"/>
        <v>UGARTE Y CIA. CORREDORES DE BOLSA S.A.</v>
      </c>
      <c r="C99" s="17">
        <f t="shared" si="6"/>
        <v>5919.933041</v>
      </c>
      <c r="D99" s="17">
        <f t="shared" si="6"/>
        <v>3.3075</v>
      </c>
      <c r="E99" s="17">
        <f t="shared" si="6"/>
        <v>3.09915</v>
      </c>
      <c r="F99" s="17">
        <f t="shared" si="6"/>
        <v>0</v>
      </c>
      <c r="G99" s="17">
        <f t="shared" si="6"/>
        <v>0</v>
      </c>
      <c r="H99" s="17">
        <f t="shared" si="6"/>
        <v>33.606172</v>
      </c>
      <c r="I99" s="17">
        <f t="shared" si="6"/>
        <v>0</v>
      </c>
      <c r="J99" s="17">
        <f t="shared" si="6"/>
        <v>0</v>
      </c>
      <c r="K99" s="17">
        <f t="shared" si="6"/>
        <v>0</v>
      </c>
      <c r="L99" s="17">
        <f t="shared" si="6"/>
        <v>3284.582573</v>
      </c>
      <c r="M99" s="46">
        <f t="shared" si="5"/>
        <v>9244.528436</v>
      </c>
    </row>
    <row r="100" spans="1:13" ht="15.75">
      <c r="A100" s="9">
        <v>22</v>
      </c>
      <c r="B100" s="16" t="str">
        <f t="shared" si="4"/>
        <v>FINANZAS Y NEGOCIOS S.A. C. DE BOLSA </v>
      </c>
      <c r="C100" s="17">
        <f t="shared" si="6"/>
        <v>6163.245756</v>
      </c>
      <c r="D100" s="17">
        <f t="shared" si="6"/>
        <v>0</v>
      </c>
      <c r="E100" s="17">
        <f t="shared" si="6"/>
        <v>0</v>
      </c>
      <c r="F100" s="17">
        <f t="shared" si="6"/>
        <v>0</v>
      </c>
      <c r="G100" s="17">
        <f t="shared" si="6"/>
        <v>0</v>
      </c>
      <c r="H100" s="17">
        <f t="shared" si="6"/>
        <v>0</v>
      </c>
      <c r="I100" s="17">
        <f t="shared" si="6"/>
        <v>0</v>
      </c>
      <c r="J100" s="17">
        <f t="shared" si="6"/>
        <v>0</v>
      </c>
      <c r="K100" s="17">
        <f t="shared" si="6"/>
        <v>0</v>
      </c>
      <c r="L100" s="17">
        <f t="shared" si="6"/>
        <v>4902.388163</v>
      </c>
      <c r="M100" s="46">
        <f t="shared" si="5"/>
        <v>11065.633919</v>
      </c>
    </row>
    <row r="101" spans="1:13" ht="15.75">
      <c r="A101" s="9">
        <v>23</v>
      </c>
      <c r="B101" s="16" t="str">
        <f t="shared" si="4"/>
        <v>URETA Y BIANCHI CORREDORES DE  BOLSA S.A.</v>
      </c>
      <c r="C101" s="17">
        <f t="shared" si="6"/>
        <v>38103.509839</v>
      </c>
      <c r="D101" s="17">
        <f t="shared" si="6"/>
        <v>1.733</v>
      </c>
      <c r="E101" s="17">
        <f t="shared" si="6"/>
        <v>3.09915</v>
      </c>
      <c r="F101" s="17">
        <f t="shared" si="6"/>
        <v>0</v>
      </c>
      <c r="G101" s="17">
        <f t="shared" si="6"/>
        <v>0</v>
      </c>
      <c r="H101" s="17">
        <f t="shared" si="6"/>
        <v>0</v>
      </c>
      <c r="I101" s="17">
        <f t="shared" si="6"/>
        <v>0</v>
      </c>
      <c r="J101" s="17">
        <f t="shared" si="6"/>
        <v>3.726</v>
      </c>
      <c r="K101" s="17">
        <f t="shared" si="6"/>
        <v>0</v>
      </c>
      <c r="L101" s="17">
        <f t="shared" si="6"/>
        <v>0</v>
      </c>
      <c r="M101" s="46">
        <f t="shared" si="5"/>
        <v>38112.067989</v>
      </c>
    </row>
    <row r="102" spans="1:13" ht="15.75">
      <c r="A102" s="9">
        <v>24</v>
      </c>
      <c r="B102" s="16" t="str">
        <f t="shared" si="4"/>
        <v>MUNITA Y CRUZAT S.A. CORREDORES DE BOLSA</v>
      </c>
      <c r="C102" s="17">
        <f t="shared" si="6"/>
        <v>5581.330448</v>
      </c>
      <c r="D102" s="17">
        <f t="shared" si="6"/>
        <v>0</v>
      </c>
      <c r="E102" s="17">
        <f t="shared" si="6"/>
        <v>0</v>
      </c>
      <c r="F102" s="17">
        <f t="shared" si="6"/>
        <v>0</v>
      </c>
      <c r="G102" s="17">
        <f t="shared" si="6"/>
        <v>0</v>
      </c>
      <c r="H102" s="17">
        <f t="shared" si="6"/>
        <v>2.633388</v>
      </c>
      <c r="I102" s="17">
        <f t="shared" si="6"/>
        <v>0</v>
      </c>
      <c r="J102" s="17">
        <f t="shared" si="6"/>
        <v>0</v>
      </c>
      <c r="K102" s="17">
        <f t="shared" si="6"/>
        <v>0</v>
      </c>
      <c r="L102" s="17">
        <f t="shared" si="6"/>
        <v>3170.839745</v>
      </c>
      <c r="M102" s="46">
        <f>SUM(C102:L102)</f>
        <v>8754.803581</v>
      </c>
    </row>
    <row r="103" spans="1:13" ht="15.75">
      <c r="A103" s="9">
        <v>25</v>
      </c>
      <c r="B103" s="16" t="str">
        <f t="shared" si="4"/>
        <v>RAIMUNDO SERRANO MC AULIFFE C. DE B. S.A.</v>
      </c>
      <c r="C103" s="17">
        <f t="shared" si="6"/>
        <v>3113.857683</v>
      </c>
      <c r="D103" s="17">
        <f t="shared" si="6"/>
        <v>1.99906</v>
      </c>
      <c r="E103" s="17">
        <f t="shared" si="6"/>
        <v>0</v>
      </c>
      <c r="F103" s="17">
        <f t="shared" si="6"/>
        <v>0</v>
      </c>
      <c r="G103" s="17">
        <f t="shared" si="6"/>
        <v>0</v>
      </c>
      <c r="H103" s="17">
        <f t="shared" si="6"/>
        <v>0</v>
      </c>
      <c r="I103" s="17">
        <f t="shared" si="6"/>
        <v>0</v>
      </c>
      <c r="J103" s="17">
        <f t="shared" si="6"/>
        <v>10.321349</v>
      </c>
      <c r="K103" s="17">
        <f t="shared" si="6"/>
        <v>0.450308</v>
      </c>
      <c r="L103" s="17">
        <f t="shared" si="6"/>
        <v>0</v>
      </c>
      <c r="M103" s="46">
        <f t="shared" si="5"/>
        <v>3126.6284</v>
      </c>
    </row>
    <row r="104" spans="1:13" ht="15.75">
      <c r="A104" s="9">
        <v>26</v>
      </c>
      <c r="B104" s="16" t="str">
        <f t="shared" si="4"/>
        <v>ETCHEGARAY S.A. CORREDORES DE BOLSA</v>
      </c>
      <c r="C104" s="17">
        <f t="shared" si="6"/>
        <v>958.669551</v>
      </c>
      <c r="D104" s="17">
        <f aca="true" t="shared" si="7" ref="D104:K104">E33/1000000</f>
        <v>0</v>
      </c>
      <c r="E104" s="17">
        <f t="shared" si="7"/>
        <v>0</v>
      </c>
      <c r="F104" s="17">
        <f t="shared" si="7"/>
        <v>0</v>
      </c>
      <c r="G104" s="17">
        <f t="shared" si="7"/>
        <v>0</v>
      </c>
      <c r="H104" s="17">
        <f t="shared" si="7"/>
        <v>0</v>
      </c>
      <c r="I104" s="17">
        <f t="shared" si="7"/>
        <v>0</v>
      </c>
      <c r="J104" s="17">
        <f t="shared" si="7"/>
        <v>0</v>
      </c>
      <c r="K104" s="17">
        <f t="shared" si="7"/>
        <v>0</v>
      </c>
      <c r="L104" s="17">
        <f>L33/1000000</f>
        <v>0</v>
      </c>
      <c r="M104" s="46">
        <f t="shared" si="5"/>
        <v>958.669551</v>
      </c>
    </row>
    <row r="105" spans="1:13" ht="15.75">
      <c r="A105" s="9">
        <v>27</v>
      </c>
      <c r="B105" s="16" t="str">
        <f t="shared" si="4"/>
        <v>COVARRUBIAS Y CIA. C. DE BOLSA LTDA.</v>
      </c>
      <c r="C105" s="17">
        <f t="shared" si="6"/>
        <v>5944.157547</v>
      </c>
      <c r="D105" s="17">
        <f t="shared" si="6"/>
        <v>16.1355</v>
      </c>
      <c r="E105" s="17">
        <f t="shared" si="6"/>
        <v>0</v>
      </c>
      <c r="F105" s="17">
        <f t="shared" si="6"/>
        <v>0</v>
      </c>
      <c r="G105" s="17">
        <f t="shared" si="6"/>
        <v>2077.680573</v>
      </c>
      <c r="H105" s="17">
        <f t="shared" si="6"/>
        <v>2618.854869</v>
      </c>
      <c r="I105" s="17">
        <f t="shared" si="6"/>
        <v>0</v>
      </c>
      <c r="J105" s="17">
        <f t="shared" si="6"/>
        <v>14.849208</v>
      </c>
      <c r="K105" s="17">
        <f t="shared" si="6"/>
        <v>0</v>
      </c>
      <c r="L105" s="17">
        <f t="shared" si="6"/>
        <v>3805.867088</v>
      </c>
      <c r="M105" s="46">
        <f t="shared" si="5"/>
        <v>14477.544784999998</v>
      </c>
    </row>
    <row r="106" spans="1:13" ht="15.75">
      <c r="A106" s="9">
        <v>28</v>
      </c>
      <c r="B106" s="16" t="str">
        <f t="shared" si="4"/>
        <v>VALENZUELA LAFOURCADE S.A. C. DE BOLSA</v>
      </c>
      <c r="C106" s="17">
        <f t="shared" si="6"/>
        <v>1671.660446</v>
      </c>
      <c r="D106" s="17">
        <f t="shared" si="6"/>
        <v>2.535</v>
      </c>
      <c r="E106" s="17">
        <f t="shared" si="6"/>
        <v>0</v>
      </c>
      <c r="F106" s="17">
        <f t="shared" si="6"/>
        <v>0</v>
      </c>
      <c r="G106" s="17">
        <f t="shared" si="6"/>
        <v>0</v>
      </c>
      <c r="H106" s="17">
        <f t="shared" si="6"/>
        <v>0</v>
      </c>
      <c r="I106" s="17">
        <f t="shared" si="6"/>
        <v>0</v>
      </c>
      <c r="J106" s="17">
        <f t="shared" si="6"/>
        <v>0</v>
      </c>
      <c r="K106" s="17">
        <f t="shared" si="6"/>
        <v>0</v>
      </c>
      <c r="L106" s="17">
        <f t="shared" si="6"/>
        <v>0</v>
      </c>
      <c r="M106" s="46">
        <f t="shared" si="5"/>
        <v>1674.1954460000002</v>
      </c>
    </row>
    <row r="107" spans="1:13" ht="15.75">
      <c r="A107" s="9">
        <v>29</v>
      </c>
      <c r="B107" s="16" t="str">
        <f t="shared" si="4"/>
        <v>JAIME LARRAIN Y CIA. C. DE BOLSA LTDA.</v>
      </c>
      <c r="C107" s="17">
        <f t="shared" si="6"/>
        <v>5777.604392</v>
      </c>
      <c r="D107" s="17">
        <f t="shared" si="6"/>
        <v>0</v>
      </c>
      <c r="E107" s="17">
        <f t="shared" si="6"/>
        <v>248.53785</v>
      </c>
      <c r="F107" s="17">
        <f t="shared" si="6"/>
        <v>0</v>
      </c>
      <c r="G107" s="17">
        <f t="shared" si="6"/>
        <v>0</v>
      </c>
      <c r="H107" s="17">
        <f t="shared" si="6"/>
        <v>0</v>
      </c>
      <c r="I107" s="17">
        <f t="shared" si="6"/>
        <v>0</v>
      </c>
      <c r="J107" s="17">
        <f t="shared" si="6"/>
        <v>0</v>
      </c>
      <c r="K107" s="17">
        <f t="shared" si="6"/>
        <v>0</v>
      </c>
      <c r="L107" s="17">
        <f t="shared" si="6"/>
        <v>6.1632</v>
      </c>
      <c r="M107" s="46">
        <f t="shared" si="5"/>
        <v>6032.305442</v>
      </c>
    </row>
    <row r="108" spans="1:13" ht="15.75">
      <c r="A108" s="9">
        <v>30</v>
      </c>
      <c r="B108" s="16" t="str">
        <f t="shared" si="4"/>
        <v>LIRA S.A. CORREDORES DE BOLSA</v>
      </c>
      <c r="C108" s="17">
        <f t="shared" si="6"/>
        <v>3315.871111</v>
      </c>
      <c r="D108" s="17">
        <f t="shared" si="6"/>
        <v>0</v>
      </c>
      <c r="E108" s="17">
        <f t="shared" si="6"/>
        <v>0</v>
      </c>
      <c r="F108" s="17">
        <f t="shared" si="6"/>
        <v>0</v>
      </c>
      <c r="G108" s="17">
        <f t="shared" si="6"/>
        <v>0</v>
      </c>
      <c r="H108" s="17">
        <f t="shared" si="6"/>
        <v>0</v>
      </c>
      <c r="I108" s="17">
        <f t="shared" si="6"/>
        <v>0</v>
      </c>
      <c r="J108" s="17">
        <f t="shared" si="6"/>
        <v>0</v>
      </c>
      <c r="K108" s="17">
        <f t="shared" si="6"/>
        <v>0</v>
      </c>
      <c r="L108" s="17">
        <f t="shared" si="6"/>
        <v>0</v>
      </c>
      <c r="M108" s="46">
        <f t="shared" si="5"/>
        <v>3315.871111</v>
      </c>
    </row>
    <row r="109" spans="1:13" ht="15.75">
      <c r="A109" s="9">
        <v>31</v>
      </c>
      <c r="B109" s="16" t="str">
        <f t="shared" si="4"/>
        <v>SERGIO CONTRERAS Y CIA. C. DE BOLSA</v>
      </c>
      <c r="C109" s="17">
        <f t="shared" si="6"/>
        <v>1172.384542</v>
      </c>
      <c r="D109" s="17">
        <f t="shared" si="6"/>
        <v>0</v>
      </c>
      <c r="E109" s="17">
        <f t="shared" si="6"/>
        <v>0</v>
      </c>
      <c r="F109" s="17">
        <f t="shared" si="6"/>
        <v>0</v>
      </c>
      <c r="G109" s="17">
        <f t="shared" si="6"/>
        <v>882.756264</v>
      </c>
      <c r="H109" s="17">
        <f t="shared" si="6"/>
        <v>188.523839</v>
      </c>
      <c r="I109" s="17">
        <f t="shared" si="6"/>
        <v>101.088911</v>
      </c>
      <c r="J109" s="17">
        <f t="shared" si="6"/>
        <v>0</v>
      </c>
      <c r="K109" s="17">
        <f t="shared" si="6"/>
        <v>0</v>
      </c>
      <c r="L109" s="17">
        <f t="shared" si="6"/>
        <v>2521.274346</v>
      </c>
      <c r="M109" s="46">
        <f t="shared" si="5"/>
        <v>4866.027902</v>
      </c>
    </row>
    <row r="110" spans="1:13" ht="15.75">
      <c r="A110" s="9">
        <v>32</v>
      </c>
      <c r="B110" s="16" t="str">
        <f t="shared" si="4"/>
        <v>YRARRAZAVAL Y CIA. C. DE BOLSA LTDA.</v>
      </c>
      <c r="C110" s="17">
        <f t="shared" si="6"/>
        <v>1904.325524</v>
      </c>
      <c r="D110" s="17">
        <f t="shared" si="6"/>
        <v>0</v>
      </c>
      <c r="E110" s="17">
        <f t="shared" si="6"/>
        <v>0</v>
      </c>
      <c r="F110" s="17">
        <f t="shared" si="6"/>
        <v>0</v>
      </c>
      <c r="G110" s="17">
        <f t="shared" si="6"/>
        <v>0</v>
      </c>
      <c r="H110" s="17">
        <f t="shared" si="6"/>
        <v>0</v>
      </c>
      <c r="I110" s="17">
        <f t="shared" si="6"/>
        <v>0</v>
      </c>
      <c r="J110" s="17">
        <f t="shared" si="6"/>
        <v>0</v>
      </c>
      <c r="K110" s="17">
        <f t="shared" si="6"/>
        <v>0</v>
      </c>
      <c r="L110" s="17">
        <f t="shared" si="6"/>
        <v>0</v>
      </c>
      <c r="M110" s="46">
        <f t="shared" si="5"/>
        <v>1904.325524</v>
      </c>
    </row>
    <row r="111" spans="1:13" ht="15.75">
      <c r="A111" s="9">
        <v>33</v>
      </c>
      <c r="B111" s="16" t="s">
        <v>41</v>
      </c>
      <c r="C111" s="17">
        <f aca="true" t="shared" si="8" ref="C111:L120">C40/1000000</f>
        <v>46950.992622</v>
      </c>
      <c r="D111" s="17">
        <f t="shared" si="8"/>
        <v>0</v>
      </c>
      <c r="E111" s="17">
        <f t="shared" si="8"/>
        <v>0</v>
      </c>
      <c r="F111" s="17">
        <f t="shared" si="8"/>
        <v>0</v>
      </c>
      <c r="G111" s="17">
        <f t="shared" si="8"/>
        <v>3855.634872</v>
      </c>
      <c r="H111" s="17">
        <f t="shared" si="8"/>
        <v>0</v>
      </c>
      <c r="I111" s="17">
        <f t="shared" si="8"/>
        <v>4970.827864</v>
      </c>
      <c r="J111" s="17">
        <f t="shared" si="8"/>
        <v>0</v>
      </c>
      <c r="K111" s="17">
        <f t="shared" si="8"/>
        <v>184.9794</v>
      </c>
      <c r="L111" s="17">
        <f t="shared" si="8"/>
        <v>400869.651227</v>
      </c>
      <c r="M111" s="46">
        <f t="shared" si="5"/>
        <v>456832.085985</v>
      </c>
    </row>
    <row r="112" spans="1:13" ht="15.75">
      <c r="A112" s="9">
        <v>34</v>
      </c>
      <c r="B112" s="16" t="s">
        <v>72</v>
      </c>
      <c r="C112" s="17">
        <f t="shared" si="8"/>
        <v>92.886274</v>
      </c>
      <c r="D112" s="17">
        <f t="shared" si="8"/>
        <v>0</v>
      </c>
      <c r="E112" s="17">
        <f t="shared" si="8"/>
        <v>0</v>
      </c>
      <c r="F112" s="17">
        <f t="shared" si="8"/>
        <v>0</v>
      </c>
      <c r="G112" s="17">
        <f t="shared" si="8"/>
        <v>113824.447006</v>
      </c>
      <c r="H112" s="17">
        <f t="shared" si="8"/>
        <v>1423.120615</v>
      </c>
      <c r="I112" s="17">
        <f t="shared" si="8"/>
        <v>188521.669371</v>
      </c>
      <c r="J112" s="17">
        <f t="shared" si="8"/>
        <v>0</v>
      </c>
      <c r="K112" s="17">
        <f t="shared" si="8"/>
        <v>0</v>
      </c>
      <c r="L112" s="17">
        <f t="shared" si="8"/>
        <v>1066737.61917</v>
      </c>
      <c r="M112" s="46">
        <f t="shared" si="5"/>
        <v>1370599.7424360001</v>
      </c>
    </row>
    <row r="113" spans="1:13" ht="15.75">
      <c r="A113" s="9">
        <v>35</v>
      </c>
      <c r="B113" s="16" t="str">
        <f aca="true" t="shared" si="9" ref="B113:B118">B42</f>
        <v>INTERVALORES CORREDORES DE BOLSA S.A.</v>
      </c>
      <c r="C113" s="17">
        <f t="shared" si="8"/>
        <v>0</v>
      </c>
      <c r="D113" s="17">
        <f t="shared" si="8"/>
        <v>0</v>
      </c>
      <c r="E113" s="17">
        <f t="shared" si="8"/>
        <v>0</v>
      </c>
      <c r="F113" s="17">
        <f t="shared" si="8"/>
        <v>0</v>
      </c>
      <c r="G113" s="17">
        <f t="shared" si="8"/>
        <v>0</v>
      </c>
      <c r="H113" s="17">
        <f t="shared" si="8"/>
        <v>0</v>
      </c>
      <c r="I113" s="17">
        <f t="shared" si="8"/>
        <v>0</v>
      </c>
      <c r="J113" s="17">
        <f t="shared" si="8"/>
        <v>0</v>
      </c>
      <c r="K113" s="17">
        <f t="shared" si="8"/>
        <v>0</v>
      </c>
      <c r="L113" s="17">
        <f t="shared" si="8"/>
        <v>0</v>
      </c>
      <c r="M113" s="46">
        <f t="shared" si="5"/>
        <v>0</v>
      </c>
    </row>
    <row r="114" spans="1:13" ht="15.75">
      <c r="A114" s="9">
        <v>36</v>
      </c>
      <c r="B114" s="16" t="str">
        <f t="shared" si="9"/>
        <v>CARLOS MARIN ORREGO S.A. C. DE BOLSA</v>
      </c>
      <c r="C114" s="17">
        <f t="shared" si="8"/>
        <v>0</v>
      </c>
      <c r="D114" s="17">
        <f t="shared" si="8"/>
        <v>0</v>
      </c>
      <c r="E114" s="17">
        <f t="shared" si="8"/>
        <v>0</v>
      </c>
      <c r="F114" s="17">
        <f t="shared" si="8"/>
        <v>0</v>
      </c>
      <c r="G114" s="17">
        <f t="shared" si="8"/>
        <v>0</v>
      </c>
      <c r="H114" s="17">
        <f t="shared" si="8"/>
        <v>0</v>
      </c>
      <c r="I114" s="17">
        <f t="shared" si="8"/>
        <v>0</v>
      </c>
      <c r="J114" s="17">
        <f t="shared" si="8"/>
        <v>0</v>
      </c>
      <c r="K114" s="17">
        <f t="shared" si="8"/>
        <v>0</v>
      </c>
      <c r="L114" s="17">
        <f t="shared" si="8"/>
        <v>0</v>
      </c>
      <c r="M114" s="46">
        <f t="shared" si="5"/>
        <v>0</v>
      </c>
    </row>
    <row r="115" spans="1:13" ht="15.75">
      <c r="A115" s="9">
        <v>37</v>
      </c>
      <c r="B115" s="16" t="str">
        <f t="shared" si="9"/>
        <v>CHILEMARKET S.A. CORREDORES DE BOLSA</v>
      </c>
      <c r="C115" s="17">
        <f t="shared" si="8"/>
        <v>0</v>
      </c>
      <c r="D115" s="17">
        <f t="shared" si="8"/>
        <v>0</v>
      </c>
      <c r="E115" s="17">
        <f t="shared" si="8"/>
        <v>0</v>
      </c>
      <c r="F115" s="17">
        <f t="shared" si="8"/>
        <v>0</v>
      </c>
      <c r="G115" s="17">
        <f t="shared" si="8"/>
        <v>0</v>
      </c>
      <c r="H115" s="17">
        <f t="shared" si="8"/>
        <v>0</v>
      </c>
      <c r="I115" s="17">
        <f t="shared" si="8"/>
        <v>0</v>
      </c>
      <c r="J115" s="17">
        <f t="shared" si="8"/>
        <v>0</v>
      </c>
      <c r="K115" s="17">
        <f t="shared" si="8"/>
        <v>0</v>
      </c>
      <c r="L115" s="17">
        <f t="shared" si="8"/>
        <v>0</v>
      </c>
      <c r="M115" s="46">
        <f t="shared" si="5"/>
        <v>0</v>
      </c>
    </row>
    <row r="116" spans="1:13" ht="15.75">
      <c r="A116" s="9">
        <v>38</v>
      </c>
      <c r="B116" s="16" t="str">
        <f t="shared" si="9"/>
        <v>CB CORREDORES DE BOLSA S.A.</v>
      </c>
      <c r="C116" s="17">
        <f t="shared" si="8"/>
        <v>0</v>
      </c>
      <c r="D116" s="17">
        <f t="shared" si="8"/>
        <v>0</v>
      </c>
      <c r="E116" s="17">
        <f t="shared" si="8"/>
        <v>0</v>
      </c>
      <c r="F116" s="17">
        <f t="shared" si="8"/>
        <v>0</v>
      </c>
      <c r="G116" s="17">
        <f t="shared" si="8"/>
        <v>0</v>
      </c>
      <c r="H116" s="17">
        <f t="shared" si="8"/>
        <v>0</v>
      </c>
      <c r="I116" s="17">
        <f t="shared" si="8"/>
        <v>0</v>
      </c>
      <c r="J116" s="17">
        <f t="shared" si="8"/>
        <v>0</v>
      </c>
      <c r="K116" s="17">
        <f t="shared" si="8"/>
        <v>0</v>
      </c>
      <c r="L116" s="17">
        <f t="shared" si="8"/>
        <v>0</v>
      </c>
      <c r="M116" s="46">
        <f t="shared" si="5"/>
        <v>0</v>
      </c>
    </row>
    <row r="117" spans="1:13" ht="15.75">
      <c r="A117" s="9">
        <v>39</v>
      </c>
      <c r="B117" s="16" t="s">
        <v>71</v>
      </c>
      <c r="C117" s="17">
        <f t="shared" si="8"/>
        <v>69764.149524</v>
      </c>
      <c r="D117" s="17">
        <f t="shared" si="8"/>
        <v>3.3145</v>
      </c>
      <c r="E117" s="17">
        <f t="shared" si="8"/>
        <v>0</v>
      </c>
      <c r="F117" s="17">
        <f t="shared" si="8"/>
        <v>0</v>
      </c>
      <c r="G117" s="17">
        <f t="shared" si="8"/>
        <v>1982.284214</v>
      </c>
      <c r="H117" s="17">
        <f t="shared" si="8"/>
        <v>3406.858473</v>
      </c>
      <c r="I117" s="17">
        <f t="shared" si="8"/>
        <v>0</v>
      </c>
      <c r="J117" s="17">
        <f t="shared" si="8"/>
        <v>0</v>
      </c>
      <c r="K117" s="17">
        <f t="shared" si="8"/>
        <v>0</v>
      </c>
      <c r="L117" s="17">
        <f t="shared" si="8"/>
        <v>0</v>
      </c>
      <c r="M117" s="46">
        <f>SUM(C117:L117)</f>
        <v>75156.60671099999</v>
      </c>
    </row>
    <row r="118" spans="1:17" ht="15.75">
      <c r="A118" s="9">
        <v>40</v>
      </c>
      <c r="B118" s="16" t="str">
        <f t="shared" si="9"/>
        <v>MBI CORREDORES DE BOLSA S.A.</v>
      </c>
      <c r="C118" s="17">
        <f t="shared" si="8"/>
        <v>0</v>
      </c>
      <c r="D118" s="17">
        <f t="shared" si="8"/>
        <v>0</v>
      </c>
      <c r="E118" s="17">
        <f t="shared" si="8"/>
        <v>0</v>
      </c>
      <c r="F118" s="17">
        <f t="shared" si="8"/>
        <v>0</v>
      </c>
      <c r="G118" s="17">
        <f t="shared" si="8"/>
        <v>0</v>
      </c>
      <c r="H118" s="17">
        <f t="shared" si="8"/>
        <v>0</v>
      </c>
      <c r="I118" s="17">
        <f t="shared" si="8"/>
        <v>0</v>
      </c>
      <c r="J118" s="17">
        <f t="shared" si="8"/>
        <v>0</v>
      </c>
      <c r="K118" s="17">
        <f t="shared" si="8"/>
        <v>0</v>
      </c>
      <c r="L118" s="17">
        <f t="shared" si="8"/>
        <v>0</v>
      </c>
      <c r="M118" s="46">
        <f t="shared" si="5"/>
        <v>0</v>
      </c>
      <c r="N118" s="2"/>
      <c r="O118" s="23"/>
      <c r="P118" s="2"/>
      <c r="Q118" s="2"/>
    </row>
    <row r="119" spans="1:17" ht="15.75">
      <c r="A119" s="9">
        <v>41</v>
      </c>
      <c r="B119" s="10" t="s">
        <v>69</v>
      </c>
      <c r="C119" s="33">
        <f>C48/1000000</f>
        <v>0</v>
      </c>
      <c r="D119" s="33">
        <f>D49/1000000</f>
        <v>0</v>
      </c>
      <c r="E119" s="33">
        <f>E49/1000000</f>
        <v>0</v>
      </c>
      <c r="F119" s="33">
        <f>F49/1000000</f>
        <v>0</v>
      </c>
      <c r="G119" s="33">
        <f t="shared" si="8"/>
        <v>0</v>
      </c>
      <c r="H119" s="33">
        <f t="shared" si="8"/>
        <v>0</v>
      </c>
      <c r="I119" s="33">
        <f t="shared" si="8"/>
        <v>0</v>
      </c>
      <c r="J119" s="33">
        <f t="shared" si="8"/>
        <v>0</v>
      </c>
      <c r="K119" s="33">
        <f t="shared" si="8"/>
        <v>0</v>
      </c>
      <c r="L119" s="33">
        <f t="shared" si="8"/>
        <v>0</v>
      </c>
      <c r="M119" s="36">
        <f>SUM(C119:L119)</f>
        <v>0</v>
      </c>
      <c r="N119" s="2"/>
      <c r="O119" s="2"/>
      <c r="P119" s="2"/>
      <c r="Q119" s="2"/>
    </row>
    <row r="120" spans="1:13" ht="16.5" thickBot="1">
      <c r="A120" s="9">
        <v>42</v>
      </c>
      <c r="B120" s="18" t="s">
        <v>139</v>
      </c>
      <c r="C120" s="34">
        <f>C49/1000000</f>
        <v>20052.170857</v>
      </c>
      <c r="D120" s="34">
        <f>D49/1000000</f>
        <v>0</v>
      </c>
      <c r="E120" s="34">
        <f>E49/1000000</f>
        <v>0</v>
      </c>
      <c r="F120" s="34">
        <f>F49/1000000</f>
        <v>0</v>
      </c>
      <c r="G120" s="34">
        <f t="shared" si="8"/>
        <v>0</v>
      </c>
      <c r="H120" s="34">
        <f t="shared" si="8"/>
        <v>0</v>
      </c>
      <c r="I120" s="34">
        <f t="shared" si="8"/>
        <v>7200.463569</v>
      </c>
      <c r="J120" s="34">
        <f t="shared" si="8"/>
        <v>0</v>
      </c>
      <c r="K120" s="34">
        <f t="shared" si="8"/>
        <v>0</v>
      </c>
      <c r="L120" s="34">
        <f t="shared" si="8"/>
        <v>12668.132516</v>
      </c>
      <c r="M120" s="48">
        <f>SUM(C120:L120)</f>
        <v>39920.766942</v>
      </c>
    </row>
    <row r="121" spans="1:13" ht="17.25" thickBot="1" thickTop="1">
      <c r="A121" s="38"/>
      <c r="B121" s="19" t="s">
        <v>10</v>
      </c>
      <c r="C121" s="42">
        <f>SUM(C79:C120)</f>
        <v>1329284.489243</v>
      </c>
      <c r="D121" s="42">
        <f>SUM(D79:D120)</f>
        <v>54.80006000000001</v>
      </c>
      <c r="E121" s="42">
        <f>SUM(E79:E120)</f>
        <v>254.73614999999998</v>
      </c>
      <c r="F121" s="42">
        <f>SUM(F79:F120)</f>
        <v>0</v>
      </c>
      <c r="G121" s="42">
        <f aca="true" t="shared" si="10" ref="G121:L121">SUM(G79:G120)</f>
        <v>3419955.7057840014</v>
      </c>
      <c r="H121" s="42">
        <f t="shared" si="10"/>
        <v>386219.18452799995</v>
      </c>
      <c r="I121" s="42">
        <f t="shared" si="10"/>
        <v>5080096.629566001</v>
      </c>
      <c r="J121" s="42">
        <f t="shared" si="10"/>
        <v>218.486626</v>
      </c>
      <c r="K121" s="42">
        <f t="shared" si="10"/>
        <v>276.878428</v>
      </c>
      <c r="L121" s="42">
        <f t="shared" si="10"/>
        <v>7952438.695343</v>
      </c>
      <c r="M121" s="43">
        <f>SUM(C121:L121)</f>
        <v>18168799.605728</v>
      </c>
    </row>
    <row r="122" spans="1:13" ht="17.25" thickBot="1" thickTop="1">
      <c r="A122" s="38"/>
      <c r="B122" s="19" t="s">
        <v>20</v>
      </c>
      <c r="C122" s="42">
        <v>1645033.0548859995</v>
      </c>
      <c r="D122" s="42">
        <v>88.10960000000001</v>
      </c>
      <c r="E122" s="42">
        <v>0</v>
      </c>
      <c r="F122" s="42">
        <v>0</v>
      </c>
      <c r="G122" s="42">
        <v>3293877.8609900004</v>
      </c>
      <c r="H122" s="42">
        <v>246343.871862</v>
      </c>
      <c r="I122" s="42">
        <v>4486827.657966001</v>
      </c>
      <c r="J122" s="42">
        <v>44.41299</v>
      </c>
      <c r="K122" s="42">
        <v>619.231504</v>
      </c>
      <c r="L122" s="42">
        <v>7688859.476957</v>
      </c>
      <c r="M122" s="43">
        <v>17361693.676754996</v>
      </c>
    </row>
    <row r="123" ht="13.5" thickTop="1"/>
    <row r="124" spans="1:2" ht="12.75">
      <c r="A124" s="1" t="s">
        <v>21</v>
      </c>
      <c r="B124" s="1" t="s">
        <v>145</v>
      </c>
    </row>
    <row r="125" spans="1:2" ht="12.75">
      <c r="A125" s="1" t="s">
        <v>22</v>
      </c>
      <c r="B125" s="1" t="s">
        <v>23</v>
      </c>
    </row>
    <row r="126" spans="1:2" ht="12.75">
      <c r="A126" s="1"/>
      <c r="B126" s="1"/>
    </row>
    <row r="127" spans="1:2" ht="12.75">
      <c r="A127" s="1"/>
      <c r="B127" s="1" t="s">
        <v>24</v>
      </c>
    </row>
    <row r="135" spans="1:13" ht="20.25">
      <c r="A135" s="179" t="s">
        <v>62</v>
      </c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</row>
    <row r="136" spans="1:13" ht="20.25">
      <c r="A136" s="179" t="s">
        <v>129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</row>
    <row r="137" spans="1:13" ht="20.25">
      <c r="A137" s="179" t="s">
        <v>140</v>
      </c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</row>
    <row r="139" spans="1:13" ht="15.75">
      <c r="A139" s="4"/>
      <c r="B139" s="5"/>
      <c r="C139" s="180" t="s">
        <v>25</v>
      </c>
      <c r="D139" s="180"/>
      <c r="E139" s="180"/>
      <c r="F139" s="180"/>
      <c r="G139" s="180"/>
      <c r="H139" s="180"/>
      <c r="I139" s="180"/>
      <c r="J139" s="180"/>
      <c r="K139" s="180"/>
      <c r="L139" s="5" t="s">
        <v>13</v>
      </c>
      <c r="M139" s="6"/>
    </row>
    <row r="140" spans="1:13" ht="16.5" thickBot="1">
      <c r="A140" s="27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28" t="s">
        <v>14</v>
      </c>
      <c r="M140" s="32"/>
    </row>
    <row r="141" spans="1:13" ht="17.25" thickBot="1" thickTop="1">
      <c r="A141" s="27"/>
      <c r="B141" s="28" t="s">
        <v>0</v>
      </c>
      <c r="C141" s="28" t="s">
        <v>65</v>
      </c>
      <c r="D141" s="28" t="s">
        <v>3</v>
      </c>
      <c r="E141" s="28" t="s">
        <v>4</v>
      </c>
      <c r="F141" s="28" t="s">
        <v>5</v>
      </c>
      <c r="G141" s="28" t="s">
        <v>6</v>
      </c>
      <c r="H141" s="28" t="s">
        <v>7</v>
      </c>
      <c r="I141" s="28" t="s">
        <v>8</v>
      </c>
      <c r="J141" s="28" t="s">
        <v>9</v>
      </c>
      <c r="K141" s="28" t="s">
        <v>12</v>
      </c>
      <c r="L141" s="28" t="s">
        <v>11</v>
      </c>
      <c r="M141" s="29" t="s">
        <v>10</v>
      </c>
    </row>
    <row r="142" spans="1:13" ht="13.5" thickTop="1">
      <c r="A142" s="9">
        <v>1</v>
      </c>
      <c r="B142" s="16" t="str">
        <f>B8</f>
        <v>BICE CORREDORES DE BOLSA S.A.</v>
      </c>
      <c r="C142" s="178">
        <f>(C79/C121)*100</f>
        <v>2.271983780025818</v>
      </c>
      <c r="D142" s="24">
        <f aca="true" t="shared" si="11" ref="D142:L142">(D79/D121)*100</f>
        <v>1.4416042610172324</v>
      </c>
      <c r="E142" s="24">
        <f t="shared" si="11"/>
        <v>0</v>
      </c>
      <c r="F142" s="24">
        <v>0</v>
      </c>
      <c r="G142" s="24">
        <f t="shared" si="11"/>
        <v>11.263560745348705</v>
      </c>
      <c r="H142" s="24">
        <f t="shared" si="11"/>
        <v>12.902725513985244</v>
      </c>
      <c r="I142" s="24">
        <f t="shared" si="11"/>
        <v>13.688586870943208</v>
      </c>
      <c r="J142" s="24">
        <f t="shared" si="11"/>
        <v>0.41192452667560536</v>
      </c>
      <c r="K142" s="24">
        <f t="shared" si="11"/>
        <v>0</v>
      </c>
      <c r="L142" s="24">
        <f t="shared" si="11"/>
        <v>5.1472154473281995</v>
      </c>
      <c r="M142" s="26">
        <f>(M79/M121)*100</f>
        <v>8.641005652184324</v>
      </c>
    </row>
    <row r="143" spans="1:13" ht="12.75">
      <c r="A143" s="9">
        <v>2</v>
      </c>
      <c r="B143" s="16" t="str">
        <f>B9</f>
        <v>BANCHILE CORREDORES DE BOLSA S.A.</v>
      </c>
      <c r="C143" s="24">
        <f>(C80/C121)*100</f>
        <v>20.104525853919448</v>
      </c>
      <c r="D143" s="24">
        <f aca="true" t="shared" si="12" ref="D143:L143">(D80/D121)*100</f>
        <v>1.036495215516187</v>
      </c>
      <c r="E143" s="24">
        <f t="shared" si="12"/>
        <v>0</v>
      </c>
      <c r="F143" s="24">
        <v>0</v>
      </c>
      <c r="G143" s="24">
        <f t="shared" si="12"/>
        <v>3.751657599424579</v>
      </c>
      <c r="H143" s="24">
        <f t="shared" si="12"/>
        <v>2.407524023531745</v>
      </c>
      <c r="I143" s="24">
        <f t="shared" si="12"/>
        <v>6.696566288446035</v>
      </c>
      <c r="J143" s="24">
        <f t="shared" si="12"/>
        <v>3.7773222787558627</v>
      </c>
      <c r="K143" s="24">
        <f t="shared" si="12"/>
        <v>0</v>
      </c>
      <c r="L143" s="24">
        <f t="shared" si="12"/>
        <v>0.005751354578411785</v>
      </c>
      <c r="M143" s="26">
        <f>(M80/M121)*100</f>
        <v>4.103231583708848</v>
      </c>
    </row>
    <row r="144" spans="1:13" ht="12.75">
      <c r="A144" s="9">
        <v>3</v>
      </c>
      <c r="B144" s="16" t="str">
        <f>B10</f>
        <v>SANTIAGO CORREDORES DE BOLSA LTDA.</v>
      </c>
      <c r="C144" s="24">
        <f>(C81/C121)*100</f>
        <v>0.7571233868629148</v>
      </c>
      <c r="D144" s="24">
        <f aca="true" t="shared" si="13" ref="D144:L144">(D81/D121)*100</f>
        <v>2.4744498454928694</v>
      </c>
      <c r="E144" s="24">
        <f t="shared" si="13"/>
        <v>0</v>
      </c>
      <c r="F144" s="24">
        <v>0</v>
      </c>
      <c r="G144" s="24">
        <f t="shared" si="13"/>
        <v>14.012462982094153</v>
      </c>
      <c r="H144" s="24">
        <f t="shared" si="13"/>
        <v>14.288143983691553</v>
      </c>
      <c r="I144" s="24">
        <f t="shared" si="13"/>
        <v>13.494577314084799</v>
      </c>
      <c r="J144" s="24">
        <f t="shared" si="13"/>
        <v>0</v>
      </c>
      <c r="K144" s="24">
        <f t="shared" si="13"/>
        <v>0</v>
      </c>
      <c r="L144" s="24">
        <f t="shared" si="13"/>
        <v>0.9845126961097952</v>
      </c>
      <c r="M144" s="26">
        <f>(M81/M121)*100</f>
        <v>7.200803710232669</v>
      </c>
    </row>
    <row r="145" spans="1:13" ht="12.75">
      <c r="A145" s="9">
        <v>4</v>
      </c>
      <c r="B145" s="16" t="str">
        <f>B11</f>
        <v>BBVA CORREDORES DE BOLSA  S.A.</v>
      </c>
      <c r="C145" s="24">
        <f>(C82/C121)*100</f>
        <v>4.0697898147302025</v>
      </c>
      <c r="D145" s="24">
        <f aca="true" t="shared" si="14" ref="D145:L145">(D82/D121)*100</f>
        <v>0.3102186384467462</v>
      </c>
      <c r="E145" s="24">
        <f t="shared" si="14"/>
        <v>0</v>
      </c>
      <c r="F145" s="24">
        <v>0</v>
      </c>
      <c r="G145" s="24">
        <f t="shared" si="14"/>
        <v>24.781946579998444</v>
      </c>
      <c r="H145" s="24">
        <f t="shared" si="14"/>
        <v>21.86138273068588</v>
      </c>
      <c r="I145" s="24">
        <f t="shared" si="14"/>
        <v>18.439640852147097</v>
      </c>
      <c r="J145" s="24">
        <f t="shared" si="14"/>
        <v>0</v>
      </c>
      <c r="K145" s="24">
        <f t="shared" si="14"/>
        <v>0</v>
      </c>
      <c r="L145" s="24">
        <f t="shared" si="14"/>
        <v>8.335061316488536</v>
      </c>
      <c r="M145" s="26">
        <f>(M82/M121)*100</f>
        <v>14.231297476360691</v>
      </c>
    </row>
    <row r="146" spans="1:13" ht="12.75">
      <c r="A146" s="9">
        <v>5</v>
      </c>
      <c r="B146" s="16" t="str">
        <f aca="true" t="shared" si="15" ref="B146:B173">B12</f>
        <v>SCOTIA SUD AMERICANO CORREDORES DE BOLSA S.A.</v>
      </c>
      <c r="C146" s="24">
        <f>(C83/C121)*100</f>
        <v>0.29012977336373513</v>
      </c>
      <c r="D146" s="24">
        <f aca="true" t="shared" si="16" ref="D146:L146">(D83/D121)*100</f>
        <v>0</v>
      </c>
      <c r="E146" s="24">
        <f t="shared" si="16"/>
        <v>0</v>
      </c>
      <c r="F146" s="24">
        <v>0</v>
      </c>
      <c r="G146" s="24">
        <f t="shared" si="16"/>
        <v>7.455498767711344</v>
      </c>
      <c r="H146" s="24">
        <f t="shared" si="16"/>
        <v>1.35359292324874</v>
      </c>
      <c r="I146" s="24">
        <f t="shared" si="16"/>
        <v>10.338856591018637</v>
      </c>
      <c r="J146" s="24">
        <f t="shared" si="16"/>
        <v>1.705367540437006</v>
      </c>
      <c r="K146" s="24">
        <f t="shared" si="16"/>
        <v>0</v>
      </c>
      <c r="L146" s="24">
        <f t="shared" si="16"/>
        <v>1.5784996523457735</v>
      </c>
      <c r="M146" s="26">
        <f>(M83/M121)*100</f>
        <v>5.035093728556452</v>
      </c>
    </row>
    <row r="147" spans="1:13" ht="12.75">
      <c r="A147" s="9">
        <v>6</v>
      </c>
      <c r="B147" s="16" t="str">
        <f t="shared" si="15"/>
        <v>VALORES SECURITY S.A. CORREDORES  DE BOLSA</v>
      </c>
      <c r="C147" s="24">
        <f>(C84/C121)*100</f>
        <v>1.7924522153695528</v>
      </c>
      <c r="D147" s="24">
        <f aca="true" t="shared" si="17" ref="D147:L147">(D84/D121)*100</f>
        <v>0.29197048324399644</v>
      </c>
      <c r="E147" s="24">
        <f t="shared" si="17"/>
        <v>0</v>
      </c>
      <c r="F147" s="24">
        <v>0</v>
      </c>
      <c r="G147" s="24">
        <f t="shared" si="17"/>
        <v>4.502705884189185</v>
      </c>
      <c r="H147" s="24">
        <f t="shared" si="17"/>
        <v>6.872085890149722</v>
      </c>
      <c r="I147" s="24">
        <f t="shared" si="17"/>
        <v>3.179683630954867</v>
      </c>
      <c r="J147" s="24">
        <f t="shared" si="17"/>
        <v>0</v>
      </c>
      <c r="K147" s="24">
        <f t="shared" si="17"/>
        <v>0</v>
      </c>
      <c r="L147" s="24">
        <f t="shared" si="17"/>
        <v>24.67138734507877</v>
      </c>
      <c r="M147" s="26">
        <f>(M84/M121)*100</f>
        <v>12.812441193435273</v>
      </c>
    </row>
    <row r="148" spans="1:13" ht="12.75">
      <c r="A148" s="9">
        <v>7</v>
      </c>
      <c r="B148" s="16" t="str">
        <f t="shared" si="15"/>
        <v>BCI CORREDOR DE BOLSA S.A.</v>
      </c>
      <c r="C148" s="24">
        <f>(C85/C121)*100</f>
        <v>7.53395015299035</v>
      </c>
      <c r="D148" s="24">
        <f aca="true" t="shared" si="18" ref="D148:L148">(D85/D121)*100</f>
        <v>0</v>
      </c>
      <c r="E148" s="24">
        <f t="shared" si="18"/>
        <v>0</v>
      </c>
      <c r="F148" s="24">
        <v>0</v>
      </c>
      <c r="G148" s="24">
        <f t="shared" si="18"/>
        <v>7.1623150522017465</v>
      </c>
      <c r="H148" s="24">
        <f t="shared" si="18"/>
        <v>4.454752974279731</v>
      </c>
      <c r="I148" s="24">
        <f t="shared" si="18"/>
        <v>8.079614599162959</v>
      </c>
      <c r="J148" s="24">
        <f t="shared" si="18"/>
        <v>0</v>
      </c>
      <c r="K148" s="24">
        <f t="shared" si="18"/>
        <v>0</v>
      </c>
      <c r="L148" s="24">
        <f t="shared" si="18"/>
        <v>0</v>
      </c>
      <c r="M148" s="26">
        <f>(M85/M121)*100</f>
        <v>4.253186723493705</v>
      </c>
    </row>
    <row r="149" spans="1:13" ht="12.75">
      <c r="A149" s="9">
        <v>8</v>
      </c>
      <c r="B149" s="16" t="str">
        <f t="shared" si="15"/>
        <v>SANTANDER INVESTMENT S.A. C. DE BOLSA</v>
      </c>
      <c r="C149" s="24">
        <f>(C86/C121)*100</f>
        <v>4.675579667554395</v>
      </c>
      <c r="D149" s="24">
        <f aca="true" t="shared" si="19" ref="D149:L149">(D86/D121)*100</f>
        <v>0</v>
      </c>
      <c r="E149" s="24">
        <f t="shared" si="19"/>
        <v>0</v>
      </c>
      <c r="F149" s="24">
        <v>0</v>
      </c>
      <c r="G149" s="24">
        <f t="shared" si="19"/>
        <v>1.9914290442655649</v>
      </c>
      <c r="H149" s="24">
        <f t="shared" si="19"/>
        <v>0</v>
      </c>
      <c r="I149" s="24">
        <f t="shared" si="19"/>
        <v>0.005955461205978018</v>
      </c>
      <c r="J149" s="24">
        <f t="shared" si="19"/>
        <v>0</v>
      </c>
      <c r="K149" s="24">
        <f t="shared" si="19"/>
        <v>0</v>
      </c>
      <c r="L149" s="24">
        <f t="shared" si="19"/>
        <v>7.359168663993806</v>
      </c>
      <c r="M149" s="26">
        <f>(M86/M121)*100</f>
        <v>3.939686064776314</v>
      </c>
    </row>
    <row r="150" spans="1:13" ht="12.75">
      <c r="A150" s="9">
        <v>9</v>
      </c>
      <c r="B150" s="16" t="str">
        <f t="shared" si="15"/>
        <v>LARRAIN VIAL S.A. CORREDORES DE BOLSA</v>
      </c>
      <c r="C150" s="24">
        <f>(C87/C121)*100</f>
        <v>14.16231753717436</v>
      </c>
      <c r="D150" s="24">
        <f aca="true" t="shared" si="20" ref="D150:L150">(D87/D121)*100</f>
        <v>25.57022747785312</v>
      </c>
      <c r="E150" s="24">
        <f t="shared" si="20"/>
        <v>0</v>
      </c>
      <c r="F150" s="24">
        <v>0</v>
      </c>
      <c r="G150" s="24">
        <f t="shared" si="20"/>
        <v>0.7960736632335643</v>
      </c>
      <c r="H150" s="24">
        <f t="shared" si="20"/>
        <v>1.1032695986366998</v>
      </c>
      <c r="I150" s="24">
        <f t="shared" si="20"/>
        <v>1.2843190156714388</v>
      </c>
      <c r="J150" s="24">
        <f t="shared" si="20"/>
        <v>79.78582130697556</v>
      </c>
      <c r="K150" s="24">
        <f t="shared" si="20"/>
        <v>0</v>
      </c>
      <c r="L150" s="24">
        <f t="shared" si="20"/>
        <v>1.8533461122977328</v>
      </c>
      <c r="M150" s="26">
        <f>(M87/M121)*100</f>
        <v>2.3808017013277403</v>
      </c>
    </row>
    <row r="151" spans="1:13" ht="12.75">
      <c r="A151" s="9">
        <v>10</v>
      </c>
      <c r="B151" s="16" t="str">
        <f t="shared" si="15"/>
        <v>DEUTSCHE SECURITIES C.  DE BOLSA LTDA.</v>
      </c>
      <c r="C151" s="24">
        <f>(C88/C121)*100</f>
        <v>4.2230498268258945</v>
      </c>
      <c r="D151" s="24">
        <f aca="true" t="shared" si="21" ref="D151:L151">(D88/D121)*100</f>
        <v>0</v>
      </c>
      <c r="E151" s="24">
        <f t="shared" si="21"/>
        <v>0</v>
      </c>
      <c r="F151" s="24">
        <v>0</v>
      </c>
      <c r="G151" s="24">
        <f t="shared" si="21"/>
        <v>8.168558606607988</v>
      </c>
      <c r="H151" s="24">
        <f t="shared" si="21"/>
        <v>0.04754445515812734</v>
      </c>
      <c r="I151" s="24">
        <f t="shared" si="21"/>
        <v>0</v>
      </c>
      <c r="J151" s="24">
        <f t="shared" si="21"/>
        <v>0</v>
      </c>
      <c r="K151" s="24">
        <f t="shared" si="21"/>
        <v>0</v>
      </c>
      <c r="L151" s="24">
        <f t="shared" si="21"/>
        <v>4.185909339533015</v>
      </c>
      <c r="M151" s="26">
        <f>(M88/M121)*100</f>
        <v>3.679730895007643</v>
      </c>
    </row>
    <row r="152" spans="1:13" ht="12.75">
      <c r="A152" s="9">
        <v>11</v>
      </c>
      <c r="B152" s="16" t="str">
        <f t="shared" si="15"/>
        <v>TANNER  CORREDORES DE BOLSA S.A.</v>
      </c>
      <c r="C152" s="24">
        <f>(C89/C121)*100</f>
        <v>0.8637976667085724</v>
      </c>
      <c r="D152" s="24">
        <f aca="true" t="shared" si="22" ref="D152:L152">(D89/D121)*100</f>
        <v>0</v>
      </c>
      <c r="E152" s="24">
        <f t="shared" si="22"/>
        <v>0</v>
      </c>
      <c r="F152" s="24">
        <v>0</v>
      </c>
      <c r="G152" s="24">
        <f t="shared" si="22"/>
        <v>0.0021544828161190704</v>
      </c>
      <c r="H152" s="24">
        <f t="shared" si="22"/>
        <v>0.6217451706689914</v>
      </c>
      <c r="I152" s="24">
        <f t="shared" si="22"/>
        <v>0.3231418871337972</v>
      </c>
      <c r="J152" s="24">
        <f t="shared" si="22"/>
        <v>0</v>
      </c>
      <c r="K152" s="24">
        <f t="shared" si="22"/>
        <v>0</v>
      </c>
      <c r="L152" s="24">
        <f t="shared" si="22"/>
        <v>0.9995443506348409</v>
      </c>
      <c r="M152" s="26">
        <f>(M89/M121)*100</f>
        <v>0.6046705567018554</v>
      </c>
    </row>
    <row r="153" spans="1:13" ht="12.75">
      <c r="A153" s="9">
        <v>12</v>
      </c>
      <c r="B153" s="16" t="str">
        <f t="shared" si="15"/>
        <v>BANCOESTADO S.A. CORREDORES DE BOLSA</v>
      </c>
      <c r="C153" s="24">
        <f>(C90/C121)*100</f>
        <v>0.01538250198920515</v>
      </c>
      <c r="D153" s="24">
        <f aca="true" t="shared" si="23" ref="D153:L153">(D90/D121)*100</f>
        <v>0</v>
      </c>
      <c r="E153" s="24">
        <f t="shared" si="23"/>
        <v>0</v>
      </c>
      <c r="F153" s="24">
        <v>0</v>
      </c>
      <c r="G153" s="24">
        <f t="shared" si="23"/>
        <v>8.789127702666931</v>
      </c>
      <c r="H153" s="24">
        <f t="shared" si="23"/>
        <v>11.52169654761775</v>
      </c>
      <c r="I153" s="24">
        <f t="shared" si="23"/>
        <v>16.695765758838714</v>
      </c>
      <c r="J153" s="24">
        <f t="shared" si="23"/>
        <v>0</v>
      </c>
      <c r="K153" s="24">
        <f t="shared" si="23"/>
        <v>0</v>
      </c>
      <c r="L153" s="24">
        <f t="shared" si="23"/>
        <v>14.352442447275868</v>
      </c>
      <c r="M153" s="26">
        <f>(M90/M121)*100</f>
        <v>12.85070023988768</v>
      </c>
    </row>
    <row r="154" spans="1:13" ht="12.75">
      <c r="A154" s="9">
        <v>13</v>
      </c>
      <c r="B154" s="16" t="str">
        <f t="shared" si="15"/>
        <v>I.M. TRUST S.A. CORREDORES DE BOLSA</v>
      </c>
      <c r="C154" s="24">
        <f>(C91/C121)*100</f>
        <v>3.352636800447394</v>
      </c>
      <c r="D154" s="24">
        <f aca="true" t="shared" si="24" ref="D154:L154">(D91/D121)*100</f>
        <v>0</v>
      </c>
      <c r="E154" s="24">
        <f t="shared" si="24"/>
        <v>0</v>
      </c>
      <c r="F154" s="24">
        <v>0</v>
      </c>
      <c r="G154" s="24">
        <f t="shared" si="24"/>
        <v>0.8694190679637396</v>
      </c>
      <c r="H154" s="24">
        <f t="shared" si="24"/>
        <v>0.1114870962524089</v>
      </c>
      <c r="I154" s="24">
        <f t="shared" si="24"/>
        <v>0.12590355344375448</v>
      </c>
      <c r="J154" s="24">
        <f t="shared" si="24"/>
        <v>0</v>
      </c>
      <c r="K154" s="24">
        <f t="shared" si="24"/>
        <v>0</v>
      </c>
      <c r="L154" s="24">
        <f t="shared" si="24"/>
        <v>1.629511324342385</v>
      </c>
      <c r="M154" s="26">
        <f>(M91/M121)*100</f>
        <v>1.159748185871177</v>
      </c>
    </row>
    <row r="155" spans="1:13" ht="12.75">
      <c r="A155" s="9">
        <v>14</v>
      </c>
      <c r="B155" s="16" t="str">
        <f t="shared" si="15"/>
        <v>MOLINA, SWETT Y VALDES S.A. C. DE BOLSA</v>
      </c>
      <c r="C155" s="24">
        <f>(C92/C121)*100</f>
        <v>0.21076245654498468</v>
      </c>
      <c r="D155" s="24">
        <f aca="true" t="shared" si="25" ref="D155:L155">(D92/D121)*100</f>
        <v>8.950720126948765</v>
      </c>
      <c r="E155" s="24">
        <f t="shared" si="25"/>
        <v>0</v>
      </c>
      <c r="F155" s="24">
        <v>0</v>
      </c>
      <c r="G155" s="24">
        <f t="shared" si="25"/>
        <v>0.3270274707676689</v>
      </c>
      <c r="H155" s="24">
        <f t="shared" si="25"/>
        <v>4.829783363764433</v>
      </c>
      <c r="I155" s="24">
        <f t="shared" si="25"/>
        <v>0.012149763971177254</v>
      </c>
      <c r="J155" s="24">
        <f t="shared" si="25"/>
        <v>0</v>
      </c>
      <c r="K155" s="24">
        <f t="shared" si="25"/>
        <v>0</v>
      </c>
      <c r="L155" s="24">
        <f t="shared" si="25"/>
        <v>0.2764847343227668</v>
      </c>
      <c r="M155" s="26">
        <f>(M92/M121)*100</f>
        <v>0.30408602747526564</v>
      </c>
    </row>
    <row r="156" spans="1:13" ht="12.75">
      <c r="A156" s="9">
        <v>15</v>
      </c>
      <c r="B156" s="16" t="str">
        <f t="shared" si="15"/>
        <v>CELFIN, GARDEWEG S.A. C. DE BOLSA</v>
      </c>
      <c r="C156" s="24">
        <f>(C93/C121)*100</f>
        <v>14.206066289356912</v>
      </c>
      <c r="D156" s="24">
        <f aca="true" t="shared" si="26" ref="D156:L156">(D93/D121)*100</f>
        <v>6.380467466641459</v>
      </c>
      <c r="E156" s="24">
        <f t="shared" si="26"/>
        <v>0</v>
      </c>
      <c r="F156" s="24">
        <v>0</v>
      </c>
      <c r="G156" s="24">
        <f t="shared" si="26"/>
        <v>0.9230690731932485</v>
      </c>
      <c r="H156" s="24">
        <f t="shared" si="26"/>
        <v>7.166002065853753</v>
      </c>
      <c r="I156" s="24">
        <f t="shared" si="26"/>
        <v>0.5527426172678707</v>
      </c>
      <c r="J156" s="24">
        <f t="shared" si="26"/>
        <v>0.1783990201761823</v>
      </c>
      <c r="K156" s="24">
        <f t="shared" si="26"/>
        <v>33.0284741431716</v>
      </c>
      <c r="L156" s="24">
        <f t="shared" si="26"/>
        <v>0.607845583447344</v>
      </c>
      <c r="M156" s="26">
        <f>(M93/M121)*100</f>
        <v>1.7865671502407094</v>
      </c>
    </row>
    <row r="157" spans="1:13" ht="12.75">
      <c r="A157" s="9">
        <v>16</v>
      </c>
      <c r="B157" s="16" t="str">
        <f t="shared" si="15"/>
        <v>NEGOCIOS Y VALORES S.A. C. DE BOLSA</v>
      </c>
      <c r="C157" s="24">
        <f>(C94/C121)*100</f>
        <v>0.7921567805245833</v>
      </c>
      <c r="D157" s="24">
        <f aca="true" t="shared" si="27" ref="D157:L157">(D94/D121)*100</f>
        <v>0</v>
      </c>
      <c r="E157" s="24">
        <f t="shared" si="27"/>
        <v>0</v>
      </c>
      <c r="F157" s="24">
        <v>0</v>
      </c>
      <c r="G157" s="24">
        <f t="shared" si="27"/>
        <v>0.14022245241040787</v>
      </c>
      <c r="H157" s="24">
        <f t="shared" si="27"/>
        <v>0</v>
      </c>
      <c r="I157" s="24">
        <f t="shared" si="27"/>
        <v>0.3614039640141351</v>
      </c>
      <c r="J157" s="24">
        <f t="shared" si="27"/>
        <v>0.9153869216690637</v>
      </c>
      <c r="K157" s="24">
        <f t="shared" si="27"/>
        <v>0</v>
      </c>
      <c r="L157" s="24">
        <f t="shared" si="27"/>
        <v>0.9529825918353875</v>
      </c>
      <c r="M157" s="26">
        <f>(M94/M121)*100</f>
        <v>0.6025306698164421</v>
      </c>
    </row>
    <row r="158" spans="1:13" ht="12.75">
      <c r="A158" s="9">
        <v>17</v>
      </c>
      <c r="B158" s="16" t="str">
        <f t="shared" si="15"/>
        <v>ALFA CORREDORES DE BOLSA S.A.</v>
      </c>
      <c r="C158" s="24">
        <f>(C95/C121)*100</f>
        <v>3.9126800842774436</v>
      </c>
      <c r="D158" s="24">
        <f aca="true" t="shared" si="28" ref="D158:L158">(D95/D121)*100</f>
        <v>0.29197048324399644</v>
      </c>
      <c r="E158" s="24">
        <f t="shared" si="28"/>
        <v>0</v>
      </c>
      <c r="F158" s="24">
        <v>0</v>
      </c>
      <c r="G158" s="24">
        <f t="shared" si="28"/>
        <v>0.6137643331608027</v>
      </c>
      <c r="H158" s="24">
        <f t="shared" si="28"/>
        <v>0</v>
      </c>
      <c r="I158" s="24">
        <f t="shared" si="28"/>
        <v>0.15785807363048332</v>
      </c>
      <c r="J158" s="24">
        <f t="shared" si="28"/>
        <v>0</v>
      </c>
      <c r="K158" s="24">
        <f t="shared" si="28"/>
        <v>0</v>
      </c>
      <c r="L158" s="24">
        <f t="shared" si="28"/>
        <v>0.28949433874267716</v>
      </c>
      <c r="M158" s="26">
        <f>(M95/M121)*100</f>
        <v>0.5726436669277752</v>
      </c>
    </row>
    <row r="159" spans="1:13" ht="12.75">
      <c r="A159" s="9">
        <v>18</v>
      </c>
      <c r="B159" s="16" t="str">
        <f t="shared" si="15"/>
        <v>DUPOL S.A. CORREDORES DE BOLSA</v>
      </c>
      <c r="C159" s="24">
        <f>(C96/C121)*100</f>
        <v>0</v>
      </c>
      <c r="D159" s="24">
        <f aca="true" t="shared" si="29" ref="D159:L159">(D96/D121)*100</f>
        <v>0</v>
      </c>
      <c r="E159" s="24">
        <f t="shared" si="29"/>
        <v>0</v>
      </c>
      <c r="F159" s="24">
        <v>0</v>
      </c>
      <c r="G159" s="24">
        <f t="shared" si="29"/>
        <v>0</v>
      </c>
      <c r="H159" s="24">
        <f t="shared" si="29"/>
        <v>0</v>
      </c>
      <c r="I159" s="24">
        <f t="shared" si="29"/>
        <v>0</v>
      </c>
      <c r="J159" s="24">
        <f t="shared" si="29"/>
        <v>0</v>
      </c>
      <c r="K159" s="24">
        <f t="shared" si="29"/>
        <v>0</v>
      </c>
      <c r="L159" s="24">
        <f t="shared" si="29"/>
        <v>0</v>
      </c>
      <c r="M159" s="26">
        <f>(M96/M121)*100</f>
        <v>0</v>
      </c>
    </row>
    <row r="160" spans="1:13" ht="12.75">
      <c r="A160" s="9">
        <v>19</v>
      </c>
      <c r="B160" s="16" t="str">
        <f t="shared" si="15"/>
        <v>DE LA CERDA Y HATTON C. DE BOLSA S.A.</v>
      </c>
      <c r="C160" s="24">
        <f>(C97/C121)*100</f>
        <v>0</v>
      </c>
      <c r="D160" s="24">
        <f aca="true" t="shared" si="30" ref="D160:L160">(D97/D121)*100</f>
        <v>0</v>
      </c>
      <c r="E160" s="24">
        <f t="shared" si="30"/>
        <v>0</v>
      </c>
      <c r="F160" s="24">
        <v>0</v>
      </c>
      <c r="G160" s="24">
        <f t="shared" si="30"/>
        <v>0</v>
      </c>
      <c r="H160" s="24">
        <f t="shared" si="30"/>
        <v>0</v>
      </c>
      <c r="I160" s="24">
        <f t="shared" si="30"/>
        <v>0</v>
      </c>
      <c r="J160" s="24">
        <f t="shared" si="30"/>
        <v>0</v>
      </c>
      <c r="K160" s="24">
        <f t="shared" si="30"/>
        <v>0</v>
      </c>
      <c r="L160" s="24">
        <f t="shared" si="30"/>
        <v>0</v>
      </c>
      <c r="M160" s="26">
        <f>(M97/M121)*100</f>
        <v>0</v>
      </c>
    </row>
    <row r="161" spans="1:13" ht="12.75">
      <c r="A161" s="9">
        <v>20</v>
      </c>
      <c r="B161" s="16" t="str">
        <f t="shared" si="15"/>
        <v>CORP CORREDORES DE BOLSA S.A.</v>
      </c>
      <c r="C161" s="24">
        <f>(C98/C121)*100</f>
        <v>0.47965473783802187</v>
      </c>
      <c r="D161" s="24">
        <f aca="true" t="shared" si="31" ref="D161:L161">(D98/D121)*100</f>
        <v>0.28740844444330893</v>
      </c>
      <c r="E161" s="24">
        <f t="shared" si="31"/>
        <v>0</v>
      </c>
      <c r="F161" s="24">
        <v>0</v>
      </c>
      <c r="G161" s="24">
        <f t="shared" si="31"/>
        <v>0.8634979801947513</v>
      </c>
      <c r="H161" s="24">
        <f t="shared" si="31"/>
        <v>8.47141327714859</v>
      </c>
      <c r="I161" s="24">
        <f t="shared" si="31"/>
        <v>2.6106701681052527</v>
      </c>
      <c r="J161" s="24">
        <f t="shared" si="31"/>
        <v>0</v>
      </c>
      <c r="K161" s="24">
        <f t="shared" si="31"/>
        <v>0</v>
      </c>
      <c r="L161" s="24">
        <f t="shared" si="31"/>
        <v>7.934274757961972</v>
      </c>
      <c r="M161" s="26">
        <f>(M98/M121)*100</f>
        <v>4.580481520945556</v>
      </c>
    </row>
    <row r="162" spans="1:13" ht="12.75">
      <c r="A162" s="9">
        <v>21</v>
      </c>
      <c r="B162" s="16" t="str">
        <f t="shared" si="15"/>
        <v>UGARTE Y CIA. CORREDORES DE BOLSA S.A.</v>
      </c>
      <c r="C162" s="24">
        <f>(C99/C121)*100</f>
        <v>0.44534733451763053</v>
      </c>
      <c r="D162" s="24">
        <f aca="true" t="shared" si="32" ref="D162:L162">(D99/D121)*100</f>
        <v>6.0355773333094875</v>
      </c>
      <c r="E162" s="24">
        <f t="shared" si="32"/>
        <v>1.2166117765381945</v>
      </c>
      <c r="F162" s="24">
        <v>0</v>
      </c>
      <c r="G162" s="24">
        <f t="shared" si="32"/>
        <v>0</v>
      </c>
      <c r="H162" s="24">
        <f t="shared" si="32"/>
        <v>0.008701321256495904</v>
      </c>
      <c r="I162" s="24">
        <f t="shared" si="32"/>
        <v>0</v>
      </c>
      <c r="J162" s="24">
        <f t="shared" si="32"/>
        <v>0</v>
      </c>
      <c r="K162" s="24">
        <f t="shared" si="32"/>
        <v>0</v>
      </c>
      <c r="L162" s="24">
        <f t="shared" si="32"/>
        <v>0.041302834247857495</v>
      </c>
      <c r="M162" s="26">
        <f>(M99/M121)*100</f>
        <v>0.05088133853975425</v>
      </c>
    </row>
    <row r="163" spans="1:13" ht="12.75">
      <c r="A163" s="9">
        <v>22</v>
      </c>
      <c r="B163" s="16" t="str">
        <f t="shared" si="15"/>
        <v>FINANZAS Y NEGOCIOS S.A. C. DE BOLSA </v>
      </c>
      <c r="C163" s="24">
        <f>(C100/C121)*100</f>
        <v>0.46365137078443164</v>
      </c>
      <c r="D163" s="24">
        <f aca="true" t="shared" si="33" ref="D163:L163">(D100/D121)*100</f>
        <v>0</v>
      </c>
      <c r="E163" s="24">
        <f t="shared" si="33"/>
        <v>0</v>
      </c>
      <c r="F163" s="24">
        <v>0</v>
      </c>
      <c r="G163" s="24">
        <f t="shared" si="33"/>
        <v>0</v>
      </c>
      <c r="H163" s="24">
        <f t="shared" si="33"/>
        <v>0</v>
      </c>
      <c r="I163" s="24">
        <f t="shared" si="33"/>
        <v>0</v>
      </c>
      <c r="J163" s="24">
        <f t="shared" si="33"/>
        <v>0</v>
      </c>
      <c r="K163" s="24">
        <f t="shared" si="33"/>
        <v>0</v>
      </c>
      <c r="L163" s="24">
        <f t="shared" si="33"/>
        <v>0.061646349639524665</v>
      </c>
      <c r="M163" s="26">
        <f>(M100/M121)*100</f>
        <v>0.060904595565638715</v>
      </c>
    </row>
    <row r="164" spans="1:13" ht="12.75">
      <c r="A164" s="9">
        <v>23</v>
      </c>
      <c r="B164" s="16" t="str">
        <f t="shared" si="15"/>
        <v>URETA Y BIANCHI CORREDORES DE  BOLSA S.A.</v>
      </c>
      <c r="C164" s="24">
        <f>(C101/C121)*100</f>
        <v>2.866467648373687</v>
      </c>
      <c r="D164" s="24">
        <f aca="true" t="shared" si="34" ref="D164:L164">(D101/D121)*100</f>
        <v>3.1624052966365364</v>
      </c>
      <c r="E164" s="24">
        <f t="shared" si="34"/>
        <v>1.2166117765381945</v>
      </c>
      <c r="F164" s="24">
        <v>0</v>
      </c>
      <c r="G164" s="24">
        <f t="shared" si="34"/>
        <v>0</v>
      </c>
      <c r="H164" s="24">
        <f t="shared" si="34"/>
        <v>0</v>
      </c>
      <c r="I164" s="24">
        <f t="shared" si="34"/>
        <v>0</v>
      </c>
      <c r="J164" s="24">
        <f t="shared" si="34"/>
        <v>1.705367540437006</v>
      </c>
      <c r="K164" s="24">
        <f t="shared" si="34"/>
        <v>0</v>
      </c>
      <c r="L164" s="24">
        <f t="shared" si="34"/>
        <v>0</v>
      </c>
      <c r="M164" s="26">
        <f>(M101/M121)*100</f>
        <v>0.20976657135336874</v>
      </c>
    </row>
    <row r="165" spans="1:13" ht="12.75">
      <c r="A165" s="9">
        <v>24</v>
      </c>
      <c r="B165" s="16" t="str">
        <f t="shared" si="15"/>
        <v>MUNITA Y CRUZAT S.A. CORREDORES DE BOLSA</v>
      </c>
      <c r="C165" s="24">
        <f>(C102/C121)*100</f>
        <v>0.41987478926941</v>
      </c>
      <c r="D165" s="24">
        <f aca="true" t="shared" si="35" ref="D165:L165">(D102/D121)*100</f>
        <v>0</v>
      </c>
      <c r="E165" s="24">
        <f t="shared" si="35"/>
        <v>0</v>
      </c>
      <c r="F165" s="24">
        <v>0</v>
      </c>
      <c r="G165" s="24">
        <f t="shared" si="35"/>
        <v>0</v>
      </c>
      <c r="H165" s="24">
        <f t="shared" si="35"/>
        <v>0.0006818376987715601</v>
      </c>
      <c r="I165" s="24">
        <f t="shared" si="35"/>
        <v>0</v>
      </c>
      <c r="J165" s="24">
        <f t="shared" si="35"/>
        <v>0</v>
      </c>
      <c r="K165" s="24">
        <f t="shared" si="35"/>
        <v>0</v>
      </c>
      <c r="L165" s="24">
        <f t="shared" si="35"/>
        <v>0.03987254559858305</v>
      </c>
      <c r="M165" s="26">
        <f>(M102/M121)*100</f>
        <v>0.04818592186046188</v>
      </c>
    </row>
    <row r="166" spans="1:13" ht="12.75">
      <c r="A166" s="9">
        <v>25</v>
      </c>
      <c r="B166" s="16" t="str">
        <f t="shared" si="15"/>
        <v>RAIMUNDO SERRANO MC AULIFFE C. DE B. S.A.</v>
      </c>
      <c r="C166" s="24">
        <f>(C103/C121)*100</f>
        <v>0.23425065952385238</v>
      </c>
      <c r="D166" s="24">
        <f aca="true" t="shared" si="36" ref="D166:L166">(D103/D121)*100</f>
        <v>3.647915713960897</v>
      </c>
      <c r="E166" s="24">
        <f t="shared" si="36"/>
        <v>0</v>
      </c>
      <c r="F166" s="24">
        <v>0</v>
      </c>
      <c r="G166" s="24">
        <f t="shared" si="36"/>
        <v>0</v>
      </c>
      <c r="H166" s="24">
        <f t="shared" si="36"/>
        <v>0</v>
      </c>
      <c r="I166" s="24">
        <f t="shared" si="36"/>
        <v>0</v>
      </c>
      <c r="J166" s="24">
        <f t="shared" si="36"/>
        <v>4.724018668309702</v>
      </c>
      <c r="K166" s="24">
        <f t="shared" si="36"/>
        <v>0.16263744461883467</v>
      </c>
      <c r="L166" s="24">
        <f t="shared" si="36"/>
        <v>0</v>
      </c>
      <c r="M166" s="26">
        <f>(M103/M121)*100</f>
        <v>0.01720877805826138</v>
      </c>
    </row>
    <row r="167" spans="1:13" ht="12.75">
      <c r="A167" s="9">
        <v>26</v>
      </c>
      <c r="B167" s="16" t="str">
        <f t="shared" si="15"/>
        <v>ETCHEGARAY S.A. CORREDORES DE BOLSA</v>
      </c>
      <c r="C167" s="24">
        <f>(C104/C121)*100</f>
        <v>0.07211921592088556</v>
      </c>
      <c r="D167" s="24">
        <f aca="true" t="shared" si="37" ref="D167:L167">(D104/D121)*100</f>
        <v>0</v>
      </c>
      <c r="E167" s="24">
        <f t="shared" si="37"/>
        <v>0</v>
      </c>
      <c r="F167" s="24">
        <v>0</v>
      </c>
      <c r="G167" s="24">
        <f t="shared" si="37"/>
        <v>0</v>
      </c>
      <c r="H167" s="24">
        <f t="shared" si="37"/>
        <v>0</v>
      </c>
      <c r="I167" s="24">
        <f t="shared" si="37"/>
        <v>0</v>
      </c>
      <c r="J167" s="24">
        <f t="shared" si="37"/>
        <v>0</v>
      </c>
      <c r="K167" s="24">
        <f t="shared" si="37"/>
        <v>0</v>
      </c>
      <c r="L167" s="24">
        <f t="shared" si="37"/>
        <v>0</v>
      </c>
      <c r="M167" s="26">
        <f>(M104/M121)*100</f>
        <v>0.005276460590702779</v>
      </c>
    </row>
    <row r="168" spans="1:13" ht="12.75">
      <c r="A168" s="9">
        <v>27</v>
      </c>
      <c r="B168" s="16" t="str">
        <f t="shared" si="15"/>
        <v>COVARRUBIAS Y CIA. C. DE BOLSA LTDA.</v>
      </c>
      <c r="C168" s="24">
        <f>(C105/C121)*100</f>
        <v>0.4471697063421746</v>
      </c>
      <c r="D168" s="24">
        <f aca="true" t="shared" si="38" ref="D168:L168">(D105/D121)*100</f>
        <v>29.4443108273969</v>
      </c>
      <c r="E168" s="24">
        <f t="shared" si="38"/>
        <v>0</v>
      </c>
      <c r="F168" s="24">
        <v>0</v>
      </c>
      <c r="G168" s="24">
        <f t="shared" si="38"/>
        <v>0.06075168077428962</v>
      </c>
      <c r="H168" s="24">
        <f t="shared" si="38"/>
        <v>0.6780747756485771</v>
      </c>
      <c r="I168" s="24">
        <f t="shared" si="38"/>
        <v>0</v>
      </c>
      <c r="J168" s="24">
        <f t="shared" si="38"/>
        <v>6.796392196564013</v>
      </c>
      <c r="K168" s="24">
        <f t="shared" si="38"/>
        <v>0</v>
      </c>
      <c r="L168" s="24">
        <f t="shared" si="38"/>
        <v>0.047857861390729624</v>
      </c>
      <c r="M168" s="26">
        <f>(M105/M121)*100</f>
        <v>0.07968355146828592</v>
      </c>
    </row>
    <row r="169" spans="1:13" ht="12.75">
      <c r="A169" s="9">
        <v>28</v>
      </c>
      <c r="B169" s="16" t="str">
        <f t="shared" si="15"/>
        <v>VALENZUELA LAFOURCADE S.A. C. DE BOLSA</v>
      </c>
      <c r="C169" s="24">
        <f>(C106/C121)*100</f>
        <v>0.12575640952163492</v>
      </c>
      <c r="D169" s="24">
        <f aca="true" t="shared" si="39" ref="D169:L169">(D106/D121)*100</f>
        <v>4.625907343897069</v>
      </c>
      <c r="E169" s="24">
        <f t="shared" si="39"/>
        <v>0</v>
      </c>
      <c r="F169" s="24">
        <v>0</v>
      </c>
      <c r="G169" s="24">
        <f t="shared" si="39"/>
        <v>0</v>
      </c>
      <c r="H169" s="24">
        <f t="shared" si="39"/>
        <v>0</v>
      </c>
      <c r="I169" s="24">
        <f t="shared" si="39"/>
        <v>0</v>
      </c>
      <c r="J169" s="24">
        <f t="shared" si="39"/>
        <v>0</v>
      </c>
      <c r="K169" s="24">
        <f t="shared" si="39"/>
        <v>0</v>
      </c>
      <c r="L169" s="24">
        <f t="shared" si="39"/>
        <v>0</v>
      </c>
      <c r="M169" s="26">
        <f>(M106/M121)*100</f>
        <v>0.009214672858586561</v>
      </c>
    </row>
    <row r="170" spans="1:13" ht="12.75">
      <c r="A170" s="9">
        <v>29</v>
      </c>
      <c r="B170" s="16" t="str">
        <f t="shared" si="15"/>
        <v>JAIME LARRAIN Y CIA. C. DE BOLSA LTDA.</v>
      </c>
      <c r="C170" s="24">
        <f>(C107/C121)*100</f>
        <v>0.43464017211922984</v>
      </c>
      <c r="D170" s="24">
        <f aca="true" t="shared" si="40" ref="D170:L170">(D107/D121)*100</f>
        <v>0</v>
      </c>
      <c r="E170" s="24">
        <f t="shared" si="40"/>
        <v>97.56677644692363</v>
      </c>
      <c r="F170" s="24">
        <v>0</v>
      </c>
      <c r="G170" s="24">
        <f t="shared" si="40"/>
        <v>0</v>
      </c>
      <c r="H170" s="24">
        <f t="shared" si="40"/>
        <v>0</v>
      </c>
      <c r="I170" s="24">
        <f t="shared" si="40"/>
        <v>0</v>
      </c>
      <c r="J170" s="24">
        <f t="shared" si="40"/>
        <v>0</v>
      </c>
      <c r="K170" s="24">
        <f t="shared" si="40"/>
        <v>0</v>
      </c>
      <c r="L170" s="24">
        <f t="shared" si="40"/>
        <v>7.750075462523476E-05</v>
      </c>
      <c r="M170" s="26">
        <f>(M107/M121)*100</f>
        <v>0.03320145289124231</v>
      </c>
    </row>
    <row r="171" spans="1:13" ht="12.75">
      <c r="A171" s="9">
        <v>30</v>
      </c>
      <c r="B171" s="16" t="str">
        <f t="shared" si="15"/>
        <v>LIRA S.A. CORREDORES DE BOLSA</v>
      </c>
      <c r="C171" s="24">
        <f>(C108/C121)*100</f>
        <v>0.2494478148081243</v>
      </c>
      <c r="D171" s="24">
        <f aca="true" t="shared" si="41" ref="D171:L171">(D108/D121)*100</f>
        <v>0</v>
      </c>
      <c r="E171" s="24">
        <f t="shared" si="41"/>
        <v>0</v>
      </c>
      <c r="F171" s="24">
        <v>0</v>
      </c>
      <c r="G171" s="24">
        <f t="shared" si="41"/>
        <v>0</v>
      </c>
      <c r="H171" s="24">
        <f t="shared" si="41"/>
        <v>0</v>
      </c>
      <c r="I171" s="24">
        <f t="shared" si="41"/>
        <v>0</v>
      </c>
      <c r="J171" s="24">
        <f t="shared" si="41"/>
        <v>0</v>
      </c>
      <c r="K171" s="24">
        <f t="shared" si="41"/>
        <v>0</v>
      </c>
      <c r="L171" s="24">
        <f t="shared" si="41"/>
        <v>0</v>
      </c>
      <c r="M171" s="26">
        <f>(M108/M121)*100</f>
        <v>0.0182503587631327</v>
      </c>
    </row>
    <row r="172" spans="1:13" ht="12.75">
      <c r="A172" s="9">
        <v>31</v>
      </c>
      <c r="B172" s="16" t="str">
        <f t="shared" si="15"/>
        <v>SERGIO CONTRERAS Y CIA. C. DE BOLSA</v>
      </c>
      <c r="C172" s="24">
        <f>(C109/C121)*100</f>
        <v>0.08819666154892461</v>
      </c>
      <c r="D172" s="24">
        <f aca="true" t="shared" si="42" ref="D172:L172">(D109/D121)*100</f>
        <v>0</v>
      </c>
      <c r="E172" s="24">
        <f t="shared" si="42"/>
        <v>0</v>
      </c>
      <c r="F172" s="24">
        <v>0</v>
      </c>
      <c r="G172" s="24">
        <f t="shared" si="42"/>
        <v>0.025811920970410174</v>
      </c>
      <c r="H172" s="24">
        <f t="shared" si="42"/>
        <v>0.04881265523627361</v>
      </c>
      <c r="I172" s="24">
        <f t="shared" si="42"/>
        <v>0.0019899013418694786</v>
      </c>
      <c r="J172" s="24">
        <f t="shared" si="42"/>
        <v>0</v>
      </c>
      <c r="K172" s="24">
        <f t="shared" si="42"/>
        <v>0</v>
      </c>
      <c r="L172" s="24">
        <f t="shared" si="42"/>
        <v>0.031704417256010725</v>
      </c>
      <c r="M172" s="26">
        <f>(M109/M121)*100</f>
        <v>0.026782330190189937</v>
      </c>
    </row>
    <row r="173" spans="1:13" ht="12.75">
      <c r="A173" s="9">
        <v>32</v>
      </c>
      <c r="B173" s="16" t="str">
        <f t="shared" si="15"/>
        <v>YRARRAZAVAL Y CIA. C. DE BOLSA LTDA.</v>
      </c>
      <c r="C173" s="24">
        <f>(C110/C121)*100</f>
        <v>0.1432594406547596</v>
      </c>
      <c r="D173" s="24">
        <f aca="true" t="shared" si="43" ref="D173:L173">(D110/D121)*100</f>
        <v>0</v>
      </c>
      <c r="E173" s="24">
        <f t="shared" si="43"/>
        <v>0</v>
      </c>
      <c r="F173" s="24">
        <v>0</v>
      </c>
      <c r="G173" s="24">
        <f t="shared" si="43"/>
        <v>0</v>
      </c>
      <c r="H173" s="24">
        <f t="shared" si="43"/>
        <v>0</v>
      </c>
      <c r="I173" s="24">
        <f t="shared" si="43"/>
        <v>0</v>
      </c>
      <c r="J173" s="24">
        <f t="shared" si="43"/>
        <v>0</v>
      </c>
      <c r="K173" s="24">
        <f t="shared" si="43"/>
        <v>0</v>
      </c>
      <c r="L173" s="24">
        <f t="shared" si="43"/>
        <v>0</v>
      </c>
      <c r="M173" s="26">
        <f>(M110/M121)*100</f>
        <v>0.010481295216661598</v>
      </c>
    </row>
    <row r="174" spans="1:13" ht="12.75">
      <c r="A174" s="9">
        <v>33</v>
      </c>
      <c r="B174" s="16" t="s">
        <v>41</v>
      </c>
      <c r="C174" s="24">
        <f>(C111/C121)*100</f>
        <v>3.5320499864357564</v>
      </c>
      <c r="D174" s="24">
        <f aca="true" t="shared" si="44" ref="D174:L174">(D111/D121)*100</f>
        <v>0</v>
      </c>
      <c r="E174" s="24">
        <f t="shared" si="44"/>
        <v>0</v>
      </c>
      <c r="F174" s="24">
        <v>0</v>
      </c>
      <c r="G174" s="24">
        <f t="shared" si="44"/>
        <v>0.11273932190054847</v>
      </c>
      <c r="H174" s="24">
        <f t="shared" si="44"/>
        <v>0</v>
      </c>
      <c r="I174" s="24">
        <f t="shared" si="44"/>
        <v>0.09784908096176635</v>
      </c>
      <c r="J174" s="24">
        <f t="shared" si="44"/>
        <v>0</v>
      </c>
      <c r="K174" s="24">
        <f t="shared" si="44"/>
        <v>66.80888841220957</v>
      </c>
      <c r="L174" s="24">
        <f t="shared" si="44"/>
        <v>5.040839251759991</v>
      </c>
      <c r="M174" s="26">
        <f>(M111/M121)*100</f>
        <v>2.5143768212456727</v>
      </c>
    </row>
    <row r="175" spans="1:13" ht="12.75">
      <c r="A175" s="9">
        <v>34</v>
      </c>
      <c r="B175" s="16" t="s">
        <v>68</v>
      </c>
      <c r="C175" s="24">
        <f>(C112/C121)*100</f>
        <v>0.0069876895993044195</v>
      </c>
      <c r="D175" s="24">
        <f aca="true" t="shared" si="45" ref="D175:L175">(D112/D121)*100</f>
        <v>0</v>
      </c>
      <c r="E175" s="24">
        <f t="shared" si="45"/>
        <v>0</v>
      </c>
      <c r="F175" s="24">
        <v>0</v>
      </c>
      <c r="G175" s="24">
        <f t="shared" si="45"/>
        <v>3.3282433106807305</v>
      </c>
      <c r="H175" s="24">
        <f t="shared" si="45"/>
        <v>0.3684748640177472</v>
      </c>
      <c r="I175" s="24">
        <f t="shared" si="45"/>
        <v>3.710985894910145</v>
      </c>
      <c r="J175" s="24">
        <f t="shared" si="45"/>
        <v>0</v>
      </c>
      <c r="K175" s="24">
        <f t="shared" si="45"/>
        <v>0</v>
      </c>
      <c r="L175" s="24">
        <f t="shared" si="45"/>
        <v>13.413968469756185</v>
      </c>
      <c r="M175" s="26">
        <f>(M112/M121)*100</f>
        <v>7.54370003620876</v>
      </c>
    </row>
    <row r="176" spans="1:13" ht="12.75">
      <c r="A176" s="9">
        <v>35</v>
      </c>
      <c r="B176" s="16" t="str">
        <f aca="true" t="shared" si="46" ref="B176:B181">B42</f>
        <v>INTERVALORES CORREDORES DE BOLSA S.A.</v>
      </c>
      <c r="C176" s="24">
        <f>(C113/C121)*100</f>
        <v>0</v>
      </c>
      <c r="D176" s="24">
        <f aca="true" t="shared" si="47" ref="D176:L176">(D113/D121)*100</f>
        <v>0</v>
      </c>
      <c r="E176" s="24">
        <f t="shared" si="47"/>
        <v>0</v>
      </c>
      <c r="F176" s="24">
        <v>0</v>
      </c>
      <c r="G176" s="24">
        <f t="shared" si="47"/>
        <v>0</v>
      </c>
      <c r="H176" s="24">
        <f t="shared" si="47"/>
        <v>0</v>
      </c>
      <c r="I176" s="24">
        <f t="shared" si="47"/>
        <v>0</v>
      </c>
      <c r="J176" s="24">
        <f t="shared" si="47"/>
        <v>0</v>
      </c>
      <c r="K176" s="24">
        <f t="shared" si="47"/>
        <v>0</v>
      </c>
      <c r="L176" s="24">
        <f t="shared" si="47"/>
        <v>0</v>
      </c>
      <c r="M176" s="26">
        <f>(M113/M121)*100</f>
        <v>0</v>
      </c>
    </row>
    <row r="177" spans="1:13" ht="12.75">
      <c r="A177" s="9">
        <v>36</v>
      </c>
      <c r="B177" s="16" t="str">
        <f t="shared" si="46"/>
        <v>CARLOS MARIN ORREGO S.A. C. DE BOLSA</v>
      </c>
      <c r="C177" s="24">
        <f>(C114/C121)*100</f>
        <v>0</v>
      </c>
      <c r="D177" s="24">
        <f aca="true" t="shared" si="48" ref="D177:L177">(D114/D121)*100</f>
        <v>0</v>
      </c>
      <c r="E177" s="24">
        <f t="shared" si="48"/>
        <v>0</v>
      </c>
      <c r="F177" s="24">
        <v>0</v>
      </c>
      <c r="G177" s="24">
        <f t="shared" si="48"/>
        <v>0</v>
      </c>
      <c r="H177" s="24">
        <f t="shared" si="48"/>
        <v>0</v>
      </c>
      <c r="I177" s="24">
        <f t="shared" si="48"/>
        <v>0</v>
      </c>
      <c r="J177" s="24">
        <f t="shared" si="48"/>
        <v>0</v>
      </c>
      <c r="K177" s="24">
        <f t="shared" si="48"/>
        <v>0</v>
      </c>
      <c r="L177" s="24">
        <f t="shared" si="48"/>
        <v>0</v>
      </c>
      <c r="M177" s="26">
        <f>(M114/M121)*100</f>
        <v>0</v>
      </c>
    </row>
    <row r="178" spans="1:13" ht="12.75">
      <c r="A178" s="9">
        <v>37</v>
      </c>
      <c r="B178" s="16" t="str">
        <f t="shared" si="46"/>
        <v>CHILEMARKET S.A. CORREDORES DE BOLSA</v>
      </c>
      <c r="C178" s="24">
        <f>(C115/C121)*100</f>
        <v>0</v>
      </c>
      <c r="D178" s="24">
        <f aca="true" t="shared" si="49" ref="D178:L178">(D115/D121)*100</f>
        <v>0</v>
      </c>
      <c r="E178" s="24">
        <f t="shared" si="49"/>
        <v>0</v>
      </c>
      <c r="F178" s="24">
        <v>0</v>
      </c>
      <c r="G178" s="24">
        <f t="shared" si="49"/>
        <v>0</v>
      </c>
      <c r="H178" s="24">
        <f t="shared" si="49"/>
        <v>0</v>
      </c>
      <c r="I178" s="24">
        <f t="shared" si="49"/>
        <v>0</v>
      </c>
      <c r="J178" s="24">
        <f t="shared" si="49"/>
        <v>0</v>
      </c>
      <c r="K178" s="24">
        <f t="shared" si="49"/>
        <v>0</v>
      </c>
      <c r="L178" s="24">
        <f t="shared" si="49"/>
        <v>0</v>
      </c>
      <c r="M178" s="26">
        <f>(M115/M121)*100</f>
        <v>0</v>
      </c>
    </row>
    <row r="179" spans="1:13" ht="12.75">
      <c r="A179" s="9">
        <v>38</v>
      </c>
      <c r="B179" s="16" t="str">
        <f t="shared" si="46"/>
        <v>CB CORREDORES DE BOLSA S.A.</v>
      </c>
      <c r="C179" s="24">
        <f>(C116/C121)*100</f>
        <v>0</v>
      </c>
      <c r="D179" s="24">
        <f aca="true" t="shared" si="50" ref="D179:L179">(D116/D121)*100</f>
        <v>0</v>
      </c>
      <c r="E179" s="24">
        <f t="shared" si="50"/>
        <v>0</v>
      </c>
      <c r="F179" s="24">
        <v>0</v>
      </c>
      <c r="G179" s="24">
        <f t="shared" si="50"/>
        <v>0</v>
      </c>
      <c r="H179" s="24">
        <f t="shared" si="50"/>
        <v>0</v>
      </c>
      <c r="I179" s="24">
        <f t="shared" si="50"/>
        <v>0</v>
      </c>
      <c r="J179" s="24">
        <f t="shared" si="50"/>
        <v>0</v>
      </c>
      <c r="K179" s="24">
        <f t="shared" si="50"/>
        <v>0</v>
      </c>
      <c r="L179" s="24">
        <f t="shared" si="50"/>
        <v>0</v>
      </c>
      <c r="M179" s="26">
        <f>(M116/M121)*100</f>
        <v>0</v>
      </c>
    </row>
    <row r="180" spans="1:13" ht="12.75">
      <c r="A180" s="9">
        <v>39</v>
      </c>
      <c r="B180" s="16" t="str">
        <f t="shared" si="46"/>
        <v>EUROAMERICA CORREDORES DE BOLSA S.A.</v>
      </c>
      <c r="C180" s="24">
        <f>(C117/C121)*100</f>
        <v>5.248248218387715</v>
      </c>
      <c r="D180" s="24">
        <f aca="true" t="shared" si="51" ref="D180:L180">(D117/D121)*100</f>
        <v>6.048351041951412</v>
      </c>
      <c r="E180" s="24">
        <f t="shared" si="51"/>
        <v>0</v>
      </c>
      <c r="F180" s="24">
        <v>0</v>
      </c>
      <c r="G180" s="24">
        <f t="shared" si="51"/>
        <v>0.057962277425039774</v>
      </c>
      <c r="H180" s="24">
        <f t="shared" si="51"/>
        <v>0.8821049314687813</v>
      </c>
      <c r="I180" s="24">
        <f t="shared" si="51"/>
        <v>0</v>
      </c>
      <c r="J180" s="24">
        <f t="shared" si="51"/>
        <v>0</v>
      </c>
      <c r="K180" s="24">
        <f t="shared" si="51"/>
        <v>0</v>
      </c>
      <c r="L180" s="24">
        <f t="shared" si="51"/>
        <v>0</v>
      </c>
      <c r="M180" s="26">
        <f>(M117/M121)*100</f>
        <v>0.4136575246683093</v>
      </c>
    </row>
    <row r="181" spans="1:13" ht="12.75">
      <c r="A181" s="9">
        <v>40</v>
      </c>
      <c r="B181" s="16" t="str">
        <f t="shared" si="46"/>
        <v>MBI CORREDORES DE BOLSA S.A.</v>
      </c>
      <c r="C181" s="24">
        <f>(C118/C121)*100</f>
        <v>0</v>
      </c>
      <c r="D181" s="24">
        <f aca="true" t="shared" si="52" ref="D181:L181">(D118/D121)*100</f>
        <v>0</v>
      </c>
      <c r="E181" s="24">
        <f t="shared" si="52"/>
        <v>0</v>
      </c>
      <c r="F181" s="24">
        <v>0</v>
      </c>
      <c r="G181" s="24">
        <f t="shared" si="52"/>
        <v>0</v>
      </c>
      <c r="H181" s="24">
        <f t="shared" si="52"/>
        <v>0</v>
      </c>
      <c r="I181" s="24">
        <f t="shared" si="52"/>
        <v>0</v>
      </c>
      <c r="J181" s="24">
        <f t="shared" si="52"/>
        <v>0</v>
      </c>
      <c r="K181" s="24">
        <f t="shared" si="52"/>
        <v>0</v>
      </c>
      <c r="L181" s="24">
        <f t="shared" si="52"/>
        <v>0</v>
      </c>
      <c r="M181" s="26">
        <f>(M118/M121)*100</f>
        <v>0</v>
      </c>
    </row>
    <row r="182" spans="1:13" ht="12.75">
      <c r="A182" s="9">
        <v>41</v>
      </c>
      <c r="B182" s="16" t="s">
        <v>141</v>
      </c>
      <c r="C182" s="24">
        <f>(C119/C121)*100</f>
        <v>0</v>
      </c>
      <c r="D182" s="24">
        <f aca="true" t="shared" si="53" ref="D182:L182">(D119/D121)*100</f>
        <v>0</v>
      </c>
      <c r="E182" s="24">
        <f t="shared" si="53"/>
        <v>0</v>
      </c>
      <c r="F182" s="24">
        <v>0</v>
      </c>
      <c r="G182" s="24">
        <f t="shared" si="53"/>
        <v>0</v>
      </c>
      <c r="H182" s="24">
        <f t="shared" si="53"/>
        <v>0</v>
      </c>
      <c r="I182" s="24">
        <f t="shared" si="53"/>
        <v>0</v>
      </c>
      <c r="J182" s="24">
        <f t="shared" si="53"/>
        <v>0</v>
      </c>
      <c r="K182" s="24">
        <f t="shared" si="53"/>
        <v>0</v>
      </c>
      <c r="L182" s="24">
        <f t="shared" si="53"/>
        <v>0</v>
      </c>
      <c r="M182" s="26">
        <f>(M119/M121)*100</f>
        <v>0</v>
      </c>
    </row>
    <row r="183" spans="1:13" ht="13.5" thickBot="1">
      <c r="A183" s="9">
        <v>42</v>
      </c>
      <c r="B183" t="s">
        <v>138</v>
      </c>
      <c r="C183" s="24">
        <f>(C120/C121)*100</f>
        <v>1.508493555688692</v>
      </c>
      <c r="D183" s="24">
        <f aca="true" t="shared" si="54" ref="D183:L183">(D120/D121)*100</f>
        <v>0</v>
      </c>
      <c r="E183" s="24">
        <f t="shared" si="54"/>
        <v>0</v>
      </c>
      <c r="F183" s="183">
        <v>0</v>
      </c>
      <c r="G183" s="24">
        <f t="shared" si="54"/>
        <v>0</v>
      </c>
      <c r="H183" s="24">
        <f t="shared" si="54"/>
        <v>0</v>
      </c>
      <c r="I183" s="24">
        <f t="shared" si="54"/>
        <v>0.1417387127460043</v>
      </c>
      <c r="J183" s="24">
        <f t="shared" si="54"/>
        <v>0</v>
      </c>
      <c r="K183" s="24">
        <f t="shared" si="54"/>
        <v>0</v>
      </c>
      <c r="L183" s="24">
        <f t="shared" si="54"/>
        <v>0.15929871327921763</v>
      </c>
      <c r="M183" s="26">
        <f>(M120/M121)*100</f>
        <v>0.21972154357084964</v>
      </c>
    </row>
    <row r="184" spans="1:13" ht="17.25" thickBot="1" thickTop="1">
      <c r="A184" s="38"/>
      <c r="B184" s="19" t="s">
        <v>10</v>
      </c>
      <c r="C184" s="25">
        <f>SUM(C142:C183)</f>
        <v>99.99999999999999</v>
      </c>
      <c r="D184" s="25">
        <f aca="true" t="shared" si="55" ref="D184:L184">SUM(D142:D183)</f>
        <v>99.99999999999999</v>
      </c>
      <c r="E184" s="25">
        <f t="shared" si="55"/>
        <v>100.00000000000001</v>
      </c>
      <c r="F184" s="183">
        <v>0</v>
      </c>
      <c r="G184" s="25">
        <f t="shared" si="55"/>
        <v>99.99999999999997</v>
      </c>
      <c r="H184" s="25">
        <f t="shared" si="55"/>
        <v>100.00000000000003</v>
      </c>
      <c r="I184" s="25">
        <f t="shared" si="55"/>
        <v>99.99999999999999</v>
      </c>
      <c r="J184" s="25">
        <f t="shared" si="55"/>
        <v>100.00000000000001</v>
      </c>
      <c r="K184" s="25">
        <f t="shared" si="55"/>
        <v>100</v>
      </c>
      <c r="L184" s="25">
        <f t="shared" si="55"/>
        <v>100</v>
      </c>
      <c r="M184" s="40">
        <f>SUM(M142:M183)</f>
        <v>100.00000000000004</v>
      </c>
    </row>
    <row r="185" spans="1:13" ht="17.25" thickBot="1" thickTop="1">
      <c r="A185" s="38"/>
      <c r="B185" s="19" t="s">
        <v>26</v>
      </c>
      <c r="C185" s="44">
        <v>1329284.489243</v>
      </c>
      <c r="D185" s="44">
        <v>54.80006000000001</v>
      </c>
      <c r="E185" s="44">
        <v>254.73614999999998</v>
      </c>
      <c r="F185" s="183">
        <v>0</v>
      </c>
      <c r="G185" s="44">
        <v>3419955.7057840014</v>
      </c>
      <c r="H185" s="44">
        <v>386219.18452799995</v>
      </c>
      <c r="I185" s="44">
        <v>5080096.629566001</v>
      </c>
      <c r="J185" s="44">
        <v>218.486626</v>
      </c>
      <c r="K185" s="44">
        <v>276.878428</v>
      </c>
      <c r="L185" s="44">
        <v>7952438.695343</v>
      </c>
      <c r="M185" s="45">
        <v>18168799.605728</v>
      </c>
    </row>
    <row r="186" ht="13.5" thickTop="1"/>
    <row r="187" spans="1:2" ht="12.75">
      <c r="A187" s="1" t="s">
        <v>21</v>
      </c>
      <c r="B187" s="1" t="s">
        <v>23</v>
      </c>
    </row>
    <row r="188" spans="1:2" ht="12.75">
      <c r="A188" s="1" t="s">
        <v>22</v>
      </c>
      <c r="B188" s="1" t="s">
        <v>142</v>
      </c>
    </row>
    <row r="189" spans="1:2" ht="12.75">
      <c r="A189" s="1"/>
      <c r="B189" s="1"/>
    </row>
    <row r="190" spans="1:2" ht="12.75">
      <c r="A190" s="1"/>
      <c r="B190" s="1" t="s">
        <v>24</v>
      </c>
    </row>
    <row r="365" spans="1:13" ht="15.75">
      <c r="A365" s="4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5"/>
      <c r="M365" s="6"/>
    </row>
    <row r="366" spans="1:13" ht="15.7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5"/>
    </row>
    <row r="367" spans="1:13" ht="15.75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8"/>
    </row>
    <row r="368" spans="1:13" ht="12.75">
      <c r="A368" s="9"/>
      <c r="B368" s="10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12.75">
      <c r="A369" s="9"/>
      <c r="B369" s="10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12.75">
      <c r="A370" s="9"/>
      <c r="B370" s="10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12.75">
      <c r="A371" s="9"/>
      <c r="B371" s="10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12.75">
      <c r="A372" s="9"/>
      <c r="B372" s="10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12.75">
      <c r="A373" s="9"/>
      <c r="B373" s="10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1:13" ht="12.75">
      <c r="A374" s="9"/>
      <c r="B374" s="10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1:13" ht="12.75">
      <c r="A375" s="9"/>
      <c r="B375" s="10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1:13" ht="12.75">
      <c r="A376" s="9"/>
      <c r="B376" s="10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1:13" ht="12.75">
      <c r="A377" s="9"/>
      <c r="B377" s="10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12.75">
      <c r="A378" s="9"/>
      <c r="B378" s="10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12.75">
      <c r="A379" s="9"/>
      <c r="B379" s="10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12.75">
      <c r="A380" s="9"/>
      <c r="B380" s="10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ht="12.75">
      <c r="A381" s="9"/>
      <c r="B381" s="10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ht="12.75">
      <c r="A382" s="9"/>
      <c r="B382" s="10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1:13" ht="12.75">
      <c r="A383" s="9"/>
      <c r="B383" s="10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ht="12.75">
      <c r="A384" s="9"/>
      <c r="B384" s="10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</row>
    <row r="385" spans="1:13" ht="12.75">
      <c r="A385" s="9"/>
      <c r="B385" s="10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</row>
    <row r="386" spans="1:13" ht="12.75">
      <c r="A386" s="9"/>
      <c r="B386" s="10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</row>
    <row r="387" spans="1:13" ht="12.75">
      <c r="A387" s="9"/>
      <c r="B387" s="10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</row>
    <row r="388" spans="1:13" ht="12.75">
      <c r="A388" s="9"/>
      <c r="B388" s="10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</row>
    <row r="389" spans="1:13" ht="12.75">
      <c r="A389" s="9"/>
      <c r="B389" s="10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</row>
    <row r="390" spans="1:13" ht="12.75">
      <c r="A390" s="9"/>
      <c r="B390" s="10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</row>
    <row r="391" spans="1:13" ht="12.75">
      <c r="A391" s="9"/>
      <c r="B391" s="10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</row>
    <row r="392" spans="1:13" ht="12.75">
      <c r="A392" s="9"/>
      <c r="B392" s="10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3" ht="12.75">
      <c r="A393" s="9"/>
      <c r="B393" s="10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1:13" ht="12.75">
      <c r="A394" s="9"/>
      <c r="B394" s="10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1:13" ht="12.75">
      <c r="A395" s="9"/>
      <c r="B395" s="10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</row>
    <row r="396" spans="1:13" ht="12.75">
      <c r="A396" s="9"/>
      <c r="B396" s="10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1:13" ht="12.75">
      <c r="A397" s="9"/>
      <c r="B397" s="10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</row>
    <row r="398" spans="1:13" ht="12.75">
      <c r="A398" s="9"/>
      <c r="B398" s="10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</row>
    <row r="399" spans="1:13" ht="12.75">
      <c r="A399" s="9"/>
      <c r="B399" s="10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1:13" ht="12.75">
      <c r="A400" s="9"/>
      <c r="B400" s="10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</row>
    <row r="401" spans="1:13" ht="12.75">
      <c r="A401" s="9"/>
      <c r="B401" s="10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ht="12.75">
      <c r="A402" s="9"/>
      <c r="B402" s="10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1:13" ht="12.75">
      <c r="A403" s="9"/>
      <c r="B403" s="10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1:13" ht="15.75">
      <c r="A404" s="9"/>
      <c r="B404" s="7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</row>
    <row r="405" spans="1:13" ht="15.75">
      <c r="A405" s="11"/>
      <c r="B405" s="12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2"/>
    </row>
  </sheetData>
  <mergeCells count="13">
    <mergeCell ref="C1:K1"/>
    <mergeCell ref="C2:K2"/>
    <mergeCell ref="C3:K3"/>
    <mergeCell ref="A4:M4"/>
    <mergeCell ref="A137:M137"/>
    <mergeCell ref="C139:K139"/>
    <mergeCell ref="C5:K5"/>
    <mergeCell ref="A75:M75"/>
    <mergeCell ref="A76:M76"/>
    <mergeCell ref="B77:K77"/>
    <mergeCell ref="A135:M135"/>
    <mergeCell ref="A136:M136"/>
    <mergeCell ref="A74:M74"/>
  </mergeCells>
  <printOptions gridLines="1" horizontalCentered="1" verticalCentered="1"/>
  <pageMargins left="0.21" right="0.24" top="0.24" bottom="0.37" header="0" footer="0.3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6"/>
  <sheetViews>
    <sheetView workbookViewId="0" topLeftCell="A39">
      <selection activeCell="A59" sqref="A59"/>
    </sheetView>
  </sheetViews>
  <sheetFormatPr defaultColWidth="11.421875" defaultRowHeight="12.75"/>
  <cols>
    <col min="1" max="1" width="29.57421875" style="52" customWidth="1"/>
    <col min="2" max="3" width="9.7109375" style="49" customWidth="1"/>
    <col min="4" max="4" width="9.7109375" style="50" customWidth="1"/>
    <col min="5" max="5" width="9.7109375" style="49" customWidth="1"/>
    <col min="6" max="6" width="9.7109375" style="51" customWidth="1"/>
    <col min="7" max="8" width="9.7109375" style="49" customWidth="1"/>
    <col min="9" max="9" width="9.7109375" style="51" customWidth="1"/>
    <col min="10" max="10" width="11.421875" style="51" customWidth="1"/>
    <col min="11" max="11" width="12.7109375" style="51" customWidth="1"/>
    <col min="12" max="12" width="9.7109375" style="51" customWidth="1"/>
    <col min="13" max="13" width="11.57421875" style="51" customWidth="1"/>
    <col min="14" max="14" width="9.140625" style="52" customWidth="1"/>
    <col min="15" max="22" width="9.140625" style="100" customWidth="1"/>
    <col min="23" max="45" width="9.140625" style="101" customWidth="1"/>
    <col min="46" max="16384" width="9.140625" style="52" customWidth="1"/>
  </cols>
  <sheetData>
    <row r="1" spans="1:45" s="97" customFormat="1" ht="12.75">
      <c r="A1" s="112" t="s">
        <v>130</v>
      </c>
      <c r="B1" s="113"/>
      <c r="C1" s="113"/>
      <c r="D1" s="114"/>
      <c r="E1" s="113"/>
      <c r="F1" s="115"/>
      <c r="G1" s="116"/>
      <c r="H1" s="113"/>
      <c r="I1" s="117"/>
      <c r="J1" s="117"/>
      <c r="K1" s="117"/>
      <c r="L1" s="117"/>
      <c r="M1" s="117"/>
      <c r="O1" s="98"/>
      <c r="P1" s="98"/>
      <c r="Q1" s="98"/>
      <c r="R1" s="98"/>
      <c r="S1" s="98"/>
      <c r="T1" s="98"/>
      <c r="U1" s="98"/>
      <c r="V1" s="98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13" ht="12.75">
      <c r="A2" s="118" t="s">
        <v>137</v>
      </c>
      <c r="B2" s="119"/>
      <c r="C2" s="119"/>
      <c r="D2" s="120"/>
      <c r="E2" s="119"/>
      <c r="F2" s="121"/>
      <c r="G2" s="122"/>
      <c r="H2" s="119"/>
      <c r="I2" s="123"/>
      <c r="J2" s="123"/>
      <c r="K2" s="123"/>
      <c r="L2" s="123"/>
      <c r="M2" s="123"/>
    </row>
    <row r="3" spans="1:13" ht="12.75">
      <c r="A3" s="118"/>
      <c r="B3" s="119"/>
      <c r="C3" s="119"/>
      <c r="D3" s="120"/>
      <c r="E3" s="119"/>
      <c r="F3" s="121"/>
      <c r="G3" s="122"/>
      <c r="H3" s="119"/>
      <c r="I3" s="123"/>
      <c r="J3" s="123"/>
      <c r="K3" s="123"/>
      <c r="L3" s="123"/>
      <c r="M3" s="123"/>
    </row>
    <row r="4" spans="1:13" ht="5.25" customHeight="1" thickBot="1">
      <c r="A4" s="124"/>
      <c r="B4" s="119"/>
      <c r="C4" s="119"/>
      <c r="D4" s="120"/>
      <c r="E4" s="119"/>
      <c r="F4" s="123"/>
      <c r="G4" s="119"/>
      <c r="H4" s="119"/>
      <c r="I4" s="123"/>
      <c r="J4" s="123"/>
      <c r="K4" s="123"/>
      <c r="L4" s="123"/>
      <c r="M4" s="123"/>
    </row>
    <row r="5" spans="1:43" ht="12.75" thickBot="1">
      <c r="A5" s="125"/>
      <c r="B5" s="126" t="s">
        <v>73</v>
      </c>
      <c r="C5" s="126"/>
      <c r="D5" s="127"/>
      <c r="E5" s="126"/>
      <c r="F5" s="127"/>
      <c r="G5" s="126"/>
      <c r="H5" s="126"/>
      <c r="I5" s="128"/>
      <c r="J5" s="129" t="s">
        <v>74</v>
      </c>
      <c r="K5" s="130"/>
      <c r="L5" s="131"/>
      <c r="M5" s="13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</row>
    <row r="6" spans="1:45" s="103" customFormat="1" ht="12.75" thickBot="1">
      <c r="A6" s="133" t="s">
        <v>75</v>
      </c>
      <c r="B6" s="134" t="s">
        <v>76</v>
      </c>
      <c r="C6" s="134" t="s">
        <v>77</v>
      </c>
      <c r="D6" s="135" t="s">
        <v>78</v>
      </c>
      <c r="E6" s="134" t="s">
        <v>79</v>
      </c>
      <c r="F6" s="135" t="s">
        <v>80</v>
      </c>
      <c r="G6" s="134" t="s">
        <v>81</v>
      </c>
      <c r="H6" s="134" t="s">
        <v>82</v>
      </c>
      <c r="I6" s="136" t="s">
        <v>83</v>
      </c>
      <c r="J6" s="135" t="s">
        <v>84</v>
      </c>
      <c r="K6" s="134" t="s">
        <v>81</v>
      </c>
      <c r="L6" s="137" t="s">
        <v>85</v>
      </c>
      <c r="M6" s="138" t="s">
        <v>10</v>
      </c>
      <c r="O6" s="104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</row>
    <row r="7" spans="1:13" ht="5.25" customHeight="1">
      <c r="A7" s="139"/>
      <c r="B7" s="140"/>
      <c r="C7" s="141"/>
      <c r="D7" s="142"/>
      <c r="E7" s="141"/>
      <c r="F7" s="143"/>
      <c r="G7" s="141"/>
      <c r="H7" s="141"/>
      <c r="I7" s="143"/>
      <c r="J7" s="143"/>
      <c r="K7" s="143"/>
      <c r="L7" s="143"/>
      <c r="M7" s="144"/>
    </row>
    <row r="8" spans="1:14" ht="11.25">
      <c r="A8" s="145" t="s">
        <v>86</v>
      </c>
      <c r="B8" s="146">
        <v>24612</v>
      </c>
      <c r="C8" s="147"/>
      <c r="D8" s="148"/>
      <c r="E8" s="141"/>
      <c r="F8" s="141"/>
      <c r="G8" s="141">
        <v>2012</v>
      </c>
      <c r="H8" s="141"/>
      <c r="I8" s="141"/>
      <c r="J8" s="141"/>
      <c r="K8" s="141"/>
      <c r="L8" s="141"/>
      <c r="M8" s="149">
        <v>26624</v>
      </c>
      <c r="N8" s="49"/>
    </row>
    <row r="9" spans="1:13" ht="11.25">
      <c r="A9" s="145" t="s">
        <v>87</v>
      </c>
      <c r="B9" s="146">
        <v>89069</v>
      </c>
      <c r="C9" s="147"/>
      <c r="D9" s="148"/>
      <c r="E9" s="141"/>
      <c r="F9" s="141"/>
      <c r="G9" s="141"/>
      <c r="H9" s="141"/>
      <c r="I9" s="141"/>
      <c r="J9" s="141"/>
      <c r="K9" s="141"/>
      <c r="L9" s="141"/>
      <c r="M9" s="149">
        <v>89069</v>
      </c>
    </row>
    <row r="10" spans="1:13" ht="11.25">
      <c r="A10" s="145" t="s">
        <v>88</v>
      </c>
      <c r="B10" s="146">
        <v>24023</v>
      </c>
      <c r="C10" s="147"/>
      <c r="D10" s="148"/>
      <c r="E10" s="141">
        <v>7862</v>
      </c>
      <c r="F10" s="141"/>
      <c r="G10" s="141">
        <v>2012</v>
      </c>
      <c r="H10" s="141"/>
      <c r="I10" s="141"/>
      <c r="J10" s="141"/>
      <c r="K10" s="141"/>
      <c r="L10" s="141"/>
      <c r="M10" s="149">
        <v>33897</v>
      </c>
    </row>
    <row r="11" spans="1:13" ht="11.25">
      <c r="A11" s="145" t="s">
        <v>89</v>
      </c>
      <c r="B11" s="146">
        <v>5851</v>
      </c>
      <c r="C11" s="147"/>
      <c r="D11" s="148"/>
      <c r="E11" s="141"/>
      <c r="F11" s="141"/>
      <c r="G11" s="141"/>
      <c r="H11" s="141"/>
      <c r="I11" s="141"/>
      <c r="J11" s="141"/>
      <c r="K11" s="141"/>
      <c r="L11" s="141"/>
      <c r="M11" s="149">
        <v>5851</v>
      </c>
    </row>
    <row r="12" spans="1:13" ht="11.25">
      <c r="A12" s="145" t="s">
        <v>90</v>
      </c>
      <c r="B12" s="146">
        <v>1109</v>
      </c>
      <c r="C12" s="147"/>
      <c r="D12" s="148"/>
      <c r="E12" s="141"/>
      <c r="F12" s="141"/>
      <c r="G12" s="141"/>
      <c r="H12" s="141"/>
      <c r="I12" s="141"/>
      <c r="J12" s="141"/>
      <c r="K12" s="141"/>
      <c r="L12" s="141"/>
      <c r="M12" s="149">
        <v>1109</v>
      </c>
    </row>
    <row r="13" spans="1:13" ht="12">
      <c r="A13" s="145" t="s">
        <v>91</v>
      </c>
      <c r="B13" s="146">
        <v>1946</v>
      </c>
      <c r="C13" s="147"/>
      <c r="D13" s="148"/>
      <c r="E13" s="141"/>
      <c r="F13" s="141"/>
      <c r="G13" s="141"/>
      <c r="H13" s="141"/>
      <c r="I13" s="141"/>
      <c r="J13" s="141"/>
      <c r="K13" s="141"/>
      <c r="L13" s="141"/>
      <c r="M13" s="149">
        <v>1946</v>
      </c>
    </row>
    <row r="14" spans="1:13" ht="12">
      <c r="A14" s="145" t="s">
        <v>92</v>
      </c>
      <c r="B14" s="146">
        <v>1727</v>
      </c>
      <c r="C14" s="147"/>
      <c r="D14" s="148"/>
      <c r="E14" s="141"/>
      <c r="F14" s="141"/>
      <c r="G14" s="141"/>
      <c r="H14" s="141"/>
      <c r="I14" s="141"/>
      <c r="J14" s="141"/>
      <c r="K14" s="141"/>
      <c r="L14" s="141"/>
      <c r="M14" s="149">
        <v>1727</v>
      </c>
    </row>
    <row r="15" spans="1:13" ht="11.25">
      <c r="A15" s="145" t="s">
        <v>132</v>
      </c>
      <c r="B15" s="146">
        <v>5199</v>
      </c>
      <c r="C15" s="147"/>
      <c r="D15" s="148"/>
      <c r="E15" s="141"/>
      <c r="F15" s="141"/>
      <c r="G15" s="141"/>
      <c r="H15" s="141"/>
      <c r="I15" s="141"/>
      <c r="J15" s="141"/>
      <c r="K15" s="141"/>
      <c r="L15" s="141"/>
      <c r="M15" s="149">
        <v>5199</v>
      </c>
    </row>
    <row r="16" spans="1:13" ht="11.25">
      <c r="A16" s="145" t="s">
        <v>93</v>
      </c>
      <c r="B16" s="146">
        <v>2341</v>
      </c>
      <c r="C16" s="147"/>
      <c r="D16" s="148"/>
      <c r="E16" s="141"/>
      <c r="F16" s="141"/>
      <c r="G16" s="141"/>
      <c r="H16" s="141"/>
      <c r="I16" s="141"/>
      <c r="J16" s="141"/>
      <c r="K16" s="141">
        <v>6664</v>
      </c>
      <c r="L16" s="141">
        <v>244</v>
      </c>
      <c r="M16" s="149">
        <v>9248</v>
      </c>
    </row>
    <row r="17" spans="1:13" ht="11.25">
      <c r="A17" s="145" t="s">
        <v>94</v>
      </c>
      <c r="B17" s="146">
        <v>9971</v>
      </c>
      <c r="C17" s="147"/>
      <c r="D17" s="148"/>
      <c r="E17" s="141"/>
      <c r="F17" s="141"/>
      <c r="G17" s="141"/>
      <c r="H17" s="141"/>
      <c r="I17" s="141">
        <v>1489</v>
      </c>
      <c r="J17" s="141"/>
      <c r="K17" s="141"/>
      <c r="L17" s="141"/>
      <c r="M17" s="149">
        <v>11460</v>
      </c>
    </row>
    <row r="18" spans="1:13" ht="11.25">
      <c r="A18" s="145" t="s">
        <v>95</v>
      </c>
      <c r="B18" s="146">
        <v>18485</v>
      </c>
      <c r="C18" s="147"/>
      <c r="D18" s="148"/>
      <c r="E18" s="141"/>
      <c r="F18" s="141"/>
      <c r="G18" s="141"/>
      <c r="H18" s="141"/>
      <c r="I18" s="141"/>
      <c r="J18" s="141"/>
      <c r="K18" s="141"/>
      <c r="L18" s="141"/>
      <c r="M18" s="149">
        <v>18485</v>
      </c>
    </row>
    <row r="19" spans="1:13" ht="11.25">
      <c r="A19" s="145" t="s">
        <v>96</v>
      </c>
      <c r="B19" s="146">
        <v>0</v>
      </c>
      <c r="C19" s="147"/>
      <c r="D19" s="148"/>
      <c r="E19" s="141"/>
      <c r="F19" s="141"/>
      <c r="G19" s="141"/>
      <c r="H19" s="141"/>
      <c r="I19" s="141"/>
      <c r="J19" s="141">
        <v>7104</v>
      </c>
      <c r="K19" s="141">
        <v>436725</v>
      </c>
      <c r="L19" s="141">
        <v>28897</v>
      </c>
      <c r="M19" s="149">
        <v>472726</v>
      </c>
    </row>
    <row r="20" spans="1:13" ht="11.25">
      <c r="A20" s="145" t="s">
        <v>97</v>
      </c>
      <c r="B20" s="146">
        <v>48455</v>
      </c>
      <c r="C20" s="147"/>
      <c r="D20" s="148"/>
      <c r="E20" s="141"/>
      <c r="F20" s="141"/>
      <c r="G20" s="141"/>
      <c r="H20" s="141"/>
      <c r="I20" s="141"/>
      <c r="J20" s="141"/>
      <c r="K20" s="141"/>
      <c r="L20" s="141"/>
      <c r="M20" s="149">
        <v>48455</v>
      </c>
    </row>
    <row r="21" spans="1:13" ht="11.25">
      <c r="A21" s="145" t="s">
        <v>131</v>
      </c>
      <c r="B21" s="146">
        <v>672</v>
      </c>
      <c r="C21" s="147"/>
      <c r="D21" s="148"/>
      <c r="E21" s="141"/>
      <c r="F21" s="141"/>
      <c r="G21" s="141"/>
      <c r="H21" s="141"/>
      <c r="I21" s="141"/>
      <c r="J21" s="141">
        <v>8056</v>
      </c>
      <c r="K21" s="141">
        <v>10743</v>
      </c>
      <c r="L21" s="141">
        <v>6544</v>
      </c>
      <c r="M21" s="149">
        <v>26015</v>
      </c>
    </row>
    <row r="22" spans="1:13" ht="11.25">
      <c r="A22" s="145" t="s">
        <v>98</v>
      </c>
      <c r="B22" s="146">
        <v>3523</v>
      </c>
      <c r="C22" s="147"/>
      <c r="D22" s="148"/>
      <c r="E22" s="141"/>
      <c r="F22" s="141"/>
      <c r="G22" s="141"/>
      <c r="H22" s="141"/>
      <c r="I22" s="141"/>
      <c r="J22" s="141"/>
      <c r="K22" s="141"/>
      <c r="L22" s="141"/>
      <c r="M22" s="149">
        <v>3523</v>
      </c>
    </row>
    <row r="23" spans="1:14" ht="11.25">
      <c r="A23" s="145" t="s">
        <v>99</v>
      </c>
      <c r="B23" s="146">
        <v>310</v>
      </c>
      <c r="C23" s="147"/>
      <c r="D23" s="148"/>
      <c r="E23" s="141"/>
      <c r="F23" s="141"/>
      <c r="G23" s="141"/>
      <c r="H23" s="141"/>
      <c r="I23" s="141"/>
      <c r="J23" s="141"/>
      <c r="K23" s="141"/>
      <c r="L23" s="141"/>
      <c r="M23" s="149">
        <v>310</v>
      </c>
      <c r="N23" s="49"/>
    </row>
    <row r="24" spans="1:13" ht="11.25">
      <c r="A24" s="145" t="s">
        <v>100</v>
      </c>
      <c r="B24" s="146">
        <v>183</v>
      </c>
      <c r="C24" s="147"/>
      <c r="D24" s="148"/>
      <c r="E24" s="141">
        <v>7862</v>
      </c>
      <c r="F24" s="141"/>
      <c r="G24" s="141"/>
      <c r="H24" s="141"/>
      <c r="I24" s="141"/>
      <c r="J24" s="141"/>
      <c r="K24" s="141"/>
      <c r="L24" s="141"/>
      <c r="M24" s="149">
        <v>8045</v>
      </c>
    </row>
    <row r="25" spans="1:13" ht="11.25">
      <c r="A25" s="145" t="s">
        <v>101</v>
      </c>
      <c r="B25" s="146">
        <v>3406</v>
      </c>
      <c r="C25" s="147"/>
      <c r="D25" s="148"/>
      <c r="E25" s="141"/>
      <c r="F25" s="141"/>
      <c r="G25" s="141"/>
      <c r="H25" s="141"/>
      <c r="I25" s="141"/>
      <c r="J25" s="141"/>
      <c r="K25" s="141"/>
      <c r="L25" s="141"/>
      <c r="M25" s="149">
        <v>3406</v>
      </c>
    </row>
    <row r="26" spans="1:13" ht="5.25" customHeight="1" thickBot="1">
      <c r="A26" s="150"/>
      <c r="B26" s="151"/>
      <c r="C26" s="152"/>
      <c r="D26" s="153"/>
      <c r="E26" s="152"/>
      <c r="F26" s="154"/>
      <c r="G26" s="152"/>
      <c r="H26" s="152"/>
      <c r="I26" s="154"/>
      <c r="J26" s="154"/>
      <c r="K26" s="154"/>
      <c r="L26" s="154"/>
      <c r="M26" s="155"/>
    </row>
    <row r="27" spans="1:45" s="105" customFormat="1" ht="11.25">
      <c r="A27" s="156" t="s">
        <v>102</v>
      </c>
      <c r="B27" s="157">
        <v>240884</v>
      </c>
      <c r="C27" s="157"/>
      <c r="D27" s="157"/>
      <c r="E27" s="157">
        <v>15723</v>
      </c>
      <c r="F27" s="157"/>
      <c r="G27" s="157">
        <v>4024</v>
      </c>
      <c r="H27" s="157"/>
      <c r="I27" s="157">
        <v>1489</v>
      </c>
      <c r="J27" s="157">
        <v>15160</v>
      </c>
      <c r="K27" s="157">
        <v>454132</v>
      </c>
      <c r="L27" s="157">
        <v>35684</v>
      </c>
      <c r="M27" s="158">
        <v>767096</v>
      </c>
      <c r="O27" s="106"/>
      <c r="P27" s="106"/>
      <c r="Q27" s="106"/>
      <c r="R27" s="106"/>
      <c r="S27" s="106"/>
      <c r="T27" s="106"/>
      <c r="U27" s="106"/>
      <c r="V27" s="106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</row>
    <row r="28" spans="1:13" ht="11.25">
      <c r="A28" s="172" t="s">
        <v>103</v>
      </c>
      <c r="B28" s="173">
        <v>350975</v>
      </c>
      <c r="C28" s="173"/>
      <c r="D28" s="174"/>
      <c r="E28" s="173">
        <v>0</v>
      </c>
      <c r="F28" s="173"/>
      <c r="G28" s="173">
        <v>4115</v>
      </c>
      <c r="H28" s="173"/>
      <c r="I28" s="173">
        <v>3126</v>
      </c>
      <c r="J28" s="173">
        <v>10514</v>
      </c>
      <c r="K28" s="173">
        <v>567534</v>
      </c>
      <c r="L28" s="173">
        <v>33221</v>
      </c>
      <c r="M28" s="175">
        <v>969485</v>
      </c>
    </row>
    <row r="29" spans="1:13" ht="11.25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</row>
    <row r="30" spans="1:13" ht="12.75">
      <c r="A30" s="112" t="s">
        <v>104</v>
      </c>
      <c r="B30" s="113"/>
      <c r="C30" s="113"/>
      <c r="D30" s="114"/>
      <c r="E30" s="113"/>
      <c r="F30" s="115"/>
      <c r="G30" s="116"/>
      <c r="H30" s="113"/>
      <c r="I30" s="117"/>
      <c r="J30" s="163"/>
      <c r="K30" s="163"/>
      <c r="L30" s="163"/>
      <c r="M30" s="117"/>
    </row>
    <row r="31" spans="1:13" ht="12.75">
      <c r="A31" s="118" t="s">
        <v>136</v>
      </c>
      <c r="B31" s="119"/>
      <c r="C31" s="119"/>
      <c r="D31" s="120"/>
      <c r="E31" s="119"/>
      <c r="F31" s="121"/>
      <c r="G31" s="122"/>
      <c r="H31" s="119"/>
      <c r="I31" s="123"/>
      <c r="J31" s="123"/>
      <c r="K31" s="123"/>
      <c r="L31" s="123"/>
      <c r="M31" s="123"/>
    </row>
    <row r="32" spans="1:13" ht="12.75">
      <c r="A32" s="118"/>
      <c r="B32" s="119"/>
      <c r="C32" s="119"/>
      <c r="D32" s="120"/>
      <c r="E32" s="119"/>
      <c r="F32" s="121"/>
      <c r="G32" s="122"/>
      <c r="H32" s="119"/>
      <c r="I32" s="123"/>
      <c r="J32" s="123"/>
      <c r="K32" s="123"/>
      <c r="L32" s="123"/>
      <c r="M32" s="123"/>
    </row>
    <row r="33" spans="1:13" ht="5.25" customHeight="1" thickBot="1">
      <c r="A33" s="124"/>
      <c r="B33" s="119"/>
      <c r="C33" s="119"/>
      <c r="D33" s="120"/>
      <c r="E33" s="119"/>
      <c r="F33" s="123"/>
      <c r="G33" s="119"/>
      <c r="H33" s="119"/>
      <c r="I33" s="123"/>
      <c r="J33" s="123"/>
      <c r="K33" s="123"/>
      <c r="L33" s="123"/>
      <c r="M33" s="123"/>
    </row>
    <row r="34" spans="1:13" ht="12.75" thickBot="1">
      <c r="A34" s="125"/>
      <c r="B34" s="126" t="s">
        <v>73</v>
      </c>
      <c r="C34" s="126"/>
      <c r="D34" s="127"/>
      <c r="E34" s="126"/>
      <c r="F34" s="127"/>
      <c r="G34" s="126"/>
      <c r="H34" s="126"/>
      <c r="I34" s="128"/>
      <c r="J34" s="129" t="s">
        <v>74</v>
      </c>
      <c r="K34" s="130"/>
      <c r="L34" s="131"/>
      <c r="M34" s="132"/>
    </row>
    <row r="35" spans="1:13" ht="12.75" thickBot="1">
      <c r="A35" s="133" t="s">
        <v>75</v>
      </c>
      <c r="B35" s="134" t="s">
        <v>76</v>
      </c>
      <c r="C35" s="134" t="s">
        <v>77</v>
      </c>
      <c r="D35" s="135" t="s">
        <v>78</v>
      </c>
      <c r="E35" s="134" t="s">
        <v>79</v>
      </c>
      <c r="F35" s="135" t="s">
        <v>80</v>
      </c>
      <c r="G35" s="134" t="s">
        <v>81</v>
      </c>
      <c r="H35" s="134" t="s">
        <v>82</v>
      </c>
      <c r="I35" s="136" t="s">
        <v>83</v>
      </c>
      <c r="J35" s="135" t="s">
        <v>84</v>
      </c>
      <c r="K35" s="134" t="s">
        <v>81</v>
      </c>
      <c r="L35" s="137" t="s">
        <v>85</v>
      </c>
      <c r="M35" s="138" t="s">
        <v>10</v>
      </c>
    </row>
    <row r="36" spans="1:13" ht="5.25" customHeight="1">
      <c r="A36" s="139"/>
      <c r="B36" s="140"/>
      <c r="C36" s="141"/>
      <c r="D36" s="142"/>
      <c r="E36" s="141"/>
      <c r="F36" s="143"/>
      <c r="G36" s="141"/>
      <c r="H36" s="141"/>
      <c r="I36" s="143"/>
      <c r="J36" s="143"/>
      <c r="K36" s="143"/>
      <c r="L36" s="143"/>
      <c r="M36" s="144"/>
    </row>
    <row r="37" spans="1:13" ht="11.25">
      <c r="A37" s="145" t="s">
        <v>86</v>
      </c>
      <c r="B37" s="164">
        <v>10.22</v>
      </c>
      <c r="C37" s="165"/>
      <c r="D37" s="165"/>
      <c r="E37" s="165"/>
      <c r="F37" s="165"/>
      <c r="G37" s="165">
        <v>50</v>
      </c>
      <c r="H37" s="165"/>
      <c r="I37" s="165"/>
      <c r="J37" s="165"/>
      <c r="K37" s="165"/>
      <c r="L37" s="165"/>
      <c r="M37" s="160">
        <v>3.47</v>
      </c>
    </row>
    <row r="38" spans="1:13" ht="11.25">
      <c r="A38" s="145" t="s">
        <v>87</v>
      </c>
      <c r="B38" s="164">
        <v>36.98</v>
      </c>
      <c r="C38" s="165"/>
      <c r="D38" s="165"/>
      <c r="E38" s="164"/>
      <c r="F38" s="165"/>
      <c r="G38" s="165"/>
      <c r="H38" s="165"/>
      <c r="I38" s="165"/>
      <c r="J38" s="165"/>
      <c r="K38" s="165"/>
      <c r="L38" s="165"/>
      <c r="M38" s="160">
        <v>11.61</v>
      </c>
    </row>
    <row r="39" spans="1:13" ht="11.25">
      <c r="A39" s="145" t="s">
        <v>88</v>
      </c>
      <c r="B39" s="164">
        <v>9.97</v>
      </c>
      <c r="C39" s="165"/>
      <c r="D39" s="165"/>
      <c r="E39" s="164"/>
      <c r="F39" s="165"/>
      <c r="G39" s="165">
        <v>50</v>
      </c>
      <c r="H39" s="165"/>
      <c r="I39" s="165"/>
      <c r="J39" s="165"/>
      <c r="K39" s="165"/>
      <c r="L39" s="165"/>
      <c r="M39" s="160">
        <v>4.42</v>
      </c>
    </row>
    <row r="40" spans="1:13" ht="11.25">
      <c r="A40" s="145" t="s">
        <v>89</v>
      </c>
      <c r="B40" s="164">
        <v>2.43</v>
      </c>
      <c r="C40" s="165"/>
      <c r="D40" s="165"/>
      <c r="E40" s="164"/>
      <c r="F40" s="165"/>
      <c r="G40" s="165"/>
      <c r="H40" s="165"/>
      <c r="I40" s="165"/>
      <c r="J40" s="165"/>
      <c r="K40" s="165"/>
      <c r="L40" s="165"/>
      <c r="M40" s="160">
        <v>0.76</v>
      </c>
    </row>
    <row r="41" spans="1:13" ht="11.25">
      <c r="A41" s="145" t="s">
        <v>90</v>
      </c>
      <c r="B41" s="164">
        <v>0.46</v>
      </c>
      <c r="C41" s="165"/>
      <c r="D41" s="165"/>
      <c r="E41" s="164"/>
      <c r="F41" s="165"/>
      <c r="G41" s="165"/>
      <c r="H41" s="165"/>
      <c r="I41" s="165"/>
      <c r="J41" s="165"/>
      <c r="K41" s="165"/>
      <c r="L41" s="165"/>
      <c r="M41" s="160">
        <v>0.14</v>
      </c>
    </row>
    <row r="42" spans="1:13" ht="11.25">
      <c r="A42" s="145" t="s">
        <v>91</v>
      </c>
      <c r="B42" s="164">
        <v>0.81</v>
      </c>
      <c r="C42" s="165"/>
      <c r="D42" s="165"/>
      <c r="E42" s="164"/>
      <c r="F42" s="165"/>
      <c r="G42" s="165"/>
      <c r="H42" s="165"/>
      <c r="I42" s="165"/>
      <c r="J42" s="165"/>
      <c r="K42" s="165"/>
      <c r="L42" s="165"/>
      <c r="M42" s="160">
        <v>0.25</v>
      </c>
    </row>
    <row r="43" spans="1:13" ht="11.25">
      <c r="A43" s="145" t="s">
        <v>92</v>
      </c>
      <c r="B43" s="164">
        <v>0.72</v>
      </c>
      <c r="C43" s="165"/>
      <c r="D43" s="165"/>
      <c r="E43" s="164"/>
      <c r="F43" s="165"/>
      <c r="G43" s="165"/>
      <c r="H43" s="165"/>
      <c r="I43" s="165"/>
      <c r="J43" s="165"/>
      <c r="K43" s="165"/>
      <c r="L43" s="165"/>
      <c r="M43" s="160">
        <v>0.23</v>
      </c>
    </row>
    <row r="44" spans="1:13" ht="11.25">
      <c r="A44" s="145" t="s">
        <v>132</v>
      </c>
      <c r="B44" s="164">
        <v>2.16</v>
      </c>
      <c r="C44" s="165"/>
      <c r="D44" s="165"/>
      <c r="E44" s="164"/>
      <c r="F44" s="165"/>
      <c r="G44" s="165"/>
      <c r="H44" s="165"/>
      <c r="I44" s="165"/>
      <c r="J44" s="165"/>
      <c r="K44" s="165"/>
      <c r="L44" s="165"/>
      <c r="M44" s="160">
        <v>0.68</v>
      </c>
    </row>
    <row r="45" spans="1:13" ht="11.25">
      <c r="A45" s="145" t="s">
        <v>93</v>
      </c>
      <c r="B45" s="164">
        <v>0.97</v>
      </c>
      <c r="C45" s="165"/>
      <c r="D45" s="165"/>
      <c r="E45" s="164"/>
      <c r="F45" s="165"/>
      <c r="G45" s="165"/>
      <c r="H45" s="165"/>
      <c r="I45" s="165"/>
      <c r="J45" s="165"/>
      <c r="K45" s="165">
        <v>1.47</v>
      </c>
      <c r="L45" s="165">
        <v>0.68</v>
      </c>
      <c r="M45" s="160">
        <v>1.21</v>
      </c>
    </row>
    <row r="46" spans="1:13" ht="11.25">
      <c r="A46" s="145" t="s">
        <v>94</v>
      </c>
      <c r="B46" s="164">
        <v>4.14</v>
      </c>
      <c r="C46" s="165"/>
      <c r="D46" s="165"/>
      <c r="E46" s="164"/>
      <c r="F46" s="165"/>
      <c r="G46" s="165"/>
      <c r="H46" s="165"/>
      <c r="I46" s="165">
        <v>100</v>
      </c>
      <c r="J46" s="165"/>
      <c r="K46" s="165"/>
      <c r="L46" s="165"/>
      <c r="M46" s="160">
        <v>1.49</v>
      </c>
    </row>
    <row r="47" spans="1:13" ht="11.25">
      <c r="A47" s="145" t="s">
        <v>95</v>
      </c>
      <c r="B47" s="164">
        <v>7.67</v>
      </c>
      <c r="C47" s="165"/>
      <c r="D47" s="165"/>
      <c r="E47" s="164"/>
      <c r="F47" s="165"/>
      <c r="G47" s="165"/>
      <c r="H47" s="165"/>
      <c r="I47" s="165"/>
      <c r="J47" s="165"/>
      <c r="K47" s="165"/>
      <c r="L47" s="165"/>
      <c r="M47" s="160">
        <v>2.41</v>
      </c>
    </row>
    <row r="48" spans="1:13" ht="11.25">
      <c r="A48" s="145" t="s">
        <v>96</v>
      </c>
      <c r="B48" s="164"/>
      <c r="C48" s="165"/>
      <c r="D48" s="165"/>
      <c r="E48" s="164"/>
      <c r="F48" s="165"/>
      <c r="G48" s="165"/>
      <c r="H48" s="165"/>
      <c r="I48" s="165"/>
      <c r="J48" s="165">
        <v>46.86</v>
      </c>
      <c r="K48" s="165">
        <v>96.17</v>
      </c>
      <c r="L48" s="165">
        <v>80.98</v>
      </c>
      <c r="M48" s="160">
        <v>61.63</v>
      </c>
    </row>
    <row r="49" spans="1:13" ht="11.25">
      <c r="A49" s="145" t="s">
        <v>97</v>
      </c>
      <c r="B49" s="164">
        <v>20.12</v>
      </c>
      <c r="C49" s="165"/>
      <c r="D49" s="165"/>
      <c r="E49" s="164"/>
      <c r="F49" s="165"/>
      <c r="G49" s="165"/>
      <c r="H49" s="165"/>
      <c r="I49" s="165"/>
      <c r="J49" s="165"/>
      <c r="K49" s="165"/>
      <c r="L49" s="165"/>
      <c r="M49" s="160">
        <v>6.32</v>
      </c>
    </row>
    <row r="50" spans="1:13" ht="11.25">
      <c r="A50" s="145" t="s">
        <v>131</v>
      </c>
      <c r="B50" s="164">
        <v>0.28</v>
      </c>
      <c r="C50" s="165"/>
      <c r="D50" s="165"/>
      <c r="E50" s="164"/>
      <c r="F50" s="165"/>
      <c r="G50" s="165"/>
      <c r="H50" s="165"/>
      <c r="I50" s="165"/>
      <c r="J50" s="165">
        <v>53.14</v>
      </c>
      <c r="K50" s="165">
        <v>2.37</v>
      </c>
      <c r="L50" s="165">
        <v>18.34</v>
      </c>
      <c r="M50" s="160">
        <v>3.39</v>
      </c>
    </row>
    <row r="51" spans="1:13" ht="11.25">
      <c r="A51" s="145" t="s">
        <v>98</v>
      </c>
      <c r="B51" s="164">
        <v>1.46</v>
      </c>
      <c r="C51" s="165"/>
      <c r="D51" s="165"/>
      <c r="E51" s="164"/>
      <c r="F51" s="165"/>
      <c r="G51" s="165"/>
      <c r="H51" s="165"/>
      <c r="I51" s="165"/>
      <c r="J51" s="165"/>
      <c r="K51" s="165"/>
      <c r="L51" s="165"/>
      <c r="M51" s="160">
        <v>0.46</v>
      </c>
    </row>
    <row r="52" spans="1:13" ht="11.25">
      <c r="A52" s="145" t="s">
        <v>99</v>
      </c>
      <c r="B52" s="164">
        <v>0.13</v>
      </c>
      <c r="C52" s="165"/>
      <c r="D52" s="165"/>
      <c r="E52" s="164"/>
      <c r="F52" s="165"/>
      <c r="G52" s="165"/>
      <c r="H52" s="165"/>
      <c r="I52" s="165"/>
      <c r="J52" s="165"/>
      <c r="K52" s="165"/>
      <c r="L52" s="165"/>
      <c r="M52" s="160">
        <v>0.04</v>
      </c>
    </row>
    <row r="53" spans="1:13" ht="11.25">
      <c r="A53" s="145" t="s">
        <v>100</v>
      </c>
      <c r="B53" s="164">
        <v>0.08</v>
      </c>
      <c r="C53" s="165"/>
      <c r="D53" s="165"/>
      <c r="E53" s="164"/>
      <c r="F53" s="165"/>
      <c r="G53" s="165"/>
      <c r="H53" s="165"/>
      <c r="I53" s="165"/>
      <c r="J53" s="165"/>
      <c r="K53" s="165"/>
      <c r="L53" s="165"/>
      <c r="M53" s="160">
        <v>1.05</v>
      </c>
    </row>
    <row r="54" spans="1:13" ht="11.25">
      <c r="A54" s="145" t="s">
        <v>101</v>
      </c>
      <c r="B54" s="164">
        <v>1.41</v>
      </c>
      <c r="C54" s="165"/>
      <c r="D54" s="165"/>
      <c r="E54" s="164"/>
      <c r="F54" s="165"/>
      <c r="G54" s="165"/>
      <c r="H54" s="165"/>
      <c r="I54" s="165"/>
      <c r="J54" s="165"/>
      <c r="K54" s="165"/>
      <c r="L54" s="165"/>
      <c r="M54" s="160">
        <v>0.44</v>
      </c>
    </row>
    <row r="55" spans="1:13" ht="5.25" customHeight="1" thickBot="1">
      <c r="A55" s="150"/>
      <c r="B55" s="161"/>
      <c r="C55" s="166"/>
      <c r="D55" s="162"/>
      <c r="E55" s="166"/>
      <c r="F55" s="166"/>
      <c r="G55" s="166"/>
      <c r="H55" s="166"/>
      <c r="I55" s="166"/>
      <c r="J55" s="166"/>
      <c r="K55" s="166"/>
      <c r="L55" s="166"/>
      <c r="M55" s="159"/>
    </row>
    <row r="56" spans="1:13" ht="12" thickBot="1">
      <c r="A56" s="167" t="s">
        <v>102</v>
      </c>
      <c r="B56" s="168">
        <v>100</v>
      </c>
      <c r="C56" s="169"/>
      <c r="D56" s="169"/>
      <c r="E56" s="169"/>
      <c r="F56" s="169"/>
      <c r="G56" s="168">
        <v>100</v>
      </c>
      <c r="H56" s="168"/>
      <c r="I56" s="168">
        <v>100</v>
      </c>
      <c r="J56" s="168">
        <v>100</v>
      </c>
      <c r="K56" s="168">
        <v>100</v>
      </c>
      <c r="L56" s="168">
        <v>100</v>
      </c>
      <c r="M56" s="170">
        <v>100</v>
      </c>
    </row>
  </sheetData>
  <printOptions/>
  <pageMargins left="0.21" right="0.2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8">
      <selection activeCell="A24" sqref="A24"/>
    </sheetView>
  </sheetViews>
  <sheetFormatPr defaultColWidth="11.421875" defaultRowHeight="12.75"/>
  <cols>
    <col min="1" max="1" width="58.00390625" style="0" customWidth="1"/>
    <col min="5" max="5" width="9.00390625" style="0" customWidth="1"/>
    <col min="6" max="6" width="9.8515625" style="0" customWidth="1"/>
    <col min="7" max="7" width="3.8515625" style="0" customWidth="1"/>
    <col min="9" max="9" width="9.57421875" style="0" customWidth="1"/>
    <col min="10" max="10" width="10.28125" style="0" customWidth="1"/>
  </cols>
  <sheetData>
    <row r="1" spans="1:13" ht="12.75">
      <c r="A1" s="53"/>
      <c r="B1" s="53"/>
      <c r="C1" s="54" t="s">
        <v>126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53"/>
      <c r="B2" s="53"/>
      <c r="C2" s="54" t="s">
        <v>122</v>
      </c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>
      <c r="A3" s="53"/>
      <c r="B3" s="53"/>
      <c r="C3" s="55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>
      <c r="A4" s="53"/>
      <c r="B4" s="53"/>
      <c r="C4" s="56" t="s">
        <v>133</v>
      </c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2.75">
      <c r="A7" s="57"/>
      <c r="B7" s="58"/>
      <c r="C7" s="58"/>
      <c r="D7" s="58"/>
      <c r="E7" s="59" t="s">
        <v>123</v>
      </c>
      <c r="F7" s="58"/>
      <c r="G7" s="58"/>
      <c r="H7" s="58"/>
      <c r="I7" s="60"/>
      <c r="J7" s="57"/>
      <c r="K7" s="60"/>
      <c r="L7" s="62"/>
      <c r="M7" s="62"/>
    </row>
    <row r="8" spans="1:13" ht="12.75">
      <c r="A8" s="61"/>
      <c r="B8" s="62"/>
      <c r="C8" s="62"/>
      <c r="D8" s="62"/>
      <c r="E8" s="62"/>
      <c r="F8" s="62"/>
      <c r="G8" s="62"/>
      <c r="H8" s="62"/>
      <c r="I8" s="63"/>
      <c r="J8" s="64" t="s">
        <v>13</v>
      </c>
      <c r="K8" s="63"/>
      <c r="L8" s="109"/>
      <c r="M8" s="62"/>
    </row>
    <row r="9" spans="1:13" ht="12.75">
      <c r="A9" s="61" t="s">
        <v>124</v>
      </c>
      <c r="B9" s="65" t="s">
        <v>120</v>
      </c>
      <c r="C9" s="66"/>
      <c r="D9" s="67" t="s">
        <v>105</v>
      </c>
      <c r="E9" s="68"/>
      <c r="F9" s="66"/>
      <c r="G9" s="67" t="s">
        <v>106</v>
      </c>
      <c r="H9" s="68"/>
      <c r="I9" s="69" t="s">
        <v>107</v>
      </c>
      <c r="J9" s="64" t="s">
        <v>14</v>
      </c>
      <c r="K9" s="70" t="s">
        <v>108</v>
      </c>
      <c r="L9" s="109"/>
      <c r="M9" s="109"/>
    </row>
    <row r="10" spans="1:13" ht="12.75">
      <c r="A10" s="71"/>
      <c r="B10" s="71"/>
      <c r="C10" s="67" t="s">
        <v>3</v>
      </c>
      <c r="D10" s="67" t="s">
        <v>109</v>
      </c>
      <c r="E10" s="69" t="s">
        <v>4</v>
      </c>
      <c r="F10" s="67" t="s">
        <v>6</v>
      </c>
      <c r="G10" s="67"/>
      <c r="H10" s="69" t="s">
        <v>110</v>
      </c>
      <c r="I10" s="72" t="s">
        <v>8</v>
      </c>
      <c r="J10" s="73" t="s">
        <v>11</v>
      </c>
      <c r="K10" s="74"/>
      <c r="L10" s="109"/>
      <c r="M10" s="62"/>
    </row>
    <row r="11" spans="1:13" ht="12.75">
      <c r="A11" s="61"/>
      <c r="B11" s="75"/>
      <c r="C11" s="76"/>
      <c r="D11" s="76"/>
      <c r="E11" s="77"/>
      <c r="F11" s="76"/>
      <c r="G11" s="76"/>
      <c r="H11" s="78"/>
      <c r="I11" s="78"/>
      <c r="J11" s="75"/>
      <c r="K11" s="78"/>
      <c r="L11" s="76"/>
      <c r="M11" s="76"/>
    </row>
    <row r="12" spans="1:13" ht="12.75">
      <c r="A12" s="61" t="s">
        <v>57</v>
      </c>
      <c r="B12" s="75">
        <v>7022.08</v>
      </c>
      <c r="C12" s="76"/>
      <c r="D12" s="76"/>
      <c r="E12" s="78"/>
      <c r="F12" s="76"/>
      <c r="G12" s="76"/>
      <c r="H12" s="78"/>
      <c r="I12" s="78"/>
      <c r="J12" s="75"/>
      <c r="K12" s="78">
        <v>7022.08</v>
      </c>
      <c r="L12" s="76"/>
      <c r="M12" s="76"/>
    </row>
    <row r="13" spans="1:13" ht="12.75">
      <c r="A13" s="61" t="s">
        <v>111</v>
      </c>
      <c r="B13" s="75">
        <v>1261.43</v>
      </c>
      <c r="C13" s="76"/>
      <c r="D13" s="76"/>
      <c r="E13" s="78"/>
      <c r="F13" s="76"/>
      <c r="G13" s="76"/>
      <c r="H13" s="78"/>
      <c r="I13" s="78"/>
      <c r="J13" s="75">
        <v>331.44</v>
      </c>
      <c r="K13" s="78">
        <v>1592.88</v>
      </c>
      <c r="L13" s="76"/>
      <c r="M13" s="76"/>
    </row>
    <row r="14" spans="1:13" ht="12.75">
      <c r="A14" s="61" t="s">
        <v>66</v>
      </c>
      <c r="B14" s="75">
        <v>1792.06</v>
      </c>
      <c r="C14" s="76"/>
      <c r="D14" s="76"/>
      <c r="E14" s="78"/>
      <c r="F14" s="76"/>
      <c r="G14" s="76"/>
      <c r="H14" s="78"/>
      <c r="I14" s="78"/>
      <c r="J14" s="75"/>
      <c r="K14" s="78">
        <v>1792.06</v>
      </c>
      <c r="L14" s="76"/>
      <c r="M14" s="76"/>
    </row>
    <row r="15" spans="1:13" ht="12.75">
      <c r="A15" s="61" t="s">
        <v>112</v>
      </c>
      <c r="B15" s="75">
        <v>215.06</v>
      </c>
      <c r="C15" s="76"/>
      <c r="D15" s="76"/>
      <c r="E15" s="78"/>
      <c r="F15" s="76"/>
      <c r="G15" s="76"/>
      <c r="H15" s="78"/>
      <c r="I15" s="78"/>
      <c r="J15" s="75"/>
      <c r="K15" s="78">
        <v>215.06</v>
      </c>
      <c r="L15" s="76"/>
      <c r="M15" s="76"/>
    </row>
    <row r="16" spans="1:13" ht="12.75">
      <c r="A16" s="61" t="s">
        <v>113</v>
      </c>
      <c r="B16" s="75">
        <v>1633.19</v>
      </c>
      <c r="C16" s="76"/>
      <c r="D16" s="76"/>
      <c r="E16" s="78"/>
      <c r="F16" s="76"/>
      <c r="G16" s="76"/>
      <c r="H16" s="78"/>
      <c r="I16" s="78"/>
      <c r="J16" s="75"/>
      <c r="K16" s="78">
        <v>1633.19</v>
      </c>
      <c r="L16" s="76"/>
      <c r="M16" s="76"/>
    </row>
    <row r="17" spans="1:13" ht="12.75">
      <c r="A17" s="61" t="s">
        <v>71</v>
      </c>
      <c r="B17" s="75">
        <v>8507.19</v>
      </c>
      <c r="C17" s="76"/>
      <c r="D17" s="76"/>
      <c r="E17" s="78"/>
      <c r="F17" s="76"/>
      <c r="G17" s="76"/>
      <c r="H17" s="78"/>
      <c r="I17" s="78"/>
      <c r="J17" s="75"/>
      <c r="K17" s="78">
        <v>8507.19</v>
      </c>
      <c r="L17" s="76"/>
      <c r="M17" s="76"/>
    </row>
    <row r="18" spans="1:13" ht="12.75">
      <c r="A18" s="61" t="s">
        <v>58</v>
      </c>
      <c r="B18" s="75">
        <v>29.38</v>
      </c>
      <c r="C18" s="76"/>
      <c r="D18" s="76"/>
      <c r="E18" s="78"/>
      <c r="F18" s="76"/>
      <c r="G18" s="76"/>
      <c r="H18" s="78"/>
      <c r="I18" s="78"/>
      <c r="J18" s="75"/>
      <c r="K18" s="78">
        <v>29.38</v>
      </c>
      <c r="L18" s="76"/>
      <c r="M18" s="76"/>
    </row>
    <row r="19" spans="1:13" ht="12.75">
      <c r="A19" s="61"/>
      <c r="B19" s="75"/>
      <c r="C19" s="76"/>
      <c r="D19" s="76"/>
      <c r="E19" s="78"/>
      <c r="F19" s="76"/>
      <c r="G19" s="76"/>
      <c r="H19" s="78"/>
      <c r="I19" s="78"/>
      <c r="J19" s="75"/>
      <c r="K19" s="78"/>
      <c r="L19" s="76"/>
      <c r="M19" s="76"/>
    </row>
    <row r="20" spans="1:13" ht="12.75">
      <c r="A20" s="57" t="s">
        <v>10</v>
      </c>
      <c r="B20" s="108">
        <v>20460.39</v>
      </c>
      <c r="C20" s="80"/>
      <c r="D20" s="80"/>
      <c r="E20" s="81"/>
      <c r="F20" s="80"/>
      <c r="G20" s="80"/>
      <c r="H20" s="81"/>
      <c r="I20" s="81"/>
      <c r="J20" s="79">
        <v>331.44</v>
      </c>
      <c r="K20" s="81">
        <v>20791.83</v>
      </c>
      <c r="L20" s="110"/>
      <c r="M20" s="110"/>
    </row>
    <row r="21" spans="1:13" ht="12.75">
      <c r="A21" s="71" t="s">
        <v>20</v>
      </c>
      <c r="B21" s="82">
        <v>16147.32</v>
      </c>
      <c r="C21" s="83"/>
      <c r="D21" s="83"/>
      <c r="E21" s="84"/>
      <c r="F21" s="83"/>
      <c r="G21" s="83"/>
      <c r="H21" s="84"/>
      <c r="I21" s="84"/>
      <c r="J21" s="82">
        <v>429.67</v>
      </c>
      <c r="K21" s="84">
        <v>16576.98</v>
      </c>
      <c r="L21" s="110"/>
      <c r="M21" s="110"/>
    </row>
    <row r="22" spans="1:13" ht="12.75">
      <c r="A22" s="53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3" ht="12.75">
      <c r="A23" s="86" t="s">
        <v>114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12.7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12.75">
      <c r="A25" s="86" t="s">
        <v>127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ht="12.75">
      <c r="A26" s="86" t="s">
        <v>115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3" ht="12.75">
      <c r="A28" s="86" t="s">
        <v>116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1:13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1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2.75">
      <c r="A31" s="53"/>
      <c r="B31" s="53"/>
      <c r="C31" s="54"/>
      <c r="D31" s="53"/>
      <c r="E31" s="53"/>
      <c r="F31" s="53"/>
      <c r="G31" s="53"/>
      <c r="H31" s="53"/>
      <c r="I31" s="53"/>
      <c r="J31" s="53"/>
      <c r="K31" s="53"/>
    </row>
    <row r="32" spans="1:11" ht="12.75">
      <c r="A32" s="53"/>
      <c r="B32" s="53"/>
      <c r="C32" s="54" t="s">
        <v>117</v>
      </c>
      <c r="D32" s="53"/>
      <c r="E32" s="53"/>
      <c r="F32" s="53"/>
      <c r="G32" s="53"/>
      <c r="H32" s="53"/>
      <c r="I32" s="53"/>
      <c r="J32" s="53"/>
      <c r="K32" s="53"/>
    </row>
    <row r="33" spans="1:11" ht="12.75">
      <c r="A33" s="53"/>
      <c r="B33" s="53"/>
      <c r="C33" s="54" t="s">
        <v>118</v>
      </c>
      <c r="D33" s="53"/>
      <c r="E33" s="53"/>
      <c r="F33" s="53"/>
      <c r="G33" s="53"/>
      <c r="H33" s="53"/>
      <c r="I33" s="53"/>
      <c r="J33" s="53"/>
      <c r="K33" s="53"/>
    </row>
    <row r="34" spans="1:11" ht="12.75">
      <c r="A34" s="53"/>
      <c r="B34" s="53"/>
      <c r="C34" s="55"/>
      <c r="D34" s="53"/>
      <c r="E34" s="53"/>
      <c r="F34" s="53"/>
      <c r="G34" s="53"/>
      <c r="H34" s="53"/>
      <c r="I34" s="53"/>
      <c r="J34" s="53"/>
      <c r="K34" s="53"/>
    </row>
    <row r="35" spans="1:11" ht="12.75">
      <c r="A35" s="53"/>
      <c r="B35" s="111" t="s">
        <v>135</v>
      </c>
      <c r="C35" s="56" t="s">
        <v>134</v>
      </c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12.75">
      <c r="A38" s="57"/>
      <c r="B38" s="58"/>
      <c r="C38" s="58"/>
      <c r="D38" s="58"/>
      <c r="E38" s="59" t="s">
        <v>119</v>
      </c>
      <c r="F38" s="58"/>
      <c r="G38" s="58"/>
      <c r="H38" s="58"/>
      <c r="I38" s="60"/>
      <c r="J38" s="57"/>
      <c r="K38" s="60"/>
    </row>
    <row r="39" spans="1:11" ht="12.75">
      <c r="A39" s="61"/>
      <c r="B39" s="62"/>
      <c r="C39" s="62"/>
      <c r="D39" s="62"/>
      <c r="E39" s="62"/>
      <c r="F39" s="62"/>
      <c r="G39" s="62"/>
      <c r="H39" s="62"/>
      <c r="I39" s="63"/>
      <c r="J39" s="64" t="s">
        <v>13</v>
      </c>
      <c r="K39" s="63"/>
    </row>
    <row r="40" spans="1:11" ht="12.75">
      <c r="A40" s="61" t="s">
        <v>124</v>
      </c>
      <c r="B40" s="65" t="s">
        <v>120</v>
      </c>
      <c r="C40" s="66"/>
      <c r="D40" s="67" t="s">
        <v>105</v>
      </c>
      <c r="E40" s="68"/>
      <c r="F40" s="66"/>
      <c r="G40" s="67" t="s">
        <v>106</v>
      </c>
      <c r="H40" s="68"/>
      <c r="I40" s="69" t="s">
        <v>107</v>
      </c>
      <c r="J40" s="64" t="s">
        <v>14</v>
      </c>
      <c r="K40" s="70" t="s">
        <v>108</v>
      </c>
    </row>
    <row r="41" spans="1:11" ht="12.75">
      <c r="A41" s="71"/>
      <c r="B41" s="71"/>
      <c r="C41" s="67" t="s">
        <v>3</v>
      </c>
      <c r="D41" s="67" t="s">
        <v>109</v>
      </c>
      <c r="E41" s="69" t="s">
        <v>4</v>
      </c>
      <c r="F41" s="67" t="s">
        <v>6</v>
      </c>
      <c r="G41" s="67"/>
      <c r="H41" s="69" t="s">
        <v>110</v>
      </c>
      <c r="I41" s="72" t="s">
        <v>8</v>
      </c>
      <c r="J41" s="73" t="s">
        <v>11</v>
      </c>
      <c r="K41" s="74"/>
    </row>
    <row r="42" spans="1:11" ht="12.75">
      <c r="A42" s="61"/>
      <c r="B42" s="75"/>
      <c r="C42" s="76"/>
      <c r="D42" s="76"/>
      <c r="E42" s="77"/>
      <c r="F42" s="76"/>
      <c r="G42" s="76"/>
      <c r="H42" s="78"/>
      <c r="I42" s="78"/>
      <c r="J42" s="75"/>
      <c r="K42" s="78"/>
    </row>
    <row r="43" spans="1:11" ht="12.75">
      <c r="A43" s="61" t="s">
        <v>57</v>
      </c>
      <c r="B43" s="88">
        <v>34.325</v>
      </c>
      <c r="C43" s="89"/>
      <c r="D43" s="89"/>
      <c r="E43" s="90"/>
      <c r="F43" s="89"/>
      <c r="G43" s="89"/>
      <c r="H43" s="90"/>
      <c r="I43" s="90"/>
      <c r="J43" s="88"/>
      <c r="K43" s="90">
        <v>33.778</v>
      </c>
    </row>
    <row r="44" spans="1:11" ht="12.75">
      <c r="A44" s="61" t="s">
        <v>111</v>
      </c>
      <c r="B44" s="88">
        <v>6.17</v>
      </c>
      <c r="C44" s="89"/>
      <c r="D44" s="89"/>
      <c r="E44" s="90"/>
      <c r="F44" s="89"/>
      <c r="G44" s="89"/>
      <c r="H44" s="90"/>
      <c r="I44" s="90"/>
      <c r="J44" s="88">
        <v>100.005</v>
      </c>
      <c r="K44" s="90">
        <v>7.666</v>
      </c>
    </row>
    <row r="45" spans="1:11" ht="12.75">
      <c r="A45" s="61" t="s">
        <v>66</v>
      </c>
      <c r="B45" s="88">
        <v>8.763</v>
      </c>
      <c r="C45" s="89"/>
      <c r="D45" s="89"/>
      <c r="E45" s="90"/>
      <c r="F45" s="89"/>
      <c r="G45" s="89"/>
      <c r="H45" s="90"/>
      <c r="I45" s="90"/>
      <c r="J45" s="88"/>
      <c r="K45" s="90">
        <v>8.624</v>
      </c>
    </row>
    <row r="46" spans="1:11" ht="12.75">
      <c r="A46" s="61" t="s">
        <v>112</v>
      </c>
      <c r="B46" s="88">
        <v>1.056</v>
      </c>
      <c r="C46" s="89"/>
      <c r="D46" s="89"/>
      <c r="E46" s="90"/>
      <c r="F46" s="89"/>
      <c r="G46" s="89"/>
      <c r="H46" s="90"/>
      <c r="I46" s="90"/>
      <c r="J46" s="88"/>
      <c r="K46" s="90">
        <v>1.039</v>
      </c>
    </row>
    <row r="47" spans="1:11" ht="12.75">
      <c r="A47" s="61" t="s">
        <v>113</v>
      </c>
      <c r="B47" s="88">
        <v>7.987</v>
      </c>
      <c r="C47" s="89"/>
      <c r="D47" s="89"/>
      <c r="E47" s="90"/>
      <c r="F47" s="89"/>
      <c r="G47" s="89"/>
      <c r="H47" s="90"/>
      <c r="I47" s="90"/>
      <c r="J47" s="88"/>
      <c r="K47" s="90">
        <v>7.859</v>
      </c>
    </row>
    <row r="48" spans="1:11" ht="12.75">
      <c r="A48" s="61" t="s">
        <v>71</v>
      </c>
      <c r="B48" s="88">
        <v>41.583</v>
      </c>
      <c r="C48" s="89"/>
      <c r="D48" s="89"/>
      <c r="E48" s="90"/>
      <c r="F48" s="89"/>
      <c r="G48" s="89"/>
      <c r="H48" s="90"/>
      <c r="I48" s="90"/>
      <c r="J48" s="88"/>
      <c r="K48" s="90">
        <v>40.921</v>
      </c>
    </row>
    <row r="49" spans="1:11" ht="12.75">
      <c r="A49" s="61" t="s">
        <v>58</v>
      </c>
      <c r="B49" s="88">
        <v>0.148</v>
      </c>
      <c r="C49" s="89"/>
      <c r="D49" s="89"/>
      <c r="E49" s="90"/>
      <c r="F49" s="89"/>
      <c r="G49" s="89"/>
      <c r="H49" s="90"/>
      <c r="I49" s="90"/>
      <c r="J49" s="88"/>
      <c r="K49" s="90">
        <v>0.146</v>
      </c>
    </row>
    <row r="50" spans="1:11" ht="12.75">
      <c r="A50" s="61"/>
      <c r="B50" s="88"/>
      <c r="C50" s="89"/>
      <c r="D50" s="89"/>
      <c r="E50" s="90"/>
      <c r="F50" s="89"/>
      <c r="G50" s="89"/>
      <c r="H50" s="90"/>
      <c r="I50" s="90"/>
      <c r="J50" s="88"/>
      <c r="K50" s="90"/>
    </row>
    <row r="51" spans="1:11" ht="12.75">
      <c r="A51" s="57" t="s">
        <v>10</v>
      </c>
      <c r="B51" s="91">
        <v>100</v>
      </c>
      <c r="C51" s="92"/>
      <c r="D51" s="92"/>
      <c r="E51" s="93"/>
      <c r="F51" s="92"/>
      <c r="G51" s="92"/>
      <c r="H51" s="93"/>
      <c r="I51" s="93"/>
      <c r="J51" s="91">
        <v>100</v>
      </c>
      <c r="K51" s="93">
        <v>100</v>
      </c>
    </row>
    <row r="52" spans="1:11" ht="12.75">
      <c r="A52" s="71" t="s">
        <v>125</v>
      </c>
      <c r="B52" s="94">
        <v>20460.393</v>
      </c>
      <c r="C52" s="95"/>
      <c r="D52" s="95"/>
      <c r="E52" s="96"/>
      <c r="F52" s="95"/>
      <c r="G52" s="95"/>
      <c r="H52" s="96"/>
      <c r="I52" s="96"/>
      <c r="J52" s="94">
        <v>331.44</v>
      </c>
      <c r="K52" s="96">
        <v>20791.83</v>
      </c>
    </row>
    <row r="53" spans="1:11" ht="12.75">
      <c r="A53" s="53"/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ht="12.75">
      <c r="A54" s="86" t="s">
        <v>114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2.75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1:11" ht="12.75">
      <c r="A56" s="86" t="s">
        <v>121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1:11" ht="12.75">
      <c r="A57" s="86" t="s">
        <v>128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11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1:11" ht="12.75">
      <c r="A59" s="86" t="s">
        <v>116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1:11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1:11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1:11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1:11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</row>
  </sheetData>
  <printOptions/>
  <pageMargins left="0.25" right="0.26" top="0.984251968503937" bottom="0.98425196850393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Valores y Seguros</dc:creator>
  <cp:keywords/>
  <dc:description/>
  <cp:lastModifiedBy>XSalas</cp:lastModifiedBy>
  <cp:lastPrinted>2005-01-24T18:44:18Z</cp:lastPrinted>
  <dcterms:created xsi:type="dcterms:W3CDTF">2000-01-11T17:03:23Z</dcterms:created>
  <dcterms:modified xsi:type="dcterms:W3CDTF">2005-01-24T19:04:27Z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-956493061</vt:i4>
  </property>
  <property fmtid="{D5CDD505-2E9C-101B-9397-08002B2CF9AE}" pid="3" name="_EmailSubject">
    <vt:lpwstr>DICIEMBRE.04.xls</vt:lpwstr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PreviousAdHocReviewCycleID">
    <vt:i4>1217722854</vt:i4>
  </property>
</Properties>
</file>