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1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Comercio'!$A$52:$M$110</definedName>
  </definedNames>
  <calcPr fullCalcOnLoad="1"/>
</workbook>
</file>

<file path=xl/sharedStrings.xml><?xml version="1.0" encoding="utf-8"?>
<sst xmlns="http://schemas.openxmlformats.org/spreadsheetml/2006/main" count="294" uniqueCount="145">
  <si>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</si>
  <si>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</si>
  <si>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</si>
  <si>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</si>
  <si>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</si>
  <si>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</si>
  <si>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</si>
  <si>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</si>
  <si>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</si>
  <si>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</si>
  <si>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</si>
  <si>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</si>
  <si>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</si>
  <si>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</si>
  <si>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</si>
  <si>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</si>
  <si>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</si>
  <si>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</si>
  <si>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</si>
  <si>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</si>
  <si>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</si>
  <si>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</si>
  <si>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</si>
  <si>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</si>
  <si>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</si>
  <si>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</si>
  <si>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t xml:space="preserve">EFECTUADAS EN LA BOLSA DE COMERCIO </t>
  </si>
  <si>
    <t>EN RUEDA (1)</t>
  </si>
  <si>
    <t>TOTAL MES (2)</t>
  </si>
  <si>
    <t>MILLONES DE PESOS. INCLUYE COMPRAS Y VENTAS, TANTO EN OPERACIONES POR CUENTA PROPIA COMO DE INTERMEDIACION POR CUENTA DE TERCEROS.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</si>
  <si>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</si>
  <si>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</si>
  <si>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</si>
  <si>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</si>
  <si>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</si>
  <si>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</si>
  <si>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</si>
  <si>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</si>
  <si>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</si>
  <si>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</si>
  <si>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</si>
  <si>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</si>
  <si>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</si>
  <si>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</si>
  <si>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</si>
  <si>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</si>
  <si>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</si>
  <si>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</si>
  <si>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DE LA CERDA Y HATTON C. DE BOLSA S.A.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</si>
  <si>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</si>
  <si>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</si>
  <si>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</si>
  <si>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</si>
  <si>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</si>
  <si>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</si>
  <si>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SALOMON SMITH BARNEY (CHILE) S.A. C. DE B.</t>
  </si>
  <si>
    <t>BBVA CORREDORES DE BOLSA BHIF S.A.</t>
  </si>
  <si>
    <t>SANTIAGO CORREDORES DE BOLSA LTDA.</t>
  </si>
  <si>
    <t>DEUTSCHE SECURITIES C.  DE BOLSA LTDA.</t>
  </si>
  <si>
    <t>SCOTIA SUD AMERICANO CORREDORES DE BOLSA S.A.</t>
  </si>
  <si>
    <t>INTERVALORES CORREDORES DE BOLSA S.A.</t>
  </si>
  <si>
    <t>CARLOS MARIN ORREGO S.A. C. DE BOLSA</t>
  </si>
  <si>
    <t>CHILEMARKET S.A. CORREDORES DE BOLSA</t>
  </si>
  <si>
    <t>CB CORREDORES DE BOLSA S.A.</t>
  </si>
  <si>
    <t>MBI CORREDORES DE BOLSA S.A.</t>
  </si>
  <si>
    <t>BANCOESTADO S.A. CORREDORES DE BOLSA</t>
  </si>
  <si>
    <t>LEMON FINANCIAL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</si>
  <si>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</si>
  <si>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</si>
  <si>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</si>
  <si>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</si>
  <si>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</si>
  <si>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</si>
  <si>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</si>
  <si>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</si>
  <si>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 xml:space="preserve">DRESDNER  LATEINAMERIKA S.A. C. DE BOLSA </t>
  </si>
  <si>
    <t>VALORES SECURITY S.A. CORREDORES  DE BOLSA</t>
  </si>
  <si>
    <t>EUROAMERICA CORREDORES DE BOLSA S.A.</t>
  </si>
  <si>
    <t>CITIGROUP (CHILE)  S.A. C. DE B.</t>
  </si>
  <si>
    <t>31-04-2004</t>
  </si>
  <si>
    <t>(Abril de 2004, millones de pesos)</t>
  </si>
  <si>
    <t>(ABRIL DE 2004)</t>
  </si>
  <si>
    <t>TRANSACCIONES EFECTUADAS EN LA BOLSA DE COMERCIO (1)</t>
  </si>
  <si>
    <t>-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</si>
  <si>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</si>
  <si>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</si>
  <si>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</si>
  <si>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</si>
  <si>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</si>
  <si>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</si>
  <si>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</si>
  <si>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</si>
  <si>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</si>
  <si>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</si>
  <si>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</si>
  <si>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</si>
  <si>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</si>
  <si>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</si>
  <si>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</si>
  <si>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</si>
  <si>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</si>
  <si>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</si>
  <si>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</si>
  <si>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</si>
  <si>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</si>
  <si>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CITIGROUP</t>
  </si>
  <si>
    <t>CONSORCIO</t>
  </si>
  <si>
    <t>DEUTSCHE SECURITIES</t>
  </si>
  <si>
    <t>DRESDNER LATEINAMERIKA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</si>
  <si>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</si>
  <si>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</si>
  <si>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</si>
  <si>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</si>
  <si>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</si>
  <si>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</si>
  <si>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</si>
  <si>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</si>
  <si>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</si>
  <si>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(Abril de 2004)</t>
  </si>
  <si>
    <t>TRANSACCIONES EFECTUADAS EN LA BOLSA ELECTRONICA</t>
  </si>
  <si>
    <t>(ABRIL DE 2004, CIFRAS EN $ MILLONES)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</si>
  <si>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</si>
  <si>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</si>
  <si>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</si>
  <si>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</si>
  <si>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</si>
  <si>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</si>
  <si>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</si>
  <si>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</si>
  <si>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</si>
  <si>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</si>
  <si>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</si>
  <si>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</si>
  <si>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</si>
  <si>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</si>
  <si>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</si>
  <si>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</si>
  <si>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</si>
  <si>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TRANSACCIONES EFECTUADAS EN</t>
  </si>
  <si>
    <t>LA BOLSA DE CORREDORES - BOLSA DE VALORES (1)</t>
  </si>
  <si>
    <t xml:space="preserve">E N   R U E D A   </t>
  </si>
  <si>
    <t>CORREDORES (2)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</si>
  <si>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</si>
  <si>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</si>
  <si>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 xml:space="preserve">TOTAL MES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</si>
</sst>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2" borderId="15" xfId="0" applyFont="1" applyFill="1" applyBorder="1" applyAlignment="1">
      <alignment/>
    </xf>
    <xf numFmtId="3" fontId="9" fillId="2" borderId="16" xfId="0" applyNumberFormat="1" applyFont="1" applyFill="1" applyBorder="1" applyAlignment="1">
      <alignment horizontal="centerContinuous"/>
    </xf>
    <xf numFmtId="10" fontId="9" fillId="2" borderId="16" xfId="0" applyNumberFormat="1" applyFont="1" applyFill="1" applyBorder="1" applyAlignment="1">
      <alignment horizontal="centerContinuous"/>
    </xf>
    <xf numFmtId="10" fontId="9" fillId="2" borderId="17" xfId="0" applyNumberFormat="1" applyFont="1" applyFill="1" applyBorder="1" applyAlignment="1">
      <alignment horizontal="centerContinuous"/>
    </xf>
    <xf numFmtId="3" fontId="9" fillId="2" borderId="16" xfId="0" applyNumberFormat="1" applyFont="1" applyFill="1" applyBorder="1" applyAlignment="1">
      <alignment horizontal="left" indent="4"/>
    </xf>
    <xf numFmtId="10" fontId="9" fillId="2" borderId="18" xfId="0" applyNumberFormat="1" applyFont="1" applyFill="1" applyBorder="1" applyAlignment="1">
      <alignment horizontal="centerContinuous"/>
    </xf>
    <xf numFmtId="10" fontId="9" fillId="2" borderId="19" xfId="0" applyNumberFormat="1" applyFont="1" applyFill="1" applyBorder="1" applyAlignment="1">
      <alignment horizontal="centerContinuous"/>
    </xf>
    <xf numFmtId="10" fontId="9" fillId="2" borderId="15" xfId="0" applyNumberFormat="1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10" fontId="9" fillId="2" borderId="16" xfId="0" applyNumberFormat="1" applyFont="1" applyFill="1" applyBorder="1" applyAlignment="1">
      <alignment horizontal="center"/>
    </xf>
    <xf numFmtId="10" fontId="9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10" fontId="9" fillId="2" borderId="20" xfId="0" applyNumberFormat="1" applyFont="1" applyFill="1" applyBorder="1" applyAlignment="1">
      <alignment horizontal="center"/>
    </xf>
    <xf numFmtId="0" fontId="13" fillId="0" borderId="15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21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0" fontId="13" fillId="0" borderId="23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21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0" fontId="13" fillId="0" borderId="20" xfId="0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10" fontId="14" fillId="0" borderId="26" xfId="0" applyNumberFormat="1" applyFont="1" applyBorder="1" applyAlignment="1">
      <alignment horizontal="right"/>
    </xf>
    <xf numFmtId="10" fontId="14" fillId="0" borderId="25" xfId="0" applyNumberFormat="1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0" fontId="13" fillId="2" borderId="28" xfId="0" applyFont="1" applyFill="1" applyBorder="1" applyAlignment="1">
      <alignment horizontal="left"/>
    </xf>
    <xf numFmtId="3" fontId="14" fillId="2" borderId="18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left"/>
    </xf>
    <xf numFmtId="3" fontId="14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2" fontId="14" fillId="0" borderId="0" xfId="0" applyNumberFormat="1" applyFont="1" applyBorder="1" applyAlignment="1" applyProtection="1">
      <alignment horizontal="right"/>
      <protection/>
    </xf>
    <xf numFmtId="2" fontId="14" fillId="0" borderId="21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0" fontId="13" fillId="2" borderId="30" xfId="0" applyFont="1" applyFill="1" applyBorder="1" applyAlignment="1">
      <alignment horizontal="left"/>
    </xf>
    <xf numFmtId="1" fontId="14" fillId="2" borderId="16" xfId="0" applyNumberFormat="1" applyFont="1" applyFill="1" applyBorder="1" applyAlignment="1">
      <alignment/>
    </xf>
    <xf numFmtId="1" fontId="14" fillId="2" borderId="17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6" fillId="0" borderId="32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21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31" xfId="0" applyNumberFormat="1" applyFont="1" applyBorder="1" applyAlignment="1">
      <alignment/>
    </xf>
    <xf numFmtId="184" fontId="16" fillId="0" borderId="32" xfId="0" applyNumberFormat="1" applyFont="1" applyBorder="1" applyAlignment="1">
      <alignment/>
    </xf>
    <xf numFmtId="184" fontId="16" fillId="0" borderId="33" xfId="0" applyNumberFormat="1" applyFont="1" applyBorder="1" applyAlignment="1">
      <alignment/>
    </xf>
    <xf numFmtId="184" fontId="16" fillId="0" borderId="34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336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85"/>
  <sheetViews>
    <sheetView zoomScale="75" zoomScaleNormal="75" workbookViewId="0" topLeftCell="A50">
      <selection activeCell="B50" sqref="B50"/>
    </sheetView>
  </sheetViews>
  <sheetFormatPr defaultColWidth="11.421875" defaultRowHeight="12.75"/>
  <cols>
    <col min="1" max="1" width="3.7109375" style="0" customWidth="1"/>
    <col min="2" max="2" width="46.8515625" style="0" customWidth="1"/>
    <col min="3" max="3" width="24.00390625" style="0" customWidth="1"/>
    <col min="4" max="4" width="16.421875" style="0" customWidth="1"/>
    <col min="5" max="5" width="17.421875" style="0" customWidth="1"/>
    <col min="6" max="6" width="16.57421875" style="0" customWidth="1"/>
    <col min="7" max="7" width="22.7109375" style="0" customWidth="1"/>
    <col min="8" max="8" width="18.8515625" style="0" customWidth="1"/>
    <col min="9" max="9" width="20.7109375" style="0" customWidth="1"/>
    <col min="10" max="10" width="16.8515625" style="0" customWidth="1"/>
    <col min="11" max="11" width="22.8515625" style="0" customWidth="1"/>
    <col min="12" max="12" width="22.00390625" style="0" customWidth="1"/>
    <col min="13" max="13" width="31.140625" style="0" customWidth="1"/>
    <col min="15" max="15" width="13.7109375" style="0" bestFit="1" customWidth="1"/>
  </cols>
  <sheetData>
    <row r="1" spans="3:11" ht="1.5" customHeight="1" hidden="1">
      <c r="C1" s="157" t="s">
        <v>30</v>
      </c>
      <c r="D1" s="157"/>
      <c r="E1" s="157"/>
      <c r="F1" s="157"/>
      <c r="G1" s="157"/>
      <c r="H1" s="157"/>
      <c r="I1" s="157"/>
      <c r="J1" s="157"/>
      <c r="K1" s="157"/>
    </row>
    <row r="2" spans="3:11" ht="21" customHeight="1" hidden="1">
      <c r="C2" s="157" t="s">
        <v>31</v>
      </c>
      <c r="D2" s="157"/>
      <c r="E2" s="157"/>
      <c r="F2" s="157"/>
      <c r="G2" s="157"/>
      <c r="H2" s="157"/>
      <c r="I2" s="157"/>
      <c r="J2" s="157"/>
      <c r="K2" s="157"/>
    </row>
    <row r="3" spans="1:13" ht="12.75" customHeight="1" hidden="1">
      <c r="A3" s="158" t="s">
        <v>79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 hidden="1">
      <c r="A4" s="10"/>
      <c r="B4" s="10"/>
      <c r="C4" s="156" t="s">
        <v>32</v>
      </c>
      <c r="D4" s="156"/>
      <c r="E4" s="156"/>
      <c r="F4" s="156"/>
      <c r="G4" s="156"/>
      <c r="H4" s="156"/>
      <c r="I4" s="156"/>
      <c r="J4" s="156"/>
      <c r="K4" s="156"/>
      <c r="L4" s="5" t="s">
        <v>13</v>
      </c>
      <c r="M4" s="30"/>
    </row>
    <row r="5" spans="1:13" ht="16.5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7.25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38</v>
      </c>
      <c r="L6" s="28" t="s">
        <v>11</v>
      </c>
      <c r="M6" s="38" t="s">
        <v>10</v>
      </c>
    </row>
    <row r="7" spans="1:13" ht="16.5" hidden="1" thickTop="1">
      <c r="A7" s="9">
        <v>1</v>
      </c>
      <c r="B7" s="10" t="s">
        <v>15</v>
      </c>
      <c r="C7" s="33">
        <v>12673006888</v>
      </c>
      <c r="D7" s="33">
        <v>151000</v>
      </c>
      <c r="E7" s="33"/>
      <c r="F7" s="33"/>
      <c r="G7" s="33">
        <v>276605987739</v>
      </c>
      <c r="H7" s="33">
        <v>101171732402</v>
      </c>
      <c r="I7" s="33">
        <v>404825249227</v>
      </c>
      <c r="J7" s="33">
        <v>16820820</v>
      </c>
      <c r="K7" s="33"/>
      <c r="L7" s="33">
        <v>615589439478</v>
      </c>
      <c r="M7" s="36">
        <f aca="true" t="shared" si="0" ref="M7:M38">SUM(C7:L7)</f>
        <v>1410882387554</v>
      </c>
    </row>
    <row r="8" spans="1:13" ht="15.75" hidden="1">
      <c r="A8" s="9">
        <v>2</v>
      </c>
      <c r="B8" s="10" t="s">
        <v>16</v>
      </c>
      <c r="C8" s="33">
        <v>291245746412</v>
      </c>
      <c r="D8" s="33"/>
      <c r="E8" s="33"/>
      <c r="F8" s="33"/>
      <c r="G8" s="33">
        <v>138053777353</v>
      </c>
      <c r="H8" s="33">
        <v>59288489120</v>
      </c>
      <c r="I8" s="33">
        <v>280677055233</v>
      </c>
      <c r="J8" s="33"/>
      <c r="K8" s="33">
        <v>15883000</v>
      </c>
      <c r="L8" s="33">
        <v>782024390536</v>
      </c>
      <c r="M8" s="36">
        <f t="shared" si="0"/>
        <v>1551305341654</v>
      </c>
    </row>
    <row r="9" spans="1:13" ht="15.75" hidden="1">
      <c r="A9" s="9">
        <v>3</v>
      </c>
      <c r="B9" s="10" t="s">
        <v>57</v>
      </c>
      <c r="C9" s="33">
        <v>5911448732</v>
      </c>
      <c r="D9" s="33"/>
      <c r="E9" s="33"/>
      <c r="F9" s="33"/>
      <c r="G9" s="33">
        <v>359755945877</v>
      </c>
      <c r="H9" s="33">
        <v>201316278969</v>
      </c>
      <c r="I9" s="33">
        <v>920804521232</v>
      </c>
      <c r="J9" s="33"/>
      <c r="K9" s="33"/>
      <c r="L9" s="33">
        <v>51266634847</v>
      </c>
      <c r="M9" s="36">
        <f t="shared" si="0"/>
        <v>1539054829657</v>
      </c>
    </row>
    <row r="10" spans="1:13" ht="15.75" hidden="1">
      <c r="A10" s="9">
        <v>4</v>
      </c>
      <c r="B10" s="10" t="s">
        <v>56</v>
      </c>
      <c r="C10" s="40">
        <v>10889510517</v>
      </c>
      <c r="D10" s="40"/>
      <c r="E10" s="40"/>
      <c r="F10" s="40"/>
      <c r="G10" s="40">
        <v>603934415417</v>
      </c>
      <c r="H10" s="40">
        <v>171516117087</v>
      </c>
      <c r="I10" s="40">
        <v>473889829691</v>
      </c>
      <c r="J10" s="40"/>
      <c r="K10" s="40"/>
      <c r="L10" s="40">
        <v>621398896477</v>
      </c>
      <c r="M10" s="36">
        <f t="shared" si="0"/>
        <v>1881628769189</v>
      </c>
    </row>
    <row r="11" spans="1:13" ht="15.75" hidden="1">
      <c r="A11" s="9">
        <v>5</v>
      </c>
      <c r="B11" s="10" t="s">
        <v>59</v>
      </c>
      <c r="C11" s="33">
        <v>2389899427</v>
      </c>
      <c r="D11" s="33"/>
      <c r="E11" s="33"/>
      <c r="F11" s="33"/>
      <c r="G11" s="33">
        <v>808881027749</v>
      </c>
      <c r="H11" s="33">
        <v>71400030343</v>
      </c>
      <c r="I11" s="33">
        <v>267425513947</v>
      </c>
      <c r="J11" s="33"/>
      <c r="K11" s="33"/>
      <c r="L11" s="33">
        <v>201788121895</v>
      </c>
      <c r="M11" s="36">
        <f t="shared" si="0"/>
        <v>1351884593361</v>
      </c>
    </row>
    <row r="12" spans="1:13" ht="15.75" hidden="1">
      <c r="A12" s="9">
        <v>6</v>
      </c>
      <c r="B12" s="10" t="s">
        <v>76</v>
      </c>
      <c r="C12" s="33">
        <v>13235086751</v>
      </c>
      <c r="D12" s="33">
        <v>770000</v>
      </c>
      <c r="E12" s="33"/>
      <c r="F12" s="33"/>
      <c r="G12" s="33">
        <v>83157907296</v>
      </c>
      <c r="H12" s="33">
        <v>29327370136</v>
      </c>
      <c r="I12" s="33">
        <v>99846086332</v>
      </c>
      <c r="J12" s="33"/>
      <c r="K12" s="33">
        <v>701932409</v>
      </c>
      <c r="L12" s="33">
        <v>1072128107315</v>
      </c>
      <c r="M12" s="36">
        <f t="shared" si="0"/>
        <v>1298397260239</v>
      </c>
    </row>
    <row r="13" spans="1:13" ht="15.75" hidden="1">
      <c r="A13" s="9">
        <v>7</v>
      </c>
      <c r="B13" s="10" t="s">
        <v>39</v>
      </c>
      <c r="C13" s="33">
        <v>25491494075</v>
      </c>
      <c r="D13" s="33"/>
      <c r="E13" s="33"/>
      <c r="F13" s="33"/>
      <c r="G13" s="33">
        <v>151156521082</v>
      </c>
      <c r="H13" s="33">
        <v>38188410108</v>
      </c>
      <c r="I13" s="33">
        <v>558552426825</v>
      </c>
      <c r="J13" s="33"/>
      <c r="K13" s="33"/>
      <c r="L13" s="33"/>
      <c r="M13" s="36">
        <f t="shared" si="0"/>
        <v>773388852090</v>
      </c>
    </row>
    <row r="14" spans="1:13" ht="15.75" hidden="1">
      <c r="A14" s="9">
        <v>8</v>
      </c>
      <c r="B14" s="10" t="s">
        <v>45</v>
      </c>
      <c r="C14" s="33">
        <v>63689942894</v>
      </c>
      <c r="D14" s="33"/>
      <c r="E14" s="33"/>
      <c r="F14" s="33"/>
      <c r="G14" s="33">
        <v>12963252870</v>
      </c>
      <c r="H14" s="33">
        <v>6057249840</v>
      </c>
      <c r="I14" s="33">
        <v>6461130643</v>
      </c>
      <c r="J14" s="33"/>
      <c r="K14" s="33">
        <v>992542514</v>
      </c>
      <c r="L14" s="33">
        <v>304022516686</v>
      </c>
      <c r="M14" s="36">
        <f t="shared" si="0"/>
        <v>394186635447</v>
      </c>
    </row>
    <row r="15" spans="1:13" ht="15.75" hidden="1">
      <c r="A15" s="9">
        <v>9</v>
      </c>
      <c r="B15" s="10" t="s">
        <v>36</v>
      </c>
      <c r="C15" s="33">
        <v>213852580245</v>
      </c>
      <c r="D15" s="33">
        <v>50752130</v>
      </c>
      <c r="E15" s="33"/>
      <c r="F15" s="33"/>
      <c r="G15" s="33">
        <v>16126421288</v>
      </c>
      <c r="H15" s="33">
        <v>7244179220</v>
      </c>
      <c r="I15" s="33">
        <v>65077384748</v>
      </c>
      <c r="J15" s="33">
        <v>271600</v>
      </c>
      <c r="K15" s="33">
        <v>1822957509</v>
      </c>
      <c r="L15" s="33">
        <v>148124947224</v>
      </c>
      <c r="M15" s="36">
        <f t="shared" si="0"/>
        <v>452299493964</v>
      </c>
    </row>
    <row r="16" spans="1:13" ht="15.75" hidden="1">
      <c r="A16" s="9">
        <v>10</v>
      </c>
      <c r="B16" s="10" t="s">
        <v>58</v>
      </c>
      <c r="C16" s="33">
        <v>30708588398</v>
      </c>
      <c r="D16" s="33"/>
      <c r="E16" s="33"/>
      <c r="F16" s="33"/>
      <c r="G16" s="33">
        <v>57899396217</v>
      </c>
      <c r="H16" s="33"/>
      <c r="I16" s="33"/>
      <c r="J16" s="33"/>
      <c r="K16" s="33"/>
      <c r="L16" s="33">
        <v>189769536464</v>
      </c>
      <c r="M16" s="36">
        <f t="shared" si="0"/>
        <v>278377521079</v>
      </c>
    </row>
    <row r="17" spans="1:13" ht="15.75" hidden="1">
      <c r="A17" s="9">
        <v>11</v>
      </c>
      <c r="B17" s="10" t="s">
        <v>49</v>
      </c>
      <c r="C17" s="33">
        <v>10263492500</v>
      </c>
      <c r="D17" s="33"/>
      <c r="E17" s="33"/>
      <c r="F17" s="33"/>
      <c r="G17" s="33">
        <v>431506044</v>
      </c>
      <c r="H17" s="33">
        <v>3143614520</v>
      </c>
      <c r="I17" s="33">
        <v>3884753282</v>
      </c>
      <c r="J17" s="33"/>
      <c r="K17" s="33"/>
      <c r="L17" s="33">
        <v>127494910079</v>
      </c>
      <c r="M17" s="36">
        <f>SUM(C17:L17)</f>
        <v>145218276425</v>
      </c>
    </row>
    <row r="18" spans="1:13" ht="15.75" hidden="1">
      <c r="A18" s="9">
        <v>12</v>
      </c>
      <c r="B18" s="10" t="s">
        <v>65</v>
      </c>
      <c r="C18" s="33">
        <v>46955861</v>
      </c>
      <c r="D18" s="33"/>
      <c r="E18" s="33"/>
      <c r="F18" s="33"/>
      <c r="G18" s="33">
        <v>206206363177</v>
      </c>
      <c r="H18" s="33">
        <v>147180258188</v>
      </c>
      <c r="I18" s="33">
        <v>545551380228</v>
      </c>
      <c r="J18" s="33"/>
      <c r="K18" s="33"/>
      <c r="L18" s="33">
        <v>722775483183</v>
      </c>
      <c r="M18" s="36">
        <f t="shared" si="0"/>
        <v>1621760440637</v>
      </c>
    </row>
    <row r="19" spans="1:13" ht="15.75" hidden="1">
      <c r="A19" s="9">
        <v>13</v>
      </c>
      <c r="B19" s="10" t="s">
        <v>40</v>
      </c>
      <c r="C19" s="33">
        <v>16015788593</v>
      </c>
      <c r="D19" s="33"/>
      <c r="E19" s="33"/>
      <c r="F19" s="33"/>
      <c r="G19" s="33">
        <v>22891263593</v>
      </c>
      <c r="H19" s="33">
        <v>254152421</v>
      </c>
      <c r="I19" s="33"/>
      <c r="J19" s="33"/>
      <c r="K19" s="33"/>
      <c r="L19" s="33">
        <v>175481271824</v>
      </c>
      <c r="M19" s="36">
        <f t="shared" si="0"/>
        <v>214642476431</v>
      </c>
    </row>
    <row r="20" spans="1:13" ht="15.75" hidden="1">
      <c r="A20" s="9">
        <v>14</v>
      </c>
      <c r="B20" s="10" t="s">
        <v>54</v>
      </c>
      <c r="C20" s="33">
        <v>3202814641</v>
      </c>
      <c r="D20" s="33">
        <v>3170060</v>
      </c>
      <c r="E20" s="33"/>
      <c r="F20" s="33"/>
      <c r="G20" s="33">
        <v>22651186965</v>
      </c>
      <c r="H20" s="33">
        <v>17413519955</v>
      </c>
      <c r="I20" s="33">
        <v>3256042072</v>
      </c>
      <c r="J20" s="33"/>
      <c r="K20" s="33"/>
      <c r="L20" s="33">
        <v>30504023071</v>
      </c>
      <c r="M20" s="36">
        <f t="shared" si="0"/>
        <v>77030756764</v>
      </c>
    </row>
    <row r="21" spans="1:13" ht="9.75" customHeight="1" hidden="1">
      <c r="A21" s="9">
        <v>15</v>
      </c>
      <c r="B21" s="10" t="s">
        <v>52</v>
      </c>
      <c r="C21" s="33">
        <v>103445104516</v>
      </c>
      <c r="D21" s="33">
        <v>6762030</v>
      </c>
      <c r="E21" s="33"/>
      <c r="F21" s="33"/>
      <c r="G21" s="33">
        <v>19759852935</v>
      </c>
      <c r="H21" s="33">
        <v>22678744141</v>
      </c>
      <c r="I21" s="33">
        <v>22501068374</v>
      </c>
      <c r="J21" s="33"/>
      <c r="K21" s="33">
        <v>52196326</v>
      </c>
      <c r="L21" s="33">
        <v>11229042302</v>
      </c>
      <c r="M21" s="36">
        <f t="shared" si="0"/>
        <v>179672770624</v>
      </c>
    </row>
    <row r="22" spans="1:13" ht="15.75" hidden="1">
      <c r="A22" s="9">
        <v>16</v>
      </c>
      <c r="B22" s="10" t="s">
        <v>37</v>
      </c>
      <c r="C22" s="33">
        <v>7680690144</v>
      </c>
      <c r="D22" s="33"/>
      <c r="E22" s="33"/>
      <c r="F22" s="33"/>
      <c r="G22" s="33">
        <v>5056577379</v>
      </c>
      <c r="H22" s="33">
        <v>1142675481</v>
      </c>
      <c r="I22" s="33">
        <v>12251225899</v>
      </c>
      <c r="J22" s="33"/>
      <c r="K22" s="33"/>
      <c r="L22" s="33">
        <v>99982912663</v>
      </c>
      <c r="M22" s="36">
        <f t="shared" si="0"/>
        <v>126114081566</v>
      </c>
    </row>
    <row r="23" spans="1:13" ht="15.75" hidden="1">
      <c r="A23" s="9">
        <v>17</v>
      </c>
      <c r="B23" s="10" t="s">
        <v>17</v>
      </c>
      <c r="C23" s="33">
        <v>30279916550</v>
      </c>
      <c r="D23" s="33"/>
      <c r="E23" s="33"/>
      <c r="F23" s="33"/>
      <c r="G23" s="33">
        <v>18025083411</v>
      </c>
      <c r="H23" s="33">
        <v>1127888640</v>
      </c>
      <c r="I23" s="33"/>
      <c r="J23" s="33"/>
      <c r="K23" s="33"/>
      <c r="L23" s="33">
        <v>7027355789</v>
      </c>
      <c r="M23" s="36">
        <f t="shared" si="0"/>
        <v>56460244390</v>
      </c>
    </row>
    <row r="24" spans="1:13" ht="15.75" hidden="1">
      <c r="A24" s="9">
        <v>18</v>
      </c>
      <c r="B24" s="10" t="s">
        <v>72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>
        <f t="shared" si="0"/>
        <v>0</v>
      </c>
    </row>
    <row r="25" spans="1:13" ht="15.75" hidden="1">
      <c r="A25" s="9">
        <v>19</v>
      </c>
      <c r="B25" s="10" t="s">
        <v>48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>
        <f t="shared" si="0"/>
        <v>0</v>
      </c>
    </row>
    <row r="26" spans="1:13" ht="15.75" hidden="1">
      <c r="A26" s="9">
        <v>20</v>
      </c>
      <c r="B26" s="10" t="s">
        <v>18</v>
      </c>
      <c r="C26" s="33">
        <v>2914837954</v>
      </c>
      <c r="D26" s="33">
        <v>150000</v>
      </c>
      <c r="E26" s="33"/>
      <c r="F26" s="33"/>
      <c r="G26" s="33">
        <v>24295696013</v>
      </c>
      <c r="H26" s="33">
        <v>22349778792</v>
      </c>
      <c r="I26" s="33">
        <v>67786684534</v>
      </c>
      <c r="J26" s="33"/>
      <c r="K26" s="33"/>
      <c r="L26" s="33">
        <v>611507490645</v>
      </c>
      <c r="M26" s="36">
        <f t="shared" si="0"/>
        <v>728854637938</v>
      </c>
    </row>
    <row r="27" spans="1:13" ht="15.75" hidden="1">
      <c r="A27" s="9">
        <v>21</v>
      </c>
      <c r="B27" s="10" t="s">
        <v>69</v>
      </c>
      <c r="C27" s="33">
        <v>5740052398</v>
      </c>
      <c r="D27" s="33">
        <v>4569950</v>
      </c>
      <c r="E27" s="33"/>
      <c r="F27" s="33"/>
      <c r="G27" s="33"/>
      <c r="H27" s="33">
        <v>19251473</v>
      </c>
      <c r="I27" s="33"/>
      <c r="J27" s="33"/>
      <c r="K27" s="33"/>
      <c r="L27" s="33">
        <v>3710906249</v>
      </c>
      <c r="M27" s="36">
        <f t="shared" si="0"/>
        <v>9474780070</v>
      </c>
    </row>
    <row r="28" spans="1:13" ht="15.75" hidden="1">
      <c r="A28" s="9">
        <v>22</v>
      </c>
      <c r="B28" s="10" t="s">
        <v>51</v>
      </c>
      <c r="C28" s="40">
        <v>3345837149</v>
      </c>
      <c r="D28" s="40"/>
      <c r="E28" s="40">
        <v>62627000</v>
      </c>
      <c r="F28" s="43"/>
      <c r="G28" s="40"/>
      <c r="H28" s="40"/>
      <c r="I28" s="40"/>
      <c r="J28" s="40"/>
      <c r="K28" s="40"/>
      <c r="L28" s="40">
        <v>6459220888</v>
      </c>
      <c r="M28" s="36">
        <f t="shared" si="0"/>
        <v>9867685037</v>
      </c>
    </row>
    <row r="29" spans="1:13" ht="15.75" hidden="1">
      <c r="A29" s="9">
        <v>23</v>
      </c>
      <c r="B29" s="10" t="s">
        <v>50</v>
      </c>
      <c r="C29" s="33">
        <v>21673298379</v>
      </c>
      <c r="D29" s="33">
        <v>2550000</v>
      </c>
      <c r="E29" s="33">
        <v>62627000</v>
      </c>
      <c r="F29" s="33"/>
      <c r="G29" s="33"/>
      <c r="H29" s="33"/>
      <c r="I29" s="33"/>
      <c r="J29" s="33">
        <v>271600</v>
      </c>
      <c r="K29" s="33"/>
      <c r="L29" s="33"/>
      <c r="M29" s="36">
        <f t="shared" si="0"/>
        <v>21738746979</v>
      </c>
    </row>
    <row r="30" spans="1:13" ht="15.75" hidden="1">
      <c r="A30" s="9">
        <v>24</v>
      </c>
      <c r="B30" s="10" t="s">
        <v>53</v>
      </c>
      <c r="C30" s="33">
        <v>3356005303</v>
      </c>
      <c r="D30" s="33"/>
      <c r="E30" s="33"/>
      <c r="F30" s="33"/>
      <c r="G30" s="49"/>
      <c r="H30" s="33"/>
      <c r="I30" s="33"/>
      <c r="J30" s="33"/>
      <c r="K30" s="33"/>
      <c r="L30" s="33">
        <v>4547550433</v>
      </c>
      <c r="M30" s="36">
        <f t="shared" si="0"/>
        <v>7903555736</v>
      </c>
    </row>
    <row r="31" spans="1:13" ht="15.75" hidden="1">
      <c r="A31" s="9">
        <v>25</v>
      </c>
      <c r="B31" s="10" t="s">
        <v>19</v>
      </c>
      <c r="C31" s="33">
        <v>3197000065</v>
      </c>
      <c r="D31" s="33">
        <v>149000</v>
      </c>
      <c r="E31" s="33"/>
      <c r="F31" s="33"/>
      <c r="G31" s="33"/>
      <c r="H31" s="33"/>
      <c r="I31" s="33"/>
      <c r="J31" s="33"/>
      <c r="K31" s="33">
        <v>29849684</v>
      </c>
      <c r="L31" s="33"/>
      <c r="M31" s="36">
        <f t="shared" si="0"/>
        <v>3226998749</v>
      </c>
    </row>
    <row r="32" spans="1:13" ht="15.75" hidden="1">
      <c r="A32" s="9">
        <v>26</v>
      </c>
      <c r="B32" s="10" t="s">
        <v>34</v>
      </c>
      <c r="C32" s="33">
        <v>517503881</v>
      </c>
      <c r="D32" s="33">
        <v>447000</v>
      </c>
      <c r="E32" s="33"/>
      <c r="F32" s="33"/>
      <c r="G32" s="33"/>
      <c r="H32" s="33"/>
      <c r="I32" s="33"/>
      <c r="J32" s="33"/>
      <c r="K32" s="33"/>
      <c r="L32" s="33"/>
      <c r="M32" s="36">
        <f t="shared" si="0"/>
        <v>517950881</v>
      </c>
    </row>
    <row r="33" spans="1:13" ht="15.75" hidden="1">
      <c r="A33" s="9">
        <v>27</v>
      </c>
      <c r="B33" s="10" t="s">
        <v>47</v>
      </c>
      <c r="C33" s="33">
        <v>2576223516</v>
      </c>
      <c r="D33" s="33">
        <v>37377170</v>
      </c>
      <c r="E33" s="33"/>
      <c r="F33" s="33"/>
      <c r="G33" s="33">
        <v>1497533245</v>
      </c>
      <c r="H33" s="33">
        <v>1021936506</v>
      </c>
      <c r="I33" s="49"/>
      <c r="J33" s="33"/>
      <c r="K33" s="33"/>
      <c r="L33" s="33">
        <v>13373901042</v>
      </c>
      <c r="M33" s="36">
        <f t="shared" si="0"/>
        <v>18506971479</v>
      </c>
    </row>
    <row r="34" spans="1:13" ht="15.75" hidden="1">
      <c r="A34" s="9">
        <v>28</v>
      </c>
      <c r="B34" s="10" t="s">
        <v>41</v>
      </c>
      <c r="C34" s="33">
        <v>1379405754</v>
      </c>
      <c r="D34" s="33">
        <v>154000</v>
      </c>
      <c r="E34" s="33"/>
      <c r="F34" s="33"/>
      <c r="G34" s="33"/>
      <c r="H34" s="33"/>
      <c r="I34" s="33"/>
      <c r="J34" s="33"/>
      <c r="K34" s="33"/>
      <c r="L34" s="33"/>
      <c r="M34" s="36">
        <f t="shared" si="0"/>
        <v>1379559754</v>
      </c>
    </row>
    <row r="35" spans="1:13" ht="15.75" hidden="1">
      <c r="A35" s="9">
        <v>29</v>
      </c>
      <c r="B35" s="10" t="s">
        <v>35</v>
      </c>
      <c r="C35" s="33">
        <v>1760578219</v>
      </c>
      <c r="D35" s="33"/>
      <c r="E35" s="33"/>
      <c r="F35" s="33"/>
      <c r="G35" s="33"/>
      <c r="H35" s="33"/>
      <c r="I35" s="33"/>
      <c r="J35" s="33"/>
      <c r="K35" s="33"/>
      <c r="L35" s="33">
        <v>55845000</v>
      </c>
      <c r="M35" s="36">
        <f t="shared" si="0"/>
        <v>1816423219</v>
      </c>
    </row>
    <row r="36" spans="1:13" ht="15.75" hidden="1">
      <c r="A36" s="9">
        <v>30</v>
      </c>
      <c r="B36" s="10" t="s">
        <v>43</v>
      </c>
      <c r="C36" s="33">
        <v>1570916180</v>
      </c>
      <c r="D36" s="33"/>
      <c r="E36" s="33"/>
      <c r="F36" s="33"/>
      <c r="G36" s="33">
        <v>27153966</v>
      </c>
      <c r="H36" s="33"/>
      <c r="I36" s="33"/>
      <c r="J36" s="33"/>
      <c r="K36" s="33"/>
      <c r="L36" s="33">
        <v>54959628</v>
      </c>
      <c r="M36" s="36">
        <f t="shared" si="0"/>
        <v>1653029774</v>
      </c>
    </row>
    <row r="37" spans="1:13" ht="15.75" hidden="1">
      <c r="A37" s="9">
        <v>31</v>
      </c>
      <c r="B37" s="10" t="s">
        <v>33</v>
      </c>
      <c r="C37" s="33">
        <v>566880070</v>
      </c>
      <c r="D37" s="33"/>
      <c r="E37" s="33"/>
      <c r="F37" s="33"/>
      <c r="G37" s="33">
        <v>1236735863</v>
      </c>
      <c r="H37" s="33">
        <v>253725489</v>
      </c>
      <c r="I37" s="33"/>
      <c r="J37" s="33"/>
      <c r="K37" s="33"/>
      <c r="L37" s="33">
        <v>6947428823</v>
      </c>
      <c r="M37" s="36">
        <f t="shared" si="0"/>
        <v>9004770245</v>
      </c>
    </row>
    <row r="38" spans="1:13" ht="15.75" hidden="1">
      <c r="A38" s="9">
        <v>32</v>
      </c>
      <c r="B38" s="10" t="s">
        <v>46</v>
      </c>
      <c r="C38" s="33">
        <v>1335981370</v>
      </c>
      <c r="D38" s="33"/>
      <c r="E38" s="33"/>
      <c r="F38" s="33"/>
      <c r="G38" s="33"/>
      <c r="H38" s="33"/>
      <c r="I38" s="33"/>
      <c r="J38" s="33"/>
      <c r="K38" s="33"/>
      <c r="L38" s="33"/>
      <c r="M38" s="36">
        <f t="shared" si="0"/>
        <v>1335981370</v>
      </c>
    </row>
    <row r="39" spans="1:13" ht="15.75" hidden="1">
      <c r="A39" s="9">
        <v>33</v>
      </c>
      <c r="B39" s="10" t="s">
        <v>44</v>
      </c>
      <c r="C39" s="33">
        <v>48910649923</v>
      </c>
      <c r="D39" s="33"/>
      <c r="E39" s="33"/>
      <c r="F39" s="33"/>
      <c r="G39" s="33">
        <v>18609378735</v>
      </c>
      <c r="H39" s="33">
        <v>8649744688</v>
      </c>
      <c r="I39" s="33">
        <v>90638165</v>
      </c>
      <c r="J39" s="33"/>
      <c r="K39" s="33">
        <v>1902428380</v>
      </c>
      <c r="L39" s="33">
        <v>293072473544</v>
      </c>
      <c r="M39" s="36">
        <f aca="true" t="shared" si="1" ref="M39:M47">SUM(C39:L39)</f>
        <v>371235313435</v>
      </c>
    </row>
    <row r="40" spans="1:13" ht="15.75" hidden="1">
      <c r="A40" s="9">
        <v>34</v>
      </c>
      <c r="B40" s="10" t="s">
        <v>74</v>
      </c>
      <c r="C40" s="33">
        <v>180422242</v>
      </c>
      <c r="D40" s="33"/>
      <c r="E40" s="33"/>
      <c r="F40" s="33"/>
      <c r="G40" s="33">
        <v>83770898151</v>
      </c>
      <c r="H40" s="33">
        <v>173368471</v>
      </c>
      <c r="I40" s="33">
        <v>197479065428</v>
      </c>
      <c r="J40" s="33"/>
      <c r="K40" s="33"/>
      <c r="L40" s="33">
        <v>2262303667246</v>
      </c>
      <c r="M40" s="36">
        <f t="shared" si="1"/>
        <v>2543907421538</v>
      </c>
    </row>
    <row r="41" spans="1:13" ht="15.75" hidden="1">
      <c r="A41" s="9">
        <v>35</v>
      </c>
      <c r="B41" s="10" t="s">
        <v>60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6">
        <f t="shared" si="1"/>
        <v>0</v>
      </c>
    </row>
    <row r="42" spans="1:13" ht="15.75" hidden="1">
      <c r="A42" s="9">
        <v>36</v>
      </c>
      <c r="B42" s="10" t="s">
        <v>61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6">
        <f t="shared" si="1"/>
        <v>0</v>
      </c>
    </row>
    <row r="43" spans="1:13" ht="15.75" hidden="1">
      <c r="A43" s="9">
        <v>37</v>
      </c>
      <c r="B43" s="10" t="s">
        <v>62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6">
        <f t="shared" si="1"/>
        <v>0</v>
      </c>
    </row>
    <row r="44" spans="1:13" ht="15.75" hidden="1">
      <c r="A44" s="9">
        <v>38</v>
      </c>
      <c r="B44" s="10" t="s">
        <v>63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6">
        <f t="shared" si="1"/>
        <v>0</v>
      </c>
    </row>
    <row r="45" spans="1:13" ht="15.75" hidden="1">
      <c r="A45" s="9">
        <v>39</v>
      </c>
      <c r="B45" s="10" t="s">
        <v>66</v>
      </c>
      <c r="C45" s="33">
        <v>31701683342</v>
      </c>
      <c r="D45" s="33">
        <v>1530000</v>
      </c>
      <c r="E45" s="33"/>
      <c r="F45" s="33"/>
      <c r="G45" s="33">
        <v>1926651625</v>
      </c>
      <c r="H45" s="33"/>
      <c r="I45" s="33"/>
      <c r="J45" s="33"/>
      <c r="K45" s="33">
        <v>276717310</v>
      </c>
      <c r="L45" s="33">
        <v>6436537278</v>
      </c>
      <c r="M45" s="36">
        <f>SUM(C45:L45)</f>
        <v>40343119555</v>
      </c>
    </row>
    <row r="46" spans="1:13" ht="15.75" hidden="1">
      <c r="A46" s="9">
        <v>40</v>
      </c>
      <c r="B46" s="10" t="s">
        <v>64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6">
        <f t="shared" si="1"/>
        <v>0</v>
      </c>
    </row>
    <row r="47" spans="1:13" ht="16.5" hidden="1" thickBot="1">
      <c r="A47" s="9">
        <v>41</v>
      </c>
      <c r="B47" s="18" t="s">
        <v>75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50">
        <f t="shared" si="1"/>
        <v>0</v>
      </c>
    </row>
    <row r="48" spans="1:13" ht="17.25" hidden="1" thickBot="1" thickTop="1">
      <c r="A48" s="39"/>
      <c r="B48" s="31" t="s">
        <v>73</v>
      </c>
      <c r="C48" s="44">
        <f>SUM(C7:C47)</f>
        <v>971749342889</v>
      </c>
      <c r="D48" s="44">
        <f aca="true" t="shared" si="2" ref="D48:M48">SUM(D7:D47)</f>
        <v>108532340</v>
      </c>
      <c r="E48" s="44">
        <f t="shared" si="2"/>
        <v>125254000</v>
      </c>
      <c r="F48" s="44">
        <f t="shared" si="2"/>
        <v>0</v>
      </c>
      <c r="G48" s="44">
        <f t="shared" si="2"/>
        <v>2934920533990</v>
      </c>
      <c r="H48" s="44">
        <f t="shared" si="2"/>
        <v>910918515990</v>
      </c>
      <c r="I48" s="44">
        <f t="shared" si="2"/>
        <v>3930360055860</v>
      </c>
      <c r="J48" s="44">
        <f t="shared" si="2"/>
        <v>17364020</v>
      </c>
      <c r="K48" s="44">
        <f t="shared" si="2"/>
        <v>5794507132</v>
      </c>
      <c r="L48" s="44">
        <f t="shared" si="2"/>
        <v>8369077570609</v>
      </c>
      <c r="M48" s="44">
        <f t="shared" si="2"/>
        <v>17123071676830</v>
      </c>
    </row>
    <row r="49" spans="1:13" ht="17.25" hidden="1" thickBot="1" thickTop="1">
      <c r="A49" s="11"/>
      <c r="B49" s="12" t="s">
        <v>42</v>
      </c>
      <c r="C49" s="35">
        <v>1044183.1785670001</v>
      </c>
      <c r="D49" s="35">
        <v>27.018099999999997</v>
      </c>
      <c r="E49" s="35">
        <v>480.079246</v>
      </c>
      <c r="F49" s="35">
        <v>0</v>
      </c>
      <c r="G49" s="35">
        <v>4230760.860270001</v>
      </c>
      <c r="H49" s="35">
        <v>888635.15706</v>
      </c>
      <c r="I49" s="35">
        <v>4311855.108403999</v>
      </c>
      <c r="J49" s="35">
        <v>5.5</v>
      </c>
      <c r="K49" s="35">
        <v>83619.03110600001</v>
      </c>
      <c r="L49" s="35">
        <v>10016896.262396</v>
      </c>
      <c r="M49" s="50">
        <v>20576462.195149004</v>
      </c>
    </row>
    <row r="52" spans="1:13" s="3" customFormat="1" ht="20.25">
      <c r="A52" s="155" t="s">
        <v>67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</row>
    <row r="53" spans="1:13" s="3" customFormat="1" ht="20.25">
      <c r="A53" s="155" t="s">
        <v>82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s="3" customFormat="1" ht="20.25">
      <c r="A54" s="155" t="s">
        <v>80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</row>
    <row r="55" spans="1:13" s="2" customFormat="1" ht="15.75">
      <c r="A55" s="4"/>
      <c r="B55" s="156" t="s">
        <v>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5" t="s">
        <v>13</v>
      </c>
      <c r="M55" s="6"/>
    </row>
    <row r="56" spans="1:13" s="2" customFormat="1" ht="15.75">
      <c r="A56" s="13"/>
      <c r="B56" s="14" t="s">
        <v>0</v>
      </c>
      <c r="C56" s="14" t="s">
        <v>70</v>
      </c>
      <c r="D56" s="14" t="s">
        <v>3</v>
      </c>
      <c r="E56" s="14" t="s">
        <v>4</v>
      </c>
      <c r="F56" s="14" t="s">
        <v>5</v>
      </c>
      <c r="G56" s="14" t="s">
        <v>6</v>
      </c>
      <c r="H56" s="14" t="s">
        <v>7</v>
      </c>
      <c r="I56" s="14" t="s">
        <v>8</v>
      </c>
      <c r="J56" s="14" t="s">
        <v>9</v>
      </c>
      <c r="K56" s="14" t="s">
        <v>12</v>
      </c>
      <c r="L56" s="14" t="s">
        <v>11</v>
      </c>
      <c r="M56" s="15" t="s">
        <v>10</v>
      </c>
    </row>
    <row r="57" spans="1:13" ht="15.75">
      <c r="A57" s="9">
        <v>1</v>
      </c>
      <c r="B57" s="16" t="str">
        <f>B7</f>
        <v>BICE CORREDORES DE BOLSA S.A.</v>
      </c>
      <c r="C57" s="17">
        <f aca="true" t="shared" si="3" ref="C57:L72">C7/1000000</f>
        <v>12673.006888</v>
      </c>
      <c r="D57" s="17">
        <f t="shared" si="3"/>
        <v>0.151</v>
      </c>
      <c r="E57" s="17">
        <f t="shared" si="3"/>
        <v>0</v>
      </c>
      <c r="F57" s="17">
        <f t="shared" si="3"/>
        <v>0</v>
      </c>
      <c r="G57" s="17">
        <f t="shared" si="3"/>
        <v>276605.987739</v>
      </c>
      <c r="H57" s="17">
        <f t="shared" si="3"/>
        <v>101171.732402</v>
      </c>
      <c r="I57" s="17">
        <f t="shared" si="3"/>
        <v>404825.249227</v>
      </c>
      <c r="J57" s="17">
        <f t="shared" si="3"/>
        <v>16.82082</v>
      </c>
      <c r="K57" s="17">
        <f t="shared" si="3"/>
        <v>0</v>
      </c>
      <c r="L57" s="17">
        <f t="shared" si="3"/>
        <v>615589.439478</v>
      </c>
      <c r="M57" s="48">
        <f>SUM(C57:L57)</f>
        <v>1410882.3875540001</v>
      </c>
    </row>
    <row r="58" spans="1:13" ht="15.75">
      <c r="A58" s="9">
        <v>2</v>
      </c>
      <c r="B58" s="16" t="str">
        <f>B8</f>
        <v>BANCHILE CORREDORES DE BOLSA S.A.</v>
      </c>
      <c r="C58" s="17">
        <f t="shared" si="3"/>
        <v>291245.746412</v>
      </c>
      <c r="D58" s="17">
        <f t="shared" si="3"/>
        <v>0</v>
      </c>
      <c r="E58" s="17">
        <f t="shared" si="3"/>
        <v>0</v>
      </c>
      <c r="F58" s="17">
        <f t="shared" si="3"/>
        <v>0</v>
      </c>
      <c r="G58" s="17">
        <f t="shared" si="3"/>
        <v>138053.777353</v>
      </c>
      <c r="H58" s="17">
        <f t="shared" si="3"/>
        <v>59288.48912</v>
      </c>
      <c r="I58" s="17">
        <f t="shared" si="3"/>
        <v>280677.055233</v>
      </c>
      <c r="J58" s="17">
        <f t="shared" si="3"/>
        <v>0</v>
      </c>
      <c r="K58" s="17">
        <f t="shared" si="3"/>
        <v>15.883</v>
      </c>
      <c r="L58" s="17">
        <f t="shared" si="3"/>
        <v>782024.390536</v>
      </c>
      <c r="M58" s="48">
        <f>SUM(C58:L58)</f>
        <v>1551305.3416539999</v>
      </c>
    </row>
    <row r="59" spans="1:13" ht="15.75">
      <c r="A59" s="9">
        <v>3</v>
      </c>
      <c r="B59" s="16" t="str">
        <f>B9</f>
        <v>SANTIAGO CORREDORES DE BOLSA LTDA.</v>
      </c>
      <c r="C59" s="17">
        <f t="shared" si="3"/>
        <v>5911.448732</v>
      </c>
      <c r="D59" s="17">
        <f t="shared" si="3"/>
        <v>0</v>
      </c>
      <c r="E59" s="17">
        <f t="shared" si="3"/>
        <v>0</v>
      </c>
      <c r="F59" s="17">
        <f t="shared" si="3"/>
        <v>0</v>
      </c>
      <c r="G59" s="17">
        <f t="shared" si="3"/>
        <v>359755.945877</v>
      </c>
      <c r="H59" s="17">
        <f t="shared" si="3"/>
        <v>201316.278969</v>
      </c>
      <c r="I59" s="17">
        <f t="shared" si="3"/>
        <v>920804.521232</v>
      </c>
      <c r="J59" s="17">
        <f t="shared" si="3"/>
        <v>0</v>
      </c>
      <c r="K59" s="17">
        <f t="shared" si="3"/>
        <v>0</v>
      </c>
      <c r="L59" s="17">
        <f t="shared" si="3"/>
        <v>51266.634847</v>
      </c>
      <c r="M59" s="48">
        <f>SUM(C59:L59)</f>
        <v>1539054.829657</v>
      </c>
    </row>
    <row r="60" spans="1:13" ht="15.75">
      <c r="A60" s="9">
        <v>4</v>
      </c>
      <c r="B60" s="16" t="str">
        <f>B10</f>
        <v>BBVA CORREDORES DE BOLSA BHIF S.A.</v>
      </c>
      <c r="C60" s="17">
        <f t="shared" si="3"/>
        <v>10889.510517</v>
      </c>
      <c r="D60" s="17">
        <f t="shared" si="3"/>
        <v>0</v>
      </c>
      <c r="E60" s="17">
        <f t="shared" si="3"/>
        <v>0</v>
      </c>
      <c r="F60" s="17">
        <f t="shared" si="3"/>
        <v>0</v>
      </c>
      <c r="G60" s="17">
        <f t="shared" si="3"/>
        <v>603934.415417</v>
      </c>
      <c r="H60" s="17">
        <f t="shared" si="3"/>
        <v>171516.117087</v>
      </c>
      <c r="I60" s="17">
        <f t="shared" si="3"/>
        <v>473889.829691</v>
      </c>
      <c r="J60" s="17">
        <f t="shared" si="3"/>
        <v>0</v>
      </c>
      <c r="K60" s="17">
        <f t="shared" si="3"/>
        <v>0</v>
      </c>
      <c r="L60" s="17">
        <f t="shared" si="3"/>
        <v>621398.896477</v>
      </c>
      <c r="M60" s="48">
        <f>SUM(C60:L60)</f>
        <v>1881628.7691890001</v>
      </c>
    </row>
    <row r="61" spans="1:13" ht="15.75">
      <c r="A61" s="9">
        <v>5</v>
      </c>
      <c r="B61" s="16" t="str">
        <f aca="true" t="shared" si="4" ref="B61:B75">B11</f>
        <v>SCOTIA SUD AMERICANO CORREDORES DE BOLSA S.A.</v>
      </c>
      <c r="C61" s="17">
        <f t="shared" si="3"/>
        <v>2389.899427</v>
      </c>
      <c r="D61" s="17">
        <f t="shared" si="3"/>
        <v>0</v>
      </c>
      <c r="E61" s="17">
        <f t="shared" si="3"/>
        <v>0</v>
      </c>
      <c r="F61" s="17">
        <f t="shared" si="3"/>
        <v>0</v>
      </c>
      <c r="G61" s="17">
        <f t="shared" si="3"/>
        <v>808881.027749</v>
      </c>
      <c r="H61" s="17">
        <f t="shared" si="3"/>
        <v>71400.030343</v>
      </c>
      <c r="I61" s="17">
        <f t="shared" si="3"/>
        <v>267425.513947</v>
      </c>
      <c r="J61" s="17">
        <f t="shared" si="3"/>
        <v>0</v>
      </c>
      <c r="K61" s="17">
        <f t="shared" si="3"/>
        <v>0</v>
      </c>
      <c r="L61" s="17">
        <f t="shared" si="3"/>
        <v>201788.121895</v>
      </c>
      <c r="M61" s="48">
        <f>SUM(C61:L61)</f>
        <v>1351884.593361</v>
      </c>
    </row>
    <row r="62" spans="1:13" ht="15.75">
      <c r="A62" s="9">
        <v>6</v>
      </c>
      <c r="B62" s="16" t="str">
        <f t="shared" si="4"/>
        <v>VALORES SECURITY S.A. CORREDORES  DE BOLSA</v>
      </c>
      <c r="C62" s="17">
        <f t="shared" si="3"/>
        <v>13235.086751</v>
      </c>
      <c r="D62" s="17">
        <f t="shared" si="3"/>
        <v>0.77</v>
      </c>
      <c r="E62" s="17">
        <f t="shared" si="3"/>
        <v>0</v>
      </c>
      <c r="F62" s="17">
        <f t="shared" si="3"/>
        <v>0</v>
      </c>
      <c r="G62" s="17">
        <f t="shared" si="3"/>
        <v>83157.907296</v>
      </c>
      <c r="H62" s="17">
        <f t="shared" si="3"/>
        <v>29327.370136</v>
      </c>
      <c r="I62" s="17">
        <f t="shared" si="3"/>
        <v>99846.086332</v>
      </c>
      <c r="J62" s="17">
        <f t="shared" si="3"/>
        <v>0</v>
      </c>
      <c r="K62" s="17">
        <f t="shared" si="3"/>
        <v>701.932409</v>
      </c>
      <c r="L62" s="17">
        <f t="shared" si="3"/>
        <v>1072128.107315</v>
      </c>
      <c r="M62" s="48">
        <f aca="true" t="shared" si="5" ref="M62:M89">SUM(C62:L62)</f>
        <v>1298397.260239</v>
      </c>
    </row>
    <row r="63" spans="1:13" ht="15.75">
      <c r="A63" s="9">
        <v>7</v>
      </c>
      <c r="B63" s="16" t="str">
        <f t="shared" si="4"/>
        <v>BCI CORREDOR DE BOLSA S.A.</v>
      </c>
      <c r="C63" s="17">
        <f t="shared" si="3"/>
        <v>25491.494075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151156.521082</v>
      </c>
      <c r="H63" s="17">
        <f t="shared" si="3"/>
        <v>38188.410108</v>
      </c>
      <c r="I63" s="17">
        <f t="shared" si="3"/>
        <v>558552.426825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48">
        <f t="shared" si="5"/>
        <v>773388.85209</v>
      </c>
    </row>
    <row r="64" spans="1:13" ht="15.75">
      <c r="A64" s="9">
        <v>8</v>
      </c>
      <c r="B64" s="16" t="str">
        <f t="shared" si="4"/>
        <v>SANTANDER INVESTMENT S.A. C. DE BOLSA</v>
      </c>
      <c r="C64" s="17">
        <f t="shared" si="3"/>
        <v>63689.942894</v>
      </c>
      <c r="D64" s="17">
        <f t="shared" si="3"/>
        <v>0</v>
      </c>
      <c r="E64" s="17">
        <f t="shared" si="3"/>
        <v>0</v>
      </c>
      <c r="F64" s="17">
        <f t="shared" si="3"/>
        <v>0</v>
      </c>
      <c r="G64" s="17">
        <f t="shared" si="3"/>
        <v>12963.25287</v>
      </c>
      <c r="H64" s="17">
        <f t="shared" si="3"/>
        <v>6057.24984</v>
      </c>
      <c r="I64" s="17">
        <f t="shared" si="3"/>
        <v>6461.130643</v>
      </c>
      <c r="J64" s="17">
        <f t="shared" si="3"/>
        <v>0</v>
      </c>
      <c r="K64" s="17">
        <f t="shared" si="3"/>
        <v>992.542514</v>
      </c>
      <c r="L64" s="17">
        <f t="shared" si="3"/>
        <v>304022.516686</v>
      </c>
      <c r="M64" s="48">
        <f t="shared" si="5"/>
        <v>394186.635447</v>
      </c>
    </row>
    <row r="65" spans="1:13" ht="15.75">
      <c r="A65" s="9">
        <v>9</v>
      </c>
      <c r="B65" s="16" t="str">
        <f t="shared" si="4"/>
        <v>LARRAIN VIAL S.A. CORREDORES DE BOLSA</v>
      </c>
      <c r="C65" s="17">
        <f t="shared" si="3"/>
        <v>213852.580245</v>
      </c>
      <c r="D65" s="17">
        <f t="shared" si="3"/>
        <v>50.75213</v>
      </c>
      <c r="E65" s="17">
        <f t="shared" si="3"/>
        <v>0</v>
      </c>
      <c r="F65" s="17">
        <f t="shared" si="3"/>
        <v>0</v>
      </c>
      <c r="G65" s="17">
        <f t="shared" si="3"/>
        <v>16126.421288</v>
      </c>
      <c r="H65" s="17">
        <f t="shared" si="3"/>
        <v>7244.17922</v>
      </c>
      <c r="I65" s="17">
        <f t="shared" si="3"/>
        <v>65077.384748</v>
      </c>
      <c r="J65" s="17">
        <f t="shared" si="3"/>
        <v>0.2716</v>
      </c>
      <c r="K65" s="17">
        <f t="shared" si="3"/>
        <v>1822.957509</v>
      </c>
      <c r="L65" s="17">
        <f t="shared" si="3"/>
        <v>148124.947224</v>
      </c>
      <c r="M65" s="48">
        <f t="shared" si="5"/>
        <v>452299.493964</v>
      </c>
    </row>
    <row r="66" spans="1:13" ht="15.75">
      <c r="A66" s="9">
        <v>10</v>
      </c>
      <c r="B66" s="16" t="str">
        <f t="shared" si="4"/>
        <v>DEUTSCHE SECURITIES C.  DE BOLSA LTDA.</v>
      </c>
      <c r="C66" s="17">
        <f t="shared" si="3"/>
        <v>30708.588398</v>
      </c>
      <c r="D66" s="17">
        <f t="shared" si="3"/>
        <v>0</v>
      </c>
      <c r="E66" s="17">
        <f t="shared" si="3"/>
        <v>0</v>
      </c>
      <c r="F66" s="17">
        <f t="shared" si="3"/>
        <v>0</v>
      </c>
      <c r="G66" s="17">
        <f t="shared" si="3"/>
        <v>57899.396217</v>
      </c>
      <c r="H66" s="17">
        <f t="shared" si="3"/>
        <v>0</v>
      </c>
      <c r="I66" s="17">
        <f t="shared" si="3"/>
        <v>0</v>
      </c>
      <c r="J66" s="17">
        <f t="shared" si="3"/>
        <v>0</v>
      </c>
      <c r="K66" s="17">
        <f t="shared" si="3"/>
        <v>0</v>
      </c>
      <c r="L66" s="17">
        <f t="shared" si="3"/>
        <v>189769.536464</v>
      </c>
      <c r="M66" s="48">
        <f t="shared" si="5"/>
        <v>278377.52107899997</v>
      </c>
    </row>
    <row r="67" spans="1:13" ht="15.75">
      <c r="A67" s="9">
        <v>11</v>
      </c>
      <c r="B67" s="16" t="str">
        <f t="shared" si="4"/>
        <v>TANNER  CORREDORES DE BOLSA S.A.</v>
      </c>
      <c r="C67" s="17">
        <f t="shared" si="3"/>
        <v>10263.4925</v>
      </c>
      <c r="D67" s="17">
        <f t="shared" si="3"/>
        <v>0</v>
      </c>
      <c r="E67" s="17">
        <f t="shared" si="3"/>
        <v>0</v>
      </c>
      <c r="F67" s="17">
        <f t="shared" si="3"/>
        <v>0</v>
      </c>
      <c r="G67" s="17">
        <f t="shared" si="3"/>
        <v>431.506044</v>
      </c>
      <c r="H67" s="17">
        <f t="shared" si="3"/>
        <v>3143.61452</v>
      </c>
      <c r="I67" s="17">
        <f t="shared" si="3"/>
        <v>3884.753282</v>
      </c>
      <c r="J67" s="17">
        <f t="shared" si="3"/>
        <v>0</v>
      </c>
      <c r="K67" s="17">
        <f t="shared" si="3"/>
        <v>0</v>
      </c>
      <c r="L67" s="17">
        <f t="shared" si="3"/>
        <v>127494.910079</v>
      </c>
      <c r="M67" s="48">
        <f t="shared" si="5"/>
        <v>145218.276425</v>
      </c>
    </row>
    <row r="68" spans="1:13" ht="15.75">
      <c r="A68" s="9">
        <v>12</v>
      </c>
      <c r="B68" s="16" t="str">
        <f t="shared" si="4"/>
        <v>BANCOESTADO S.A. CORREDORES DE BOLSA</v>
      </c>
      <c r="C68" s="17">
        <f t="shared" si="3"/>
        <v>46.955861</v>
      </c>
      <c r="D68" s="17">
        <f t="shared" si="3"/>
        <v>0</v>
      </c>
      <c r="E68" s="17">
        <f t="shared" si="3"/>
        <v>0</v>
      </c>
      <c r="F68" s="17">
        <f t="shared" si="3"/>
        <v>0</v>
      </c>
      <c r="G68" s="17">
        <f t="shared" si="3"/>
        <v>206206.363177</v>
      </c>
      <c r="H68" s="17">
        <f t="shared" si="3"/>
        <v>147180.258188</v>
      </c>
      <c r="I68" s="17">
        <f t="shared" si="3"/>
        <v>545551.380228</v>
      </c>
      <c r="J68" s="17">
        <f t="shared" si="3"/>
        <v>0</v>
      </c>
      <c r="K68" s="17">
        <f t="shared" si="3"/>
        <v>0</v>
      </c>
      <c r="L68" s="17">
        <f t="shared" si="3"/>
        <v>722775.483183</v>
      </c>
      <c r="M68" s="48">
        <f t="shared" si="5"/>
        <v>1621760.440637</v>
      </c>
    </row>
    <row r="69" spans="1:13" ht="15.75">
      <c r="A69" s="9">
        <v>13</v>
      </c>
      <c r="B69" s="16" t="str">
        <f t="shared" si="4"/>
        <v>I.M. TRUST S.A. CORREDORES DE BOLSA</v>
      </c>
      <c r="C69" s="17">
        <f t="shared" si="3"/>
        <v>16015.788593</v>
      </c>
      <c r="D69" s="17">
        <f t="shared" si="3"/>
        <v>0</v>
      </c>
      <c r="E69" s="17">
        <f t="shared" si="3"/>
        <v>0</v>
      </c>
      <c r="F69" s="17">
        <f t="shared" si="3"/>
        <v>0</v>
      </c>
      <c r="G69" s="17">
        <f t="shared" si="3"/>
        <v>22891.263593</v>
      </c>
      <c r="H69" s="17">
        <f t="shared" si="3"/>
        <v>254.152421</v>
      </c>
      <c r="I69" s="17">
        <f t="shared" si="3"/>
        <v>0</v>
      </c>
      <c r="J69" s="17">
        <f t="shared" si="3"/>
        <v>0</v>
      </c>
      <c r="K69" s="17">
        <f t="shared" si="3"/>
        <v>0</v>
      </c>
      <c r="L69" s="17">
        <f t="shared" si="3"/>
        <v>175481.271824</v>
      </c>
      <c r="M69" s="48">
        <f t="shared" si="5"/>
        <v>214642.476431</v>
      </c>
    </row>
    <row r="70" spans="1:13" ht="15.75">
      <c r="A70" s="9">
        <v>14</v>
      </c>
      <c r="B70" s="16" t="str">
        <f t="shared" si="4"/>
        <v>MOLINA, SWETT Y VALDES S.A. C. DE BOLSA</v>
      </c>
      <c r="C70" s="17">
        <f t="shared" si="3"/>
        <v>3202.814641</v>
      </c>
      <c r="D70" s="17">
        <f t="shared" si="3"/>
        <v>3.17006</v>
      </c>
      <c r="E70" s="17">
        <f t="shared" si="3"/>
        <v>0</v>
      </c>
      <c r="F70" s="17">
        <f t="shared" si="3"/>
        <v>0</v>
      </c>
      <c r="G70" s="17">
        <f t="shared" si="3"/>
        <v>22651.186965</v>
      </c>
      <c r="H70" s="17">
        <f t="shared" si="3"/>
        <v>17413.519955</v>
      </c>
      <c r="I70" s="17">
        <f t="shared" si="3"/>
        <v>3256.042072</v>
      </c>
      <c r="J70" s="17">
        <f t="shared" si="3"/>
        <v>0</v>
      </c>
      <c r="K70" s="17">
        <f t="shared" si="3"/>
        <v>0</v>
      </c>
      <c r="L70" s="17">
        <f t="shared" si="3"/>
        <v>30504.023071</v>
      </c>
      <c r="M70" s="48">
        <f>SUM(C70:L70)</f>
        <v>77030.756764</v>
      </c>
    </row>
    <row r="71" spans="1:13" ht="15.75">
      <c r="A71" s="9">
        <v>15</v>
      </c>
      <c r="B71" s="16" t="str">
        <f t="shared" si="4"/>
        <v>CELFIN, GARDEWEG S.A. C. DE BOLSA</v>
      </c>
      <c r="C71" s="17">
        <f t="shared" si="3"/>
        <v>103445.104516</v>
      </c>
      <c r="D71" s="17">
        <f t="shared" si="3"/>
        <v>6.76203</v>
      </c>
      <c r="E71" s="17">
        <f t="shared" si="3"/>
        <v>0</v>
      </c>
      <c r="F71" s="17">
        <f t="shared" si="3"/>
        <v>0</v>
      </c>
      <c r="G71" s="17">
        <f t="shared" si="3"/>
        <v>19759.852935</v>
      </c>
      <c r="H71" s="17">
        <f t="shared" si="3"/>
        <v>22678.744141</v>
      </c>
      <c r="I71" s="17">
        <f t="shared" si="3"/>
        <v>22501.068374</v>
      </c>
      <c r="J71" s="17">
        <f t="shared" si="3"/>
        <v>0</v>
      </c>
      <c r="K71" s="17">
        <f t="shared" si="3"/>
        <v>52.196326</v>
      </c>
      <c r="L71" s="17">
        <f t="shared" si="3"/>
        <v>11229.042302</v>
      </c>
      <c r="M71" s="48">
        <f t="shared" si="5"/>
        <v>179672.770624</v>
      </c>
    </row>
    <row r="72" spans="1:13" ht="15.75">
      <c r="A72" s="9">
        <v>16</v>
      </c>
      <c r="B72" s="16" t="str">
        <f t="shared" si="4"/>
        <v>NEGOCIOS Y VALORES S.A. C. DE BOLSA</v>
      </c>
      <c r="C72" s="17">
        <f t="shared" si="3"/>
        <v>7680.690144</v>
      </c>
      <c r="D72" s="17">
        <f t="shared" si="3"/>
        <v>0</v>
      </c>
      <c r="E72" s="17">
        <f t="shared" si="3"/>
        <v>0</v>
      </c>
      <c r="F72" s="17">
        <f t="shared" si="3"/>
        <v>0</v>
      </c>
      <c r="G72" s="17">
        <f t="shared" si="3"/>
        <v>5056.577379</v>
      </c>
      <c r="H72" s="17">
        <f t="shared" si="3"/>
        <v>1142.675481</v>
      </c>
      <c r="I72" s="17">
        <f t="shared" si="3"/>
        <v>12251.225899</v>
      </c>
      <c r="J72" s="17">
        <f t="shared" si="3"/>
        <v>0</v>
      </c>
      <c r="K72" s="17">
        <f t="shared" si="3"/>
        <v>0</v>
      </c>
      <c r="L72" s="17">
        <f t="shared" si="3"/>
        <v>99982.912663</v>
      </c>
      <c r="M72" s="48">
        <f t="shared" si="5"/>
        <v>126114.081566</v>
      </c>
    </row>
    <row r="73" spans="1:13" ht="15.75">
      <c r="A73" s="9">
        <v>17</v>
      </c>
      <c r="B73" s="16" t="str">
        <f t="shared" si="4"/>
        <v>ALFA CORREDORES DE BOLSA S.A.</v>
      </c>
      <c r="C73" s="17">
        <f aca="true" t="shared" si="6" ref="C73:L88">C23/1000000</f>
        <v>30279.91655</v>
      </c>
      <c r="D73" s="17">
        <f t="shared" si="6"/>
        <v>0</v>
      </c>
      <c r="E73" s="17">
        <f t="shared" si="6"/>
        <v>0</v>
      </c>
      <c r="F73" s="17">
        <f t="shared" si="6"/>
        <v>0</v>
      </c>
      <c r="G73" s="17">
        <f t="shared" si="6"/>
        <v>18025.083411</v>
      </c>
      <c r="H73" s="17">
        <f t="shared" si="6"/>
        <v>1127.88864</v>
      </c>
      <c r="I73" s="17">
        <f t="shared" si="6"/>
        <v>0</v>
      </c>
      <c r="J73" s="17">
        <f t="shared" si="6"/>
        <v>0</v>
      </c>
      <c r="K73" s="17">
        <f t="shared" si="6"/>
        <v>0</v>
      </c>
      <c r="L73" s="17">
        <f t="shared" si="6"/>
        <v>7027.355789</v>
      </c>
      <c r="M73" s="48">
        <f t="shared" si="5"/>
        <v>56460.24439</v>
      </c>
    </row>
    <row r="74" spans="1:13" ht="15.75">
      <c r="A74" s="9">
        <v>18</v>
      </c>
      <c r="B74" s="16" t="str">
        <f t="shared" si="4"/>
        <v>DUPOL S.A. CORREDORES DE BOLSA</v>
      </c>
      <c r="C74" s="17">
        <f t="shared" si="6"/>
        <v>0</v>
      </c>
      <c r="D74" s="17">
        <f t="shared" si="6"/>
        <v>0</v>
      </c>
      <c r="E74" s="17">
        <f t="shared" si="6"/>
        <v>0</v>
      </c>
      <c r="F74" s="17">
        <f t="shared" si="6"/>
        <v>0</v>
      </c>
      <c r="G74" s="17">
        <f t="shared" si="6"/>
        <v>0</v>
      </c>
      <c r="H74" s="17">
        <f t="shared" si="6"/>
        <v>0</v>
      </c>
      <c r="I74" s="17">
        <f t="shared" si="6"/>
        <v>0</v>
      </c>
      <c r="J74" s="17">
        <f t="shared" si="6"/>
        <v>0</v>
      </c>
      <c r="K74" s="17">
        <f t="shared" si="6"/>
        <v>0</v>
      </c>
      <c r="L74" s="17">
        <f t="shared" si="6"/>
        <v>0</v>
      </c>
      <c r="M74" s="48">
        <f t="shared" si="5"/>
        <v>0</v>
      </c>
    </row>
    <row r="75" spans="1:13" ht="15.75">
      <c r="A75" s="9">
        <v>19</v>
      </c>
      <c r="B75" s="16" t="str">
        <f t="shared" si="4"/>
        <v>DE LA CERDA Y HATTON C. DE BOLSA S.A.</v>
      </c>
      <c r="C75" s="17">
        <f t="shared" si="6"/>
        <v>0</v>
      </c>
      <c r="D75" s="17">
        <f t="shared" si="6"/>
        <v>0</v>
      </c>
      <c r="E75" s="17">
        <f t="shared" si="6"/>
        <v>0</v>
      </c>
      <c r="F75" s="17">
        <f t="shared" si="6"/>
        <v>0</v>
      </c>
      <c r="G75" s="17">
        <f t="shared" si="6"/>
        <v>0</v>
      </c>
      <c r="H75" s="17">
        <f t="shared" si="6"/>
        <v>0</v>
      </c>
      <c r="I75" s="17">
        <f t="shared" si="6"/>
        <v>0</v>
      </c>
      <c r="J75" s="17">
        <f t="shared" si="6"/>
        <v>0</v>
      </c>
      <c r="K75" s="17">
        <f t="shared" si="6"/>
        <v>0</v>
      </c>
      <c r="L75" s="17">
        <f t="shared" si="6"/>
        <v>0</v>
      </c>
      <c r="M75" s="48">
        <f t="shared" si="5"/>
        <v>0</v>
      </c>
    </row>
    <row r="76" spans="1:13" ht="15.75">
      <c r="A76" s="9">
        <v>20</v>
      </c>
      <c r="B76" s="16" t="str">
        <f aca="true" t="shared" si="7" ref="B76:B88">B26</f>
        <v>CORP CORREDORES DE BOLSA S.A.</v>
      </c>
      <c r="C76" s="17">
        <f t="shared" si="6"/>
        <v>2914.837954</v>
      </c>
      <c r="D76" s="17">
        <f t="shared" si="6"/>
        <v>0.15</v>
      </c>
      <c r="E76" s="17">
        <f t="shared" si="6"/>
        <v>0</v>
      </c>
      <c r="F76" s="17">
        <f t="shared" si="6"/>
        <v>0</v>
      </c>
      <c r="G76" s="17">
        <f t="shared" si="6"/>
        <v>24295.696013</v>
      </c>
      <c r="H76" s="17">
        <f t="shared" si="6"/>
        <v>22349.778792</v>
      </c>
      <c r="I76" s="17">
        <f t="shared" si="6"/>
        <v>67786.684534</v>
      </c>
      <c r="J76" s="17">
        <f t="shared" si="6"/>
        <v>0</v>
      </c>
      <c r="K76" s="17">
        <f t="shared" si="6"/>
        <v>0</v>
      </c>
      <c r="L76" s="17">
        <f t="shared" si="6"/>
        <v>611507.490645</v>
      </c>
      <c r="M76" s="48">
        <f t="shared" si="5"/>
        <v>728854.637938</v>
      </c>
    </row>
    <row r="77" spans="1:13" ht="15.75">
      <c r="A77" s="9">
        <v>21</v>
      </c>
      <c r="B77" s="16" t="str">
        <f t="shared" si="7"/>
        <v>UGARTE Y CIA. CORREDORES DE BOLSA S.A.</v>
      </c>
      <c r="C77" s="17">
        <f t="shared" si="6"/>
        <v>5740.052398</v>
      </c>
      <c r="D77" s="17">
        <f t="shared" si="6"/>
        <v>4.56995</v>
      </c>
      <c r="E77" s="17">
        <f t="shared" si="6"/>
        <v>0</v>
      </c>
      <c r="F77" s="17">
        <f t="shared" si="6"/>
        <v>0</v>
      </c>
      <c r="G77" s="17">
        <f t="shared" si="6"/>
        <v>0</v>
      </c>
      <c r="H77" s="17">
        <f t="shared" si="6"/>
        <v>19.251473</v>
      </c>
      <c r="I77" s="17">
        <f t="shared" si="6"/>
        <v>0</v>
      </c>
      <c r="J77" s="17">
        <f t="shared" si="6"/>
        <v>0</v>
      </c>
      <c r="K77" s="17">
        <f t="shared" si="6"/>
        <v>0</v>
      </c>
      <c r="L77" s="17">
        <f t="shared" si="6"/>
        <v>3710.906249</v>
      </c>
      <c r="M77" s="48">
        <f t="shared" si="5"/>
        <v>9474.78007</v>
      </c>
    </row>
    <row r="78" spans="1:13" ht="15.75">
      <c r="A78" s="9">
        <v>22</v>
      </c>
      <c r="B78" s="16" t="str">
        <f t="shared" si="7"/>
        <v>FINANZAS Y NEGOCIOS S.A. C. DE BOLSA </v>
      </c>
      <c r="C78" s="17">
        <f t="shared" si="6"/>
        <v>3345.837149</v>
      </c>
      <c r="D78" s="17">
        <f t="shared" si="6"/>
        <v>0</v>
      </c>
      <c r="E78" s="17">
        <f t="shared" si="6"/>
        <v>62.627</v>
      </c>
      <c r="F78" s="17">
        <f t="shared" si="6"/>
        <v>0</v>
      </c>
      <c r="G78" s="17">
        <f t="shared" si="6"/>
        <v>0</v>
      </c>
      <c r="H78" s="17">
        <f t="shared" si="6"/>
        <v>0</v>
      </c>
      <c r="I78" s="17">
        <f t="shared" si="6"/>
        <v>0</v>
      </c>
      <c r="J78" s="17">
        <f t="shared" si="6"/>
        <v>0</v>
      </c>
      <c r="K78" s="17">
        <f t="shared" si="6"/>
        <v>0</v>
      </c>
      <c r="L78" s="17">
        <f t="shared" si="6"/>
        <v>6459.220888</v>
      </c>
      <c r="M78" s="48">
        <f t="shared" si="5"/>
        <v>9867.685037</v>
      </c>
    </row>
    <row r="79" spans="1:13" ht="15.75">
      <c r="A79" s="9">
        <v>23</v>
      </c>
      <c r="B79" s="16" t="str">
        <f t="shared" si="7"/>
        <v>URETA Y BIANCHI CORREDORES DE  BOLSA S.A.</v>
      </c>
      <c r="C79" s="17">
        <f t="shared" si="6"/>
        <v>21673.298379</v>
      </c>
      <c r="D79" s="17">
        <f t="shared" si="6"/>
        <v>2.55</v>
      </c>
      <c r="E79" s="17">
        <f t="shared" si="6"/>
        <v>62.627</v>
      </c>
      <c r="F79" s="17">
        <f t="shared" si="6"/>
        <v>0</v>
      </c>
      <c r="G79" s="17">
        <f t="shared" si="6"/>
        <v>0</v>
      </c>
      <c r="H79" s="17">
        <f t="shared" si="6"/>
        <v>0</v>
      </c>
      <c r="I79" s="17">
        <f t="shared" si="6"/>
        <v>0</v>
      </c>
      <c r="J79" s="17">
        <f t="shared" si="6"/>
        <v>0.2716</v>
      </c>
      <c r="K79" s="17">
        <f t="shared" si="6"/>
        <v>0</v>
      </c>
      <c r="L79" s="17">
        <f t="shared" si="6"/>
        <v>0</v>
      </c>
      <c r="M79" s="48">
        <f t="shared" si="5"/>
        <v>21738.746979</v>
      </c>
    </row>
    <row r="80" spans="1:13" ht="15.75">
      <c r="A80" s="9">
        <v>24</v>
      </c>
      <c r="B80" s="16" t="str">
        <f t="shared" si="7"/>
        <v>MUNITA Y CRUZAT S.A. CORREDORES DE BOLSA</v>
      </c>
      <c r="C80" s="17">
        <f t="shared" si="6"/>
        <v>3356.005303</v>
      </c>
      <c r="D80" s="17">
        <f t="shared" si="6"/>
        <v>0</v>
      </c>
      <c r="E80" s="17">
        <f t="shared" si="6"/>
        <v>0</v>
      </c>
      <c r="F80" s="17">
        <f t="shared" si="6"/>
        <v>0</v>
      </c>
      <c r="G80" s="17">
        <f t="shared" si="6"/>
        <v>0</v>
      </c>
      <c r="H80" s="17">
        <f t="shared" si="6"/>
        <v>0</v>
      </c>
      <c r="I80" s="17">
        <f t="shared" si="6"/>
        <v>0</v>
      </c>
      <c r="J80" s="17">
        <f t="shared" si="6"/>
        <v>0</v>
      </c>
      <c r="K80" s="17">
        <f t="shared" si="6"/>
        <v>0</v>
      </c>
      <c r="L80" s="17">
        <f t="shared" si="6"/>
        <v>4547.550433</v>
      </c>
      <c r="M80" s="48">
        <f>SUM(C80:L80)</f>
        <v>7903.555736</v>
      </c>
    </row>
    <row r="81" spans="1:13" ht="15.75">
      <c r="A81" s="9">
        <v>25</v>
      </c>
      <c r="B81" s="16" t="str">
        <f t="shared" si="7"/>
        <v>RAIMUNDO SERRANO MC AULIFFE C. DE B. S.A.</v>
      </c>
      <c r="C81" s="17">
        <f t="shared" si="6"/>
        <v>3197.000065</v>
      </c>
      <c r="D81" s="17">
        <f t="shared" si="6"/>
        <v>0.149</v>
      </c>
      <c r="E81" s="17">
        <f t="shared" si="6"/>
        <v>0</v>
      </c>
      <c r="F81" s="17">
        <f t="shared" si="6"/>
        <v>0</v>
      </c>
      <c r="G81" s="17">
        <f t="shared" si="6"/>
        <v>0</v>
      </c>
      <c r="H81" s="17">
        <f t="shared" si="6"/>
        <v>0</v>
      </c>
      <c r="I81" s="17">
        <f t="shared" si="6"/>
        <v>0</v>
      </c>
      <c r="J81" s="17">
        <f t="shared" si="6"/>
        <v>0</v>
      </c>
      <c r="K81" s="17">
        <f t="shared" si="6"/>
        <v>29.849684</v>
      </c>
      <c r="L81" s="17">
        <f t="shared" si="6"/>
        <v>0</v>
      </c>
      <c r="M81" s="48">
        <f t="shared" si="5"/>
        <v>3226.998749</v>
      </c>
    </row>
    <row r="82" spans="1:13" ht="15.75">
      <c r="A82" s="9">
        <v>26</v>
      </c>
      <c r="B82" s="16" t="str">
        <f t="shared" si="7"/>
        <v>ETCHEGARAY S.A. CORREDORES DE BOLSA</v>
      </c>
      <c r="C82" s="17">
        <f t="shared" si="6"/>
        <v>517.503881</v>
      </c>
      <c r="D82" s="17">
        <f t="shared" si="6"/>
        <v>0.447</v>
      </c>
      <c r="E82" s="17">
        <f t="shared" si="6"/>
        <v>0</v>
      </c>
      <c r="F82" s="17">
        <f t="shared" si="6"/>
        <v>0</v>
      </c>
      <c r="G82" s="17">
        <f t="shared" si="6"/>
        <v>0</v>
      </c>
      <c r="H82" s="17">
        <f t="shared" si="6"/>
        <v>0</v>
      </c>
      <c r="I82" s="17">
        <f t="shared" si="6"/>
        <v>0</v>
      </c>
      <c r="J82" s="17">
        <f t="shared" si="6"/>
        <v>0</v>
      </c>
      <c r="K82" s="17">
        <f t="shared" si="6"/>
        <v>0</v>
      </c>
      <c r="L82" s="17">
        <f t="shared" si="6"/>
        <v>0</v>
      </c>
      <c r="M82" s="48">
        <f t="shared" si="5"/>
        <v>517.950881</v>
      </c>
    </row>
    <row r="83" spans="1:13" ht="15.75">
      <c r="A83" s="9">
        <v>27</v>
      </c>
      <c r="B83" s="16" t="str">
        <f t="shared" si="7"/>
        <v>COVARRUBIAS Y CIA. C. DE BOLSA LTDA.</v>
      </c>
      <c r="C83" s="17">
        <f t="shared" si="6"/>
        <v>2576.223516</v>
      </c>
      <c r="D83" s="17">
        <f t="shared" si="6"/>
        <v>37.37717</v>
      </c>
      <c r="E83" s="17">
        <f t="shared" si="6"/>
        <v>0</v>
      </c>
      <c r="F83" s="17">
        <f t="shared" si="6"/>
        <v>0</v>
      </c>
      <c r="G83" s="17">
        <f t="shared" si="6"/>
        <v>1497.533245</v>
      </c>
      <c r="H83" s="17">
        <f t="shared" si="6"/>
        <v>1021.936506</v>
      </c>
      <c r="I83" s="17">
        <f t="shared" si="6"/>
        <v>0</v>
      </c>
      <c r="J83" s="17">
        <f t="shared" si="6"/>
        <v>0</v>
      </c>
      <c r="K83" s="17">
        <f t="shared" si="6"/>
        <v>0</v>
      </c>
      <c r="L83" s="17">
        <f t="shared" si="6"/>
        <v>13373.901042</v>
      </c>
      <c r="M83" s="48">
        <f t="shared" si="5"/>
        <v>18506.971479</v>
      </c>
    </row>
    <row r="84" spans="1:13" ht="15.75">
      <c r="A84" s="9">
        <v>28</v>
      </c>
      <c r="B84" s="16" t="str">
        <f t="shared" si="7"/>
        <v>VALENZUELA LAFOURCADE S.A. C. DE BOLSA</v>
      </c>
      <c r="C84" s="17">
        <f t="shared" si="6"/>
        <v>1379.405754</v>
      </c>
      <c r="D84" s="17">
        <f t="shared" si="6"/>
        <v>0.154</v>
      </c>
      <c r="E84" s="17">
        <f t="shared" si="6"/>
        <v>0</v>
      </c>
      <c r="F84" s="17">
        <f t="shared" si="6"/>
        <v>0</v>
      </c>
      <c r="G84" s="17">
        <f t="shared" si="6"/>
        <v>0</v>
      </c>
      <c r="H84" s="17">
        <f t="shared" si="6"/>
        <v>0</v>
      </c>
      <c r="I84" s="17">
        <f t="shared" si="6"/>
        <v>0</v>
      </c>
      <c r="J84" s="17">
        <f t="shared" si="6"/>
        <v>0</v>
      </c>
      <c r="K84" s="17">
        <f t="shared" si="6"/>
        <v>0</v>
      </c>
      <c r="L84" s="17">
        <f t="shared" si="6"/>
        <v>0</v>
      </c>
      <c r="M84" s="48">
        <f t="shared" si="5"/>
        <v>1379.5597539999999</v>
      </c>
    </row>
    <row r="85" spans="1:13" ht="15.75">
      <c r="A85" s="9">
        <v>29</v>
      </c>
      <c r="B85" s="16" t="str">
        <f t="shared" si="7"/>
        <v>JAIME LARRAIN Y CIA. C. DE BOLSA LTDA.</v>
      </c>
      <c r="C85" s="17">
        <f t="shared" si="6"/>
        <v>1760.578219</v>
      </c>
      <c r="D85" s="17">
        <f t="shared" si="6"/>
        <v>0</v>
      </c>
      <c r="E85" s="17">
        <f t="shared" si="6"/>
        <v>0</v>
      </c>
      <c r="F85" s="17">
        <f t="shared" si="6"/>
        <v>0</v>
      </c>
      <c r="G85" s="17">
        <f t="shared" si="6"/>
        <v>0</v>
      </c>
      <c r="H85" s="17">
        <f t="shared" si="6"/>
        <v>0</v>
      </c>
      <c r="I85" s="17">
        <f t="shared" si="6"/>
        <v>0</v>
      </c>
      <c r="J85" s="17">
        <f t="shared" si="6"/>
        <v>0</v>
      </c>
      <c r="K85" s="17">
        <f t="shared" si="6"/>
        <v>0</v>
      </c>
      <c r="L85" s="17">
        <f t="shared" si="6"/>
        <v>55.845</v>
      </c>
      <c r="M85" s="48">
        <f t="shared" si="5"/>
        <v>1816.423219</v>
      </c>
    </row>
    <row r="86" spans="1:13" ht="15.75">
      <c r="A86" s="9">
        <v>30</v>
      </c>
      <c r="B86" s="16" t="str">
        <f t="shared" si="7"/>
        <v>LIRA S.A. CORREDORES DE BOLSA</v>
      </c>
      <c r="C86" s="17">
        <f t="shared" si="6"/>
        <v>1570.91618</v>
      </c>
      <c r="D86" s="17">
        <f t="shared" si="6"/>
        <v>0</v>
      </c>
      <c r="E86" s="17">
        <f t="shared" si="6"/>
        <v>0</v>
      </c>
      <c r="F86" s="17">
        <f t="shared" si="6"/>
        <v>0</v>
      </c>
      <c r="G86" s="17">
        <f t="shared" si="6"/>
        <v>27.153966</v>
      </c>
      <c r="H86" s="17">
        <f t="shared" si="6"/>
        <v>0</v>
      </c>
      <c r="I86" s="17">
        <f t="shared" si="6"/>
        <v>0</v>
      </c>
      <c r="J86" s="17">
        <f t="shared" si="6"/>
        <v>0</v>
      </c>
      <c r="K86" s="17">
        <f t="shared" si="6"/>
        <v>0</v>
      </c>
      <c r="L86" s="17">
        <f t="shared" si="6"/>
        <v>54.959628</v>
      </c>
      <c r="M86" s="48">
        <f t="shared" si="5"/>
        <v>1653.029774</v>
      </c>
    </row>
    <row r="87" spans="1:13" ht="15.75">
      <c r="A87" s="9">
        <v>31</v>
      </c>
      <c r="B87" s="16" t="str">
        <f t="shared" si="7"/>
        <v>SERGIO CONTRERAS Y CIA. C. DE BOLSA</v>
      </c>
      <c r="C87" s="17">
        <f t="shared" si="6"/>
        <v>566.88007</v>
      </c>
      <c r="D87" s="17">
        <f t="shared" si="6"/>
        <v>0</v>
      </c>
      <c r="E87" s="17">
        <f t="shared" si="6"/>
        <v>0</v>
      </c>
      <c r="F87" s="17">
        <f t="shared" si="6"/>
        <v>0</v>
      </c>
      <c r="G87" s="17">
        <f t="shared" si="6"/>
        <v>1236.735863</v>
      </c>
      <c r="H87" s="17">
        <f t="shared" si="6"/>
        <v>253.725489</v>
      </c>
      <c r="I87" s="17">
        <f t="shared" si="6"/>
        <v>0</v>
      </c>
      <c r="J87" s="17">
        <f t="shared" si="6"/>
        <v>0</v>
      </c>
      <c r="K87" s="17">
        <f t="shared" si="6"/>
        <v>0</v>
      </c>
      <c r="L87" s="17">
        <f t="shared" si="6"/>
        <v>6947.428823</v>
      </c>
      <c r="M87" s="48">
        <f t="shared" si="5"/>
        <v>9004.770245</v>
      </c>
    </row>
    <row r="88" spans="1:13" ht="15.75">
      <c r="A88" s="9">
        <v>32</v>
      </c>
      <c r="B88" s="16" t="str">
        <f t="shared" si="7"/>
        <v>YRARRAZAVAL Y CIA. C. DE BOLSA LTDA.</v>
      </c>
      <c r="C88" s="17">
        <f t="shared" si="6"/>
        <v>1335.98137</v>
      </c>
      <c r="D88" s="17">
        <f t="shared" si="6"/>
        <v>0</v>
      </c>
      <c r="E88" s="17">
        <f t="shared" si="6"/>
        <v>0</v>
      </c>
      <c r="F88" s="17">
        <f t="shared" si="6"/>
        <v>0</v>
      </c>
      <c r="G88" s="17">
        <f t="shared" si="6"/>
        <v>0</v>
      </c>
      <c r="H88" s="17">
        <f t="shared" si="6"/>
        <v>0</v>
      </c>
      <c r="I88" s="17">
        <f t="shared" si="6"/>
        <v>0</v>
      </c>
      <c r="J88" s="17">
        <f t="shared" si="6"/>
        <v>0</v>
      </c>
      <c r="K88" s="17">
        <f t="shared" si="6"/>
        <v>0</v>
      </c>
      <c r="L88" s="17">
        <f t="shared" si="6"/>
        <v>0</v>
      </c>
      <c r="M88" s="48">
        <f t="shared" si="5"/>
        <v>1335.98137</v>
      </c>
    </row>
    <row r="89" spans="1:13" ht="15.75">
      <c r="A89" s="9">
        <v>33</v>
      </c>
      <c r="B89" s="16" t="s">
        <v>44</v>
      </c>
      <c r="C89" s="17">
        <f aca="true" t="shared" si="8" ref="C89:L97">C39/1000000</f>
        <v>48910.649923</v>
      </c>
      <c r="D89" s="17">
        <f t="shared" si="8"/>
        <v>0</v>
      </c>
      <c r="E89" s="17">
        <f t="shared" si="8"/>
        <v>0</v>
      </c>
      <c r="F89" s="17">
        <f t="shared" si="8"/>
        <v>0</v>
      </c>
      <c r="G89" s="17">
        <f t="shared" si="8"/>
        <v>18609.378735</v>
      </c>
      <c r="H89" s="17">
        <f t="shared" si="8"/>
        <v>8649.744688</v>
      </c>
      <c r="I89" s="17">
        <f t="shared" si="8"/>
        <v>90.638165</v>
      </c>
      <c r="J89" s="17">
        <f t="shared" si="8"/>
        <v>0</v>
      </c>
      <c r="K89" s="17">
        <f t="shared" si="8"/>
        <v>1902.42838</v>
      </c>
      <c r="L89" s="17">
        <f t="shared" si="8"/>
        <v>293072.473544</v>
      </c>
      <c r="M89" s="48">
        <f t="shared" si="5"/>
        <v>371235.313435</v>
      </c>
    </row>
    <row r="90" spans="1:13" ht="15.75">
      <c r="A90" s="9">
        <v>34</v>
      </c>
      <c r="B90" s="16" t="s">
        <v>78</v>
      </c>
      <c r="C90" s="17">
        <f t="shared" si="8"/>
        <v>180.422242</v>
      </c>
      <c r="D90" s="17">
        <f t="shared" si="8"/>
        <v>0</v>
      </c>
      <c r="E90" s="17">
        <f t="shared" si="8"/>
        <v>0</v>
      </c>
      <c r="F90" s="17">
        <f t="shared" si="8"/>
        <v>0</v>
      </c>
      <c r="G90" s="17">
        <f t="shared" si="8"/>
        <v>83770.898151</v>
      </c>
      <c r="H90" s="17">
        <f t="shared" si="8"/>
        <v>173.368471</v>
      </c>
      <c r="I90" s="17">
        <f t="shared" si="8"/>
        <v>197479.065428</v>
      </c>
      <c r="J90" s="17">
        <f t="shared" si="8"/>
        <v>0</v>
      </c>
      <c r="K90" s="17">
        <f t="shared" si="8"/>
        <v>0</v>
      </c>
      <c r="L90" s="17">
        <f t="shared" si="8"/>
        <v>2262303.667246</v>
      </c>
      <c r="M90" s="48">
        <f aca="true" t="shared" si="9" ref="M90:M96">SUM(C90:L90)</f>
        <v>2543907.421538</v>
      </c>
    </row>
    <row r="91" spans="1:13" ht="15.75">
      <c r="A91" s="9">
        <v>35</v>
      </c>
      <c r="B91" s="16" t="str">
        <f aca="true" t="shared" si="10" ref="B91:B96">B41</f>
        <v>INTERVALORES CORREDORES DE BOLSA S.A.</v>
      </c>
      <c r="C91" s="17">
        <f t="shared" si="8"/>
        <v>0</v>
      </c>
      <c r="D91" s="17">
        <f t="shared" si="8"/>
        <v>0</v>
      </c>
      <c r="E91" s="17">
        <f t="shared" si="8"/>
        <v>0</v>
      </c>
      <c r="F91" s="17">
        <f t="shared" si="8"/>
        <v>0</v>
      </c>
      <c r="G91" s="17">
        <f t="shared" si="8"/>
        <v>0</v>
      </c>
      <c r="H91" s="17">
        <f t="shared" si="8"/>
        <v>0</v>
      </c>
      <c r="I91" s="17">
        <f t="shared" si="8"/>
        <v>0</v>
      </c>
      <c r="J91" s="17">
        <f t="shared" si="8"/>
        <v>0</v>
      </c>
      <c r="K91" s="17">
        <f t="shared" si="8"/>
        <v>0</v>
      </c>
      <c r="L91" s="17">
        <f t="shared" si="8"/>
        <v>0</v>
      </c>
      <c r="M91" s="48">
        <f t="shared" si="9"/>
        <v>0</v>
      </c>
    </row>
    <row r="92" spans="1:13" ht="15.75">
      <c r="A92" s="9">
        <v>36</v>
      </c>
      <c r="B92" s="16" t="str">
        <f t="shared" si="10"/>
        <v>CARLOS MARIN ORREGO S.A. C. DE BOLSA</v>
      </c>
      <c r="C92" s="17">
        <f t="shared" si="8"/>
        <v>0</v>
      </c>
      <c r="D92" s="17">
        <f t="shared" si="8"/>
        <v>0</v>
      </c>
      <c r="E92" s="17">
        <f t="shared" si="8"/>
        <v>0</v>
      </c>
      <c r="F92" s="17">
        <f t="shared" si="8"/>
        <v>0</v>
      </c>
      <c r="G92" s="17">
        <f t="shared" si="8"/>
        <v>0</v>
      </c>
      <c r="H92" s="17">
        <f t="shared" si="8"/>
        <v>0</v>
      </c>
      <c r="I92" s="17">
        <f t="shared" si="8"/>
        <v>0</v>
      </c>
      <c r="J92" s="17">
        <f t="shared" si="8"/>
        <v>0</v>
      </c>
      <c r="K92" s="17">
        <f t="shared" si="8"/>
        <v>0</v>
      </c>
      <c r="L92" s="17">
        <f t="shared" si="8"/>
        <v>0</v>
      </c>
      <c r="M92" s="48">
        <f t="shared" si="9"/>
        <v>0</v>
      </c>
    </row>
    <row r="93" spans="1:13" ht="15.75">
      <c r="A93" s="9">
        <v>37</v>
      </c>
      <c r="B93" s="16" t="str">
        <f t="shared" si="10"/>
        <v>CHILEMARKET S.A. CORREDORES DE BOLSA</v>
      </c>
      <c r="C93" s="17">
        <f t="shared" si="8"/>
        <v>0</v>
      </c>
      <c r="D93" s="17">
        <f t="shared" si="8"/>
        <v>0</v>
      </c>
      <c r="E93" s="17">
        <f t="shared" si="8"/>
        <v>0</v>
      </c>
      <c r="F93" s="17">
        <f t="shared" si="8"/>
        <v>0</v>
      </c>
      <c r="G93" s="17">
        <f t="shared" si="8"/>
        <v>0</v>
      </c>
      <c r="H93" s="17">
        <f t="shared" si="8"/>
        <v>0</v>
      </c>
      <c r="I93" s="17">
        <f t="shared" si="8"/>
        <v>0</v>
      </c>
      <c r="J93" s="17">
        <f t="shared" si="8"/>
        <v>0</v>
      </c>
      <c r="K93" s="17">
        <f t="shared" si="8"/>
        <v>0</v>
      </c>
      <c r="L93" s="17">
        <f t="shared" si="8"/>
        <v>0</v>
      </c>
      <c r="M93" s="48">
        <f t="shared" si="9"/>
        <v>0</v>
      </c>
    </row>
    <row r="94" spans="1:13" ht="15.75">
      <c r="A94" s="9">
        <v>38</v>
      </c>
      <c r="B94" s="16" t="str">
        <f t="shared" si="10"/>
        <v>CB CORREDORES DE BOLSA S.A.</v>
      </c>
      <c r="C94" s="17">
        <f t="shared" si="8"/>
        <v>0</v>
      </c>
      <c r="D94" s="17">
        <f t="shared" si="8"/>
        <v>0</v>
      </c>
      <c r="E94" s="17">
        <f t="shared" si="8"/>
        <v>0</v>
      </c>
      <c r="F94" s="17">
        <f t="shared" si="8"/>
        <v>0</v>
      </c>
      <c r="G94" s="17">
        <f t="shared" si="8"/>
        <v>0</v>
      </c>
      <c r="H94" s="17">
        <f t="shared" si="8"/>
        <v>0</v>
      </c>
      <c r="I94" s="17">
        <f t="shared" si="8"/>
        <v>0</v>
      </c>
      <c r="J94" s="17">
        <f t="shared" si="8"/>
        <v>0</v>
      </c>
      <c r="K94" s="17">
        <f t="shared" si="8"/>
        <v>0</v>
      </c>
      <c r="L94" s="17">
        <f t="shared" si="8"/>
        <v>0</v>
      </c>
      <c r="M94" s="48">
        <f t="shared" si="9"/>
        <v>0</v>
      </c>
    </row>
    <row r="95" spans="1:13" ht="15.75">
      <c r="A95" s="9">
        <v>39</v>
      </c>
      <c r="B95" s="16" t="s">
        <v>77</v>
      </c>
      <c r="C95" s="17">
        <f t="shared" si="8"/>
        <v>31701.683342</v>
      </c>
      <c r="D95" s="17">
        <f t="shared" si="8"/>
        <v>1.53</v>
      </c>
      <c r="E95" s="17">
        <f t="shared" si="8"/>
        <v>0</v>
      </c>
      <c r="F95" s="17">
        <f t="shared" si="8"/>
        <v>0</v>
      </c>
      <c r="G95" s="17">
        <f t="shared" si="8"/>
        <v>1926.651625</v>
      </c>
      <c r="H95" s="17">
        <f t="shared" si="8"/>
        <v>0</v>
      </c>
      <c r="I95" s="17">
        <f t="shared" si="8"/>
        <v>0</v>
      </c>
      <c r="J95" s="17">
        <f t="shared" si="8"/>
        <v>0</v>
      </c>
      <c r="K95" s="17">
        <f t="shared" si="8"/>
        <v>276.71731</v>
      </c>
      <c r="L95" s="17">
        <f t="shared" si="8"/>
        <v>6436.537278</v>
      </c>
      <c r="M95" s="48">
        <f>SUM(C95:L95)</f>
        <v>40343.119555</v>
      </c>
    </row>
    <row r="96" spans="1:13" ht="15.75">
      <c r="A96" s="9">
        <v>40</v>
      </c>
      <c r="B96" s="16" t="str">
        <f t="shared" si="10"/>
        <v>MBI CORREDORES DE BOLSA S.A.</v>
      </c>
      <c r="C96" s="17">
        <f t="shared" si="8"/>
        <v>0</v>
      </c>
      <c r="D96" s="17">
        <f t="shared" si="8"/>
        <v>0</v>
      </c>
      <c r="E96" s="17">
        <f t="shared" si="8"/>
        <v>0</v>
      </c>
      <c r="F96" s="17">
        <f t="shared" si="8"/>
        <v>0</v>
      </c>
      <c r="G96" s="17">
        <f t="shared" si="8"/>
        <v>0</v>
      </c>
      <c r="H96" s="17">
        <f t="shared" si="8"/>
        <v>0</v>
      </c>
      <c r="I96" s="17">
        <f t="shared" si="8"/>
        <v>0</v>
      </c>
      <c r="J96" s="17">
        <f t="shared" si="8"/>
        <v>0</v>
      </c>
      <c r="K96" s="17">
        <f t="shared" si="8"/>
        <v>0</v>
      </c>
      <c r="L96" s="17">
        <f t="shared" si="8"/>
        <v>0</v>
      </c>
      <c r="M96" s="48">
        <f t="shared" si="9"/>
        <v>0</v>
      </c>
    </row>
    <row r="97" spans="1:13" ht="16.5" thickBot="1">
      <c r="A97" s="9">
        <v>41</v>
      </c>
      <c r="B97" s="18" t="s">
        <v>75</v>
      </c>
      <c r="C97" s="34">
        <f>C47/1000000</f>
        <v>0</v>
      </c>
      <c r="D97" s="34">
        <f t="shared" si="8"/>
        <v>0</v>
      </c>
      <c r="E97" s="34">
        <f t="shared" si="8"/>
        <v>0</v>
      </c>
      <c r="F97" s="34">
        <f t="shared" si="8"/>
        <v>0</v>
      </c>
      <c r="G97" s="34">
        <f t="shared" si="8"/>
        <v>0</v>
      </c>
      <c r="H97" s="34">
        <f t="shared" si="8"/>
        <v>0</v>
      </c>
      <c r="I97" s="34">
        <f t="shared" si="8"/>
        <v>0</v>
      </c>
      <c r="J97" s="34">
        <f t="shared" si="8"/>
        <v>0</v>
      </c>
      <c r="K97" s="34">
        <f t="shared" si="8"/>
        <v>0</v>
      </c>
      <c r="L97" s="34">
        <f t="shared" si="8"/>
        <v>0</v>
      </c>
      <c r="M97" s="50">
        <f>SUM(C97:L97)</f>
        <v>0</v>
      </c>
    </row>
    <row r="98" spans="1:17" ht="17.25" thickBot="1" thickTop="1">
      <c r="A98" s="39"/>
      <c r="B98" s="19" t="s">
        <v>10</v>
      </c>
      <c r="C98" s="44">
        <f aca="true" t="shared" si="11" ref="C98:M98">SUM(C57:C97)</f>
        <v>971749.3428890001</v>
      </c>
      <c r="D98" s="44">
        <f t="shared" si="11"/>
        <v>108.53234</v>
      </c>
      <c r="E98" s="44">
        <f t="shared" si="11"/>
        <v>125.254</v>
      </c>
      <c r="F98" s="44">
        <f t="shared" si="11"/>
        <v>0</v>
      </c>
      <c r="G98" s="44">
        <f t="shared" si="11"/>
        <v>2934920.5339899994</v>
      </c>
      <c r="H98" s="44">
        <f t="shared" si="11"/>
        <v>910918.5159899999</v>
      </c>
      <c r="I98" s="44">
        <f t="shared" si="11"/>
        <v>3930360.0558599997</v>
      </c>
      <c r="J98" s="44">
        <f t="shared" si="11"/>
        <v>17.36402</v>
      </c>
      <c r="K98" s="44">
        <f t="shared" si="11"/>
        <v>5794.507132000001</v>
      </c>
      <c r="L98" s="44">
        <f t="shared" si="11"/>
        <v>8369077.5706090005</v>
      </c>
      <c r="M98" s="45">
        <f t="shared" si="11"/>
        <v>17123071.676829997</v>
      </c>
      <c r="N98" s="2"/>
      <c r="O98" s="23"/>
      <c r="P98" s="2"/>
      <c r="Q98" s="2"/>
    </row>
    <row r="99" spans="1:17" ht="17.25" thickBot="1" thickTop="1">
      <c r="A99" s="39"/>
      <c r="B99" s="19" t="s">
        <v>20</v>
      </c>
      <c r="C99" s="35">
        <v>1044183.1785670001</v>
      </c>
      <c r="D99" s="35">
        <v>27.018099999999997</v>
      </c>
      <c r="E99" s="35">
        <v>480.079246</v>
      </c>
      <c r="F99" s="35">
        <v>0</v>
      </c>
      <c r="G99" s="35">
        <v>4230760.860270001</v>
      </c>
      <c r="H99" s="35">
        <v>888635.15706</v>
      </c>
      <c r="I99" s="35">
        <v>4311855.108403999</v>
      </c>
      <c r="J99" s="35">
        <v>5.5</v>
      </c>
      <c r="K99" s="35">
        <v>83619.03110600001</v>
      </c>
      <c r="L99" s="35">
        <v>10016896.262396</v>
      </c>
      <c r="M99" s="37">
        <v>20576462.195149004</v>
      </c>
      <c r="N99" s="2"/>
      <c r="O99" s="2"/>
      <c r="P99" s="2"/>
      <c r="Q99" s="2"/>
    </row>
    <row r="100" ht="13.5" thickTop="1"/>
    <row r="101" spans="1:2" ht="12.75">
      <c r="A101" s="1" t="s">
        <v>21</v>
      </c>
      <c r="B101" s="1" t="s">
        <v>22</v>
      </c>
    </row>
    <row r="102" spans="1:2" ht="12.75">
      <c r="A102" s="1" t="s">
        <v>23</v>
      </c>
      <c r="B102" s="1" t="s">
        <v>24</v>
      </c>
    </row>
    <row r="103" spans="1:2" ht="12.75">
      <c r="A103" s="1"/>
      <c r="B103" s="1"/>
    </row>
    <row r="104" spans="1:2" ht="12.75">
      <c r="A104" s="1"/>
      <c r="B104" s="1" t="s">
        <v>25</v>
      </c>
    </row>
    <row r="112" spans="1:13" ht="20.25">
      <c r="A112" s="155" t="s">
        <v>68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</row>
    <row r="113" spans="1:13" ht="20.25">
      <c r="A113" s="155" t="s">
        <v>26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</row>
    <row r="114" spans="1:13" ht="20.25">
      <c r="A114" s="155" t="s">
        <v>81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</row>
    <row r="116" spans="1:13" ht="15.75">
      <c r="A116" s="4"/>
      <c r="B116" s="5"/>
      <c r="C116" s="156" t="s">
        <v>27</v>
      </c>
      <c r="D116" s="156"/>
      <c r="E116" s="156"/>
      <c r="F116" s="156"/>
      <c r="G116" s="156"/>
      <c r="H116" s="156"/>
      <c r="I116" s="156"/>
      <c r="J116" s="156"/>
      <c r="K116" s="156"/>
      <c r="L116" s="5" t="s">
        <v>13</v>
      </c>
      <c r="M116" s="6"/>
    </row>
    <row r="117" spans="1:13" ht="16.5" thickBot="1">
      <c r="A117" s="2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28" t="s">
        <v>14</v>
      </c>
      <c r="M117" s="32"/>
    </row>
    <row r="118" spans="1:13" ht="17.25" thickBot="1" thickTop="1">
      <c r="A118" s="27"/>
      <c r="B118" s="28" t="s">
        <v>0</v>
      </c>
      <c r="C118" s="28" t="s">
        <v>71</v>
      </c>
      <c r="D118" s="28" t="s">
        <v>3</v>
      </c>
      <c r="E118" s="28" t="s">
        <v>4</v>
      </c>
      <c r="F118" s="28" t="s">
        <v>5</v>
      </c>
      <c r="G118" s="28" t="s">
        <v>6</v>
      </c>
      <c r="H118" s="28" t="s">
        <v>7</v>
      </c>
      <c r="I118" s="28" t="s">
        <v>8</v>
      </c>
      <c r="J118" s="28" t="s">
        <v>9</v>
      </c>
      <c r="K118" s="28" t="s">
        <v>12</v>
      </c>
      <c r="L118" s="28" t="s">
        <v>11</v>
      </c>
      <c r="M118" s="29" t="s">
        <v>10</v>
      </c>
    </row>
    <row r="119" spans="1:13" ht="13.5" thickTop="1">
      <c r="A119" s="9">
        <v>1</v>
      </c>
      <c r="B119" s="16" t="str">
        <f>B7</f>
        <v>BICE CORREDORES DE BOLSA S.A.</v>
      </c>
      <c r="C119" s="24">
        <f aca="true" t="shared" si="12" ref="C119:M119">(C57/C98)*100</f>
        <v>1.3041436025388284</v>
      </c>
      <c r="D119" s="24">
        <f t="shared" si="12"/>
        <v>0.13912903748320546</v>
      </c>
      <c r="E119" s="24">
        <f t="shared" si="12"/>
        <v>0</v>
      </c>
      <c r="F119" s="24" t="s">
        <v>83</v>
      </c>
      <c r="G119" s="24">
        <f t="shared" si="12"/>
        <v>9.424649987471945</v>
      </c>
      <c r="H119" s="24">
        <f t="shared" si="12"/>
        <v>11.106562291364233</v>
      </c>
      <c r="I119" s="24">
        <f t="shared" si="12"/>
        <v>10.299953273324737</v>
      </c>
      <c r="J119" s="24">
        <f t="shared" si="12"/>
        <v>96.87169215423617</v>
      </c>
      <c r="K119" s="24">
        <f t="shared" si="12"/>
        <v>0</v>
      </c>
      <c r="L119" s="24">
        <f t="shared" si="12"/>
        <v>7.355523165896584</v>
      </c>
      <c r="M119" s="26">
        <f t="shared" si="12"/>
        <v>8.239657078952305</v>
      </c>
    </row>
    <row r="120" spans="1:13" ht="12.75">
      <c r="A120" s="9">
        <v>2</v>
      </c>
      <c r="B120" s="16" t="str">
        <f>B8</f>
        <v>BANCHILE CORREDORES DE BOLSA S.A.</v>
      </c>
      <c r="C120" s="24">
        <f aca="true" t="shared" si="13" ref="C120:M120">(C58/C98)*100</f>
        <v>29.97128308274741</v>
      </c>
      <c r="D120" s="24">
        <f t="shared" si="13"/>
        <v>0</v>
      </c>
      <c r="E120" s="24">
        <f t="shared" si="13"/>
        <v>0</v>
      </c>
      <c r="F120" s="24" t="s">
        <v>83</v>
      </c>
      <c r="G120" s="24">
        <f t="shared" si="13"/>
        <v>4.703833570761695</v>
      </c>
      <c r="H120" s="24">
        <f t="shared" si="13"/>
        <v>6.508649026149653</v>
      </c>
      <c r="I120" s="24">
        <f t="shared" si="13"/>
        <v>7.141255540049632</v>
      </c>
      <c r="J120" s="24">
        <f t="shared" si="13"/>
        <v>0</v>
      </c>
      <c r="K120" s="24">
        <f t="shared" si="13"/>
        <v>0.27410441713474787</v>
      </c>
      <c r="L120" s="24">
        <f t="shared" si="13"/>
        <v>9.34421247668151</v>
      </c>
      <c r="M120" s="26">
        <f t="shared" si="13"/>
        <v>9.059737475450397</v>
      </c>
    </row>
    <row r="121" spans="1:13" ht="12.75">
      <c r="A121" s="9">
        <v>3</v>
      </c>
      <c r="B121" s="16" t="str">
        <f>B9</f>
        <v>SANTIAGO CORREDORES DE BOLSA LTDA.</v>
      </c>
      <c r="C121" s="24">
        <f aca="true" t="shared" si="14" ref="C121:M121">(C59/C98)*100</f>
        <v>0.6083306127509516</v>
      </c>
      <c r="D121" s="24">
        <f t="shared" si="14"/>
        <v>0</v>
      </c>
      <c r="E121" s="24">
        <f t="shared" si="14"/>
        <v>0</v>
      </c>
      <c r="F121" s="24" t="s">
        <v>83</v>
      </c>
      <c r="G121" s="24">
        <f t="shared" si="14"/>
        <v>12.25777467262171</v>
      </c>
      <c r="H121" s="24">
        <f t="shared" si="14"/>
        <v>22.100360837457174</v>
      </c>
      <c r="I121" s="24">
        <f t="shared" si="14"/>
        <v>23.4279940805708</v>
      </c>
      <c r="J121" s="24">
        <f t="shared" si="14"/>
        <v>0</v>
      </c>
      <c r="K121" s="24">
        <f t="shared" si="14"/>
        <v>0</v>
      </c>
      <c r="L121" s="24">
        <f t="shared" si="14"/>
        <v>0.6125721074332142</v>
      </c>
      <c r="M121" s="26">
        <f t="shared" si="14"/>
        <v>8.988193582928025</v>
      </c>
    </row>
    <row r="122" spans="1:13" ht="12.75">
      <c r="A122" s="9">
        <v>4</v>
      </c>
      <c r="B122" s="16" t="str">
        <f>B10</f>
        <v>BBVA CORREDORES DE BOLSA BHIF S.A.</v>
      </c>
      <c r="C122" s="24">
        <f aca="true" t="shared" si="15" ref="C122:M122">(C60/C98)*100</f>
        <v>1.120608992091068</v>
      </c>
      <c r="D122" s="24">
        <f t="shared" si="15"/>
        <v>0</v>
      </c>
      <c r="E122" s="24">
        <f t="shared" si="15"/>
        <v>0</v>
      </c>
      <c r="F122" s="24" t="s">
        <v>83</v>
      </c>
      <c r="G122" s="24">
        <f t="shared" si="15"/>
        <v>20.57753892899977</v>
      </c>
      <c r="H122" s="24">
        <f t="shared" si="15"/>
        <v>18.828919829409077</v>
      </c>
      <c r="I122" s="24">
        <f t="shared" si="15"/>
        <v>12.057160742422324</v>
      </c>
      <c r="J122" s="24">
        <f t="shared" si="15"/>
        <v>0</v>
      </c>
      <c r="K122" s="24">
        <f t="shared" si="15"/>
        <v>0</v>
      </c>
      <c r="L122" s="24">
        <f t="shared" si="15"/>
        <v>7.4249389043693865</v>
      </c>
      <c r="M122" s="26">
        <f t="shared" si="15"/>
        <v>10.988850626229155</v>
      </c>
    </row>
    <row r="123" spans="1:13" ht="12.75">
      <c r="A123" s="9">
        <v>5</v>
      </c>
      <c r="B123" s="16" t="str">
        <f aca="true" t="shared" si="16" ref="B123:B137">B11</f>
        <v>SCOTIA SUD AMERICANO CORREDORES DE BOLSA S.A.</v>
      </c>
      <c r="C123" s="24">
        <f aca="true" t="shared" si="17" ref="C123:M123">(C61/C98)*100</f>
        <v>0.24593784852942172</v>
      </c>
      <c r="D123" s="24">
        <f t="shared" si="17"/>
        <v>0</v>
      </c>
      <c r="E123" s="24">
        <f t="shared" si="17"/>
        <v>0</v>
      </c>
      <c r="F123" s="24" t="s">
        <v>83</v>
      </c>
      <c r="G123" s="24">
        <f t="shared" si="17"/>
        <v>27.56057679862743</v>
      </c>
      <c r="H123" s="24">
        <f t="shared" si="17"/>
        <v>7.838245582855606</v>
      </c>
      <c r="I123" s="24">
        <f t="shared" si="17"/>
        <v>6.804097083886244</v>
      </c>
      <c r="J123" s="24">
        <f t="shared" si="17"/>
        <v>0</v>
      </c>
      <c r="K123" s="24">
        <f t="shared" si="17"/>
        <v>0</v>
      </c>
      <c r="L123" s="24">
        <f t="shared" si="17"/>
        <v>2.411115444832904</v>
      </c>
      <c r="M123" s="26">
        <f t="shared" si="17"/>
        <v>7.895105614667819</v>
      </c>
    </row>
    <row r="124" spans="1:13" ht="12.75">
      <c r="A124" s="9">
        <v>6</v>
      </c>
      <c r="B124" s="16" t="str">
        <f t="shared" si="16"/>
        <v>VALORES SECURITY S.A. CORREDORES  DE BOLSA</v>
      </c>
      <c r="C124" s="24">
        <f aca="true" t="shared" si="18" ref="C124:M124">(C62/C98)*100</f>
        <v>1.3619856651152686</v>
      </c>
      <c r="D124" s="24">
        <f t="shared" si="18"/>
        <v>0.7094659527289284</v>
      </c>
      <c r="E124" s="24">
        <f t="shared" si="18"/>
        <v>0</v>
      </c>
      <c r="F124" s="24" t="s">
        <v>83</v>
      </c>
      <c r="G124" s="24">
        <f t="shared" si="18"/>
        <v>2.8333955326193294</v>
      </c>
      <c r="H124" s="24">
        <f t="shared" si="18"/>
        <v>3.219538259591373</v>
      </c>
      <c r="I124" s="24">
        <f t="shared" si="18"/>
        <v>2.540380141079791</v>
      </c>
      <c r="J124" s="24">
        <f t="shared" si="18"/>
        <v>0</v>
      </c>
      <c r="K124" s="24">
        <f t="shared" si="18"/>
        <v>12.113755199706256</v>
      </c>
      <c r="L124" s="24">
        <f t="shared" si="18"/>
        <v>12.810588721033724</v>
      </c>
      <c r="M124" s="26">
        <f t="shared" si="18"/>
        <v>7.582735648977748</v>
      </c>
    </row>
    <row r="125" spans="1:13" ht="12.75">
      <c r="A125" s="9">
        <v>7</v>
      </c>
      <c r="B125" s="16" t="str">
        <f t="shared" si="16"/>
        <v>BCI CORREDOR DE BOLSA S.A.</v>
      </c>
      <c r="C125" s="24">
        <f aca="true" t="shared" si="19" ref="C125:M125">(C63/C98)*100</f>
        <v>2.6232581747072827</v>
      </c>
      <c r="D125" s="24">
        <f t="shared" si="19"/>
        <v>0</v>
      </c>
      <c r="E125" s="24">
        <f t="shared" si="19"/>
        <v>0</v>
      </c>
      <c r="F125" s="24" t="s">
        <v>83</v>
      </c>
      <c r="G125" s="24">
        <f t="shared" si="19"/>
        <v>5.150276449785303</v>
      </c>
      <c r="H125" s="24">
        <f t="shared" si="19"/>
        <v>4.1922970537596616</v>
      </c>
      <c r="I125" s="24">
        <f t="shared" si="19"/>
        <v>14.21122795078843</v>
      </c>
      <c r="J125" s="24">
        <f t="shared" si="19"/>
        <v>0</v>
      </c>
      <c r="K125" s="24">
        <f t="shared" si="19"/>
        <v>0</v>
      </c>
      <c r="L125" s="24">
        <f t="shared" si="19"/>
        <v>0</v>
      </c>
      <c r="M125" s="26">
        <f t="shared" si="19"/>
        <v>4.51664786953212</v>
      </c>
    </row>
    <row r="126" spans="1:13" ht="12.75">
      <c r="A126" s="9">
        <v>8</v>
      </c>
      <c r="B126" s="16" t="str">
        <f t="shared" si="16"/>
        <v>SANTANDER INVESTMENT S.A. C. DE BOLSA</v>
      </c>
      <c r="C126" s="24">
        <f aca="true" t="shared" si="20" ref="C126:M126">(C64/C98)*100</f>
        <v>6.554153430621367</v>
      </c>
      <c r="D126" s="24">
        <f t="shared" si="20"/>
        <v>0</v>
      </c>
      <c r="E126" s="24">
        <f t="shared" si="20"/>
        <v>0</v>
      </c>
      <c r="F126" s="24" t="s">
        <v>83</v>
      </c>
      <c r="G126" s="24">
        <f t="shared" si="20"/>
        <v>0.441690080527549</v>
      </c>
      <c r="H126" s="24">
        <f t="shared" si="20"/>
        <v>0.6649606670270491</v>
      </c>
      <c r="I126" s="24">
        <f t="shared" si="20"/>
        <v>0.16439029888283974</v>
      </c>
      <c r="J126" s="24">
        <f t="shared" si="20"/>
        <v>0</v>
      </c>
      <c r="K126" s="24">
        <f t="shared" si="20"/>
        <v>17.129023942669985</v>
      </c>
      <c r="L126" s="24">
        <f t="shared" si="20"/>
        <v>3.6326884787599942</v>
      </c>
      <c r="M126" s="26">
        <f t="shared" si="20"/>
        <v>2.3020789896032015</v>
      </c>
    </row>
    <row r="127" spans="1:13" ht="12.75">
      <c r="A127" s="9">
        <v>9</v>
      </c>
      <c r="B127" s="16" t="str">
        <f t="shared" si="16"/>
        <v>LARRAIN VIAL S.A. CORREDORES DE BOLSA</v>
      </c>
      <c r="C127" s="24">
        <f aca="true" t="shared" si="21" ref="C127:M127">(C65/C98)*100</f>
        <v>22.006969370230664</v>
      </c>
      <c r="D127" s="24">
        <f t="shared" si="21"/>
        <v>46.76221852399017</v>
      </c>
      <c r="E127" s="24">
        <f t="shared" si="21"/>
        <v>0</v>
      </c>
      <c r="F127" s="24" t="s">
        <v>83</v>
      </c>
      <c r="G127" s="24">
        <f t="shared" si="21"/>
        <v>0.5494670503421183</v>
      </c>
      <c r="H127" s="24">
        <f t="shared" si="21"/>
        <v>0.7952609473666168</v>
      </c>
      <c r="I127" s="24">
        <f t="shared" si="21"/>
        <v>1.6557614015787787</v>
      </c>
      <c r="J127" s="24">
        <f t="shared" si="21"/>
        <v>1.5641539228819132</v>
      </c>
      <c r="K127" s="24">
        <f t="shared" si="21"/>
        <v>31.46009604393735</v>
      </c>
      <c r="L127" s="24">
        <f t="shared" si="21"/>
        <v>1.7699076866510781</v>
      </c>
      <c r="M127" s="26">
        <f t="shared" si="21"/>
        <v>2.6414623643491892</v>
      </c>
    </row>
    <row r="128" spans="1:13" ht="12.75">
      <c r="A128" s="9">
        <v>10</v>
      </c>
      <c r="B128" s="16" t="str">
        <f t="shared" si="16"/>
        <v>DEUTSCHE SECURITIES C.  DE BOLSA LTDA.</v>
      </c>
      <c r="C128" s="24">
        <f aca="true" t="shared" si="22" ref="C128:M128">(C66/C98)*100</f>
        <v>3.1601347222632232</v>
      </c>
      <c r="D128" s="24">
        <f t="shared" si="22"/>
        <v>0</v>
      </c>
      <c r="E128" s="24">
        <f t="shared" si="22"/>
        <v>0</v>
      </c>
      <c r="F128" s="24" t="s">
        <v>83</v>
      </c>
      <c r="G128" s="24">
        <f t="shared" si="22"/>
        <v>1.9727756014670104</v>
      </c>
      <c r="H128" s="24">
        <f t="shared" si="22"/>
        <v>0</v>
      </c>
      <c r="I128" s="24">
        <f t="shared" si="22"/>
        <v>0</v>
      </c>
      <c r="J128" s="24">
        <f t="shared" si="22"/>
        <v>0</v>
      </c>
      <c r="K128" s="24">
        <f t="shared" si="22"/>
        <v>0</v>
      </c>
      <c r="L128" s="24">
        <f t="shared" si="22"/>
        <v>2.2675083945982695</v>
      </c>
      <c r="M128" s="26">
        <f t="shared" si="22"/>
        <v>1.6257452303705833</v>
      </c>
    </row>
    <row r="129" spans="1:13" ht="12.75">
      <c r="A129" s="9">
        <v>11</v>
      </c>
      <c r="B129" s="16" t="str">
        <f t="shared" si="16"/>
        <v>TANNER  CORREDORES DE BOLSA S.A.</v>
      </c>
      <c r="C129" s="24">
        <f aca="true" t="shared" si="23" ref="C129:M129">(C67/C98)*100</f>
        <v>1.0561872333750955</v>
      </c>
      <c r="D129" s="24">
        <f t="shared" si="23"/>
        <v>0</v>
      </c>
      <c r="E129" s="24">
        <f t="shared" si="23"/>
        <v>0</v>
      </c>
      <c r="F129" s="24" t="s">
        <v>83</v>
      </c>
      <c r="G129" s="24">
        <f t="shared" si="23"/>
        <v>0.014702477937737251</v>
      </c>
      <c r="H129" s="24">
        <f t="shared" si="23"/>
        <v>0.3451038116821539</v>
      </c>
      <c r="I129" s="24">
        <f t="shared" si="23"/>
        <v>0.09883962860369493</v>
      </c>
      <c r="J129" s="24">
        <f t="shared" si="23"/>
        <v>0</v>
      </c>
      <c r="K129" s="24">
        <f t="shared" si="23"/>
        <v>0</v>
      </c>
      <c r="L129" s="24">
        <f t="shared" si="23"/>
        <v>1.5234045688230184</v>
      </c>
      <c r="M129" s="26">
        <f t="shared" si="23"/>
        <v>0.8480854321336597</v>
      </c>
    </row>
    <row r="130" spans="1:13" ht="12.75">
      <c r="A130" s="9">
        <v>12</v>
      </c>
      <c r="B130" s="16" t="str">
        <f t="shared" si="16"/>
        <v>BANCOESTADO S.A. CORREDORES DE BOLSA</v>
      </c>
      <c r="C130" s="24">
        <f aca="true" t="shared" si="24" ref="C130:M130">(C68/C98)*100</f>
        <v>0.004832095986851995</v>
      </c>
      <c r="D130" s="24">
        <f t="shared" si="24"/>
        <v>0</v>
      </c>
      <c r="E130" s="24">
        <f t="shared" si="24"/>
        <v>0</v>
      </c>
      <c r="F130" s="24" t="s">
        <v>83</v>
      </c>
      <c r="G130" s="24">
        <f t="shared" si="24"/>
        <v>7.025960696000999</v>
      </c>
      <c r="H130" s="24">
        <f t="shared" si="24"/>
        <v>16.157346195564187</v>
      </c>
      <c r="I130" s="24">
        <f t="shared" si="24"/>
        <v>13.880442821379841</v>
      </c>
      <c r="J130" s="24">
        <f t="shared" si="24"/>
        <v>0</v>
      </c>
      <c r="K130" s="24">
        <f t="shared" si="24"/>
        <v>0</v>
      </c>
      <c r="L130" s="24">
        <f t="shared" si="24"/>
        <v>8.636262205542028</v>
      </c>
      <c r="M130" s="26">
        <f t="shared" si="24"/>
        <v>9.471200443735087</v>
      </c>
    </row>
    <row r="131" spans="1:13" ht="12.75">
      <c r="A131" s="9">
        <v>13</v>
      </c>
      <c r="B131" s="16" t="str">
        <f t="shared" si="16"/>
        <v>I.M. TRUST S.A. CORREDORES DE BOLSA</v>
      </c>
      <c r="C131" s="24">
        <f aca="true" t="shared" si="25" ref="C131:M131">(C69/C98)*100</f>
        <v>1.6481398943255505</v>
      </c>
      <c r="D131" s="24">
        <f t="shared" si="25"/>
        <v>0</v>
      </c>
      <c r="E131" s="24">
        <f t="shared" si="25"/>
        <v>0</v>
      </c>
      <c r="F131" s="24" t="s">
        <v>83</v>
      </c>
      <c r="G131" s="24">
        <f t="shared" si="25"/>
        <v>0.7799619556267686</v>
      </c>
      <c r="H131" s="24">
        <f t="shared" si="25"/>
        <v>0.02790067569586983</v>
      </c>
      <c r="I131" s="24">
        <f t="shared" si="25"/>
        <v>0</v>
      </c>
      <c r="J131" s="24">
        <f t="shared" si="25"/>
        <v>0</v>
      </c>
      <c r="K131" s="24">
        <f t="shared" si="25"/>
        <v>0</v>
      </c>
      <c r="L131" s="24">
        <f t="shared" si="25"/>
        <v>2.0967815191517047</v>
      </c>
      <c r="M131" s="26">
        <f t="shared" si="25"/>
        <v>1.2535278744493163</v>
      </c>
    </row>
    <row r="132" spans="1:13" ht="12.75">
      <c r="A132" s="9">
        <v>14</v>
      </c>
      <c r="B132" s="16" t="str">
        <f t="shared" si="16"/>
        <v>MOLINA, SWETT Y VALDES S.A. C. DE BOLSA</v>
      </c>
      <c r="C132" s="24">
        <f aca="true" t="shared" si="26" ref="C132:M132">(C70/C98)*100</f>
        <v>0.32959267371131606</v>
      </c>
      <c r="D132" s="24">
        <f t="shared" si="26"/>
        <v>2.9208436858543725</v>
      </c>
      <c r="E132" s="24">
        <f t="shared" si="26"/>
        <v>0</v>
      </c>
      <c r="F132" s="24" t="s">
        <v>83</v>
      </c>
      <c r="G132" s="24">
        <f t="shared" si="26"/>
        <v>0.7717819512546019</v>
      </c>
      <c r="H132" s="24">
        <f t="shared" si="26"/>
        <v>1.911644087734316</v>
      </c>
      <c r="I132" s="24">
        <f t="shared" si="26"/>
        <v>0.08284335342624348</v>
      </c>
      <c r="J132" s="24">
        <f t="shared" si="26"/>
        <v>0</v>
      </c>
      <c r="K132" s="24">
        <f t="shared" si="26"/>
        <v>0</v>
      </c>
      <c r="L132" s="24">
        <f t="shared" si="26"/>
        <v>0.3644848887304588</v>
      </c>
      <c r="M132" s="26">
        <f t="shared" si="26"/>
        <v>0.4498652941354781</v>
      </c>
    </row>
    <row r="133" spans="1:13" ht="12.75">
      <c r="A133" s="9">
        <v>15</v>
      </c>
      <c r="B133" s="16" t="str">
        <f t="shared" si="16"/>
        <v>CELFIN, GARDEWEG S.A. C. DE BOLSA</v>
      </c>
      <c r="C133" s="24">
        <f aca="true" t="shared" si="27" ref="C133:M133">(C71/C98)*100</f>
        <v>10.645245635922825</v>
      </c>
      <c r="D133" s="24">
        <f t="shared" si="27"/>
        <v>6.23042864458649</v>
      </c>
      <c r="E133" s="24">
        <f t="shared" si="27"/>
        <v>0</v>
      </c>
      <c r="F133" s="24" t="s">
        <v>83</v>
      </c>
      <c r="G133" s="24">
        <f t="shared" si="27"/>
        <v>0.6732670512252898</v>
      </c>
      <c r="H133" s="24">
        <f t="shared" si="27"/>
        <v>2.489656730311646</v>
      </c>
      <c r="I133" s="24">
        <f t="shared" si="27"/>
        <v>0.5724938187393763</v>
      </c>
      <c r="J133" s="24">
        <f t="shared" si="27"/>
        <v>0</v>
      </c>
      <c r="K133" s="24">
        <f t="shared" si="27"/>
        <v>0.9007897446833273</v>
      </c>
      <c r="L133" s="24">
        <f t="shared" si="27"/>
        <v>0.13417299824576587</v>
      </c>
      <c r="M133" s="26">
        <f t="shared" si="27"/>
        <v>1.0493022164190515</v>
      </c>
    </row>
    <row r="134" spans="1:13" ht="12.75">
      <c r="A134" s="9">
        <v>16</v>
      </c>
      <c r="B134" s="16" t="str">
        <f t="shared" si="16"/>
        <v>NEGOCIOS Y VALORES S.A. C. DE BOLSA</v>
      </c>
      <c r="C134" s="24">
        <f aca="true" t="shared" si="28" ref="C134:M134">(C72/C98)*100</f>
        <v>0.7903982853402703</v>
      </c>
      <c r="D134" s="24">
        <f t="shared" si="28"/>
        <v>0</v>
      </c>
      <c r="E134" s="24">
        <f t="shared" si="28"/>
        <v>0</v>
      </c>
      <c r="F134" s="24" t="s">
        <v>83</v>
      </c>
      <c r="G134" s="24">
        <f t="shared" si="28"/>
        <v>0.17229009509588414</v>
      </c>
      <c r="H134" s="24">
        <f t="shared" si="28"/>
        <v>0.12544211814139306</v>
      </c>
      <c r="I134" s="24">
        <f t="shared" si="28"/>
        <v>0.3117074701778007</v>
      </c>
      <c r="J134" s="24">
        <f t="shared" si="28"/>
        <v>0</v>
      </c>
      <c r="K134" s="24">
        <f t="shared" si="28"/>
        <v>0</v>
      </c>
      <c r="L134" s="24">
        <f t="shared" si="28"/>
        <v>1.1946706410527923</v>
      </c>
      <c r="M134" s="26">
        <f t="shared" si="28"/>
        <v>0.7365155268061552</v>
      </c>
    </row>
    <row r="135" spans="1:13" ht="12.75">
      <c r="A135" s="9">
        <v>17</v>
      </c>
      <c r="B135" s="16" t="str">
        <f t="shared" si="16"/>
        <v>ALFA CORREDORES DE BOLSA S.A.</v>
      </c>
      <c r="C135" s="24">
        <f aca="true" t="shared" si="29" ref="C135:M135">(C73/C98)*100</f>
        <v>3.116021304421791</v>
      </c>
      <c r="D135" s="24">
        <f t="shared" si="29"/>
        <v>0</v>
      </c>
      <c r="E135" s="24">
        <f t="shared" si="29"/>
        <v>0</v>
      </c>
      <c r="F135" s="24" t="s">
        <v>83</v>
      </c>
      <c r="G135" s="24">
        <f t="shared" si="29"/>
        <v>0.6141591638426767</v>
      </c>
      <c r="H135" s="24">
        <f t="shared" si="29"/>
        <v>0.12381882903919168</v>
      </c>
      <c r="I135" s="24">
        <f t="shared" si="29"/>
        <v>0</v>
      </c>
      <c r="J135" s="24">
        <f t="shared" si="29"/>
        <v>0</v>
      </c>
      <c r="K135" s="24">
        <f t="shared" si="29"/>
        <v>0</v>
      </c>
      <c r="L135" s="24">
        <f t="shared" si="29"/>
        <v>0.08396810436647242</v>
      </c>
      <c r="M135" s="26">
        <f t="shared" si="29"/>
        <v>0.3297319865009904</v>
      </c>
    </row>
    <row r="136" spans="1:13" ht="12.75">
      <c r="A136" s="9">
        <v>18</v>
      </c>
      <c r="B136" s="16" t="str">
        <f t="shared" si="16"/>
        <v>DUPOL S.A. CORREDORES DE BOLSA</v>
      </c>
      <c r="C136" s="24">
        <f aca="true" t="shared" si="30" ref="C136:M136">(C74/C98)*100</f>
        <v>0</v>
      </c>
      <c r="D136" s="24">
        <f t="shared" si="30"/>
        <v>0</v>
      </c>
      <c r="E136" s="24">
        <f t="shared" si="30"/>
        <v>0</v>
      </c>
      <c r="F136" s="24" t="s">
        <v>83</v>
      </c>
      <c r="G136" s="24">
        <f t="shared" si="30"/>
        <v>0</v>
      </c>
      <c r="H136" s="24">
        <f t="shared" si="30"/>
        <v>0</v>
      </c>
      <c r="I136" s="24">
        <f t="shared" si="30"/>
        <v>0</v>
      </c>
      <c r="J136" s="24">
        <f t="shared" si="30"/>
        <v>0</v>
      </c>
      <c r="K136" s="24">
        <f t="shared" si="30"/>
        <v>0</v>
      </c>
      <c r="L136" s="24">
        <f t="shared" si="30"/>
        <v>0</v>
      </c>
      <c r="M136" s="26">
        <f t="shared" si="30"/>
        <v>0</v>
      </c>
    </row>
    <row r="137" spans="1:13" ht="12.75">
      <c r="A137" s="9">
        <v>19</v>
      </c>
      <c r="B137" s="16" t="str">
        <f t="shared" si="16"/>
        <v>DE LA CERDA Y HATTON C. DE BOLSA S.A.</v>
      </c>
      <c r="C137" s="24">
        <f aca="true" t="shared" si="31" ref="C137:M137">(C75/C98)*100</f>
        <v>0</v>
      </c>
      <c r="D137" s="24">
        <f t="shared" si="31"/>
        <v>0</v>
      </c>
      <c r="E137" s="24">
        <f t="shared" si="31"/>
        <v>0</v>
      </c>
      <c r="F137" s="24" t="s">
        <v>83</v>
      </c>
      <c r="G137" s="24">
        <f t="shared" si="31"/>
        <v>0</v>
      </c>
      <c r="H137" s="24">
        <f t="shared" si="31"/>
        <v>0</v>
      </c>
      <c r="I137" s="24">
        <f t="shared" si="31"/>
        <v>0</v>
      </c>
      <c r="J137" s="24">
        <f t="shared" si="31"/>
        <v>0</v>
      </c>
      <c r="K137" s="24">
        <f t="shared" si="31"/>
        <v>0</v>
      </c>
      <c r="L137" s="24">
        <f t="shared" si="31"/>
        <v>0</v>
      </c>
      <c r="M137" s="26">
        <f t="shared" si="31"/>
        <v>0</v>
      </c>
    </row>
    <row r="138" spans="1:13" ht="12.75">
      <c r="A138" s="9">
        <v>20</v>
      </c>
      <c r="B138" s="16" t="str">
        <f aca="true" t="shared" si="32" ref="B138:B150">B26</f>
        <v>CORP CORREDORES DE BOLSA S.A.</v>
      </c>
      <c r="C138" s="24">
        <f aca="true" t="shared" si="33" ref="C138:M138">(C76/C98)*100</f>
        <v>0.299957800365907</v>
      </c>
      <c r="D138" s="24">
        <f t="shared" si="33"/>
        <v>0.13820765312901204</v>
      </c>
      <c r="E138" s="24">
        <f t="shared" si="33"/>
        <v>0</v>
      </c>
      <c r="F138" s="24" t="s">
        <v>83</v>
      </c>
      <c r="G138" s="24">
        <f t="shared" si="33"/>
        <v>0.827814441025775</v>
      </c>
      <c r="H138" s="24">
        <f t="shared" si="33"/>
        <v>2.453543143506083</v>
      </c>
      <c r="I138" s="24">
        <f t="shared" si="33"/>
        <v>1.7246940120138086</v>
      </c>
      <c r="J138" s="24">
        <f t="shared" si="33"/>
        <v>0</v>
      </c>
      <c r="K138" s="24">
        <f t="shared" si="33"/>
        <v>0</v>
      </c>
      <c r="L138" s="24">
        <f t="shared" si="33"/>
        <v>7.306748987397686</v>
      </c>
      <c r="M138" s="26">
        <f t="shared" si="33"/>
        <v>4.256564778177307</v>
      </c>
    </row>
    <row r="139" spans="1:13" ht="12.75">
      <c r="A139" s="9">
        <v>21</v>
      </c>
      <c r="B139" s="16" t="str">
        <f t="shared" si="32"/>
        <v>UGARTE Y CIA. CORREDORES DE BOLSA S.A.</v>
      </c>
      <c r="C139" s="24">
        <f aca="true" t="shared" si="34" ref="C139:M139">(C77/C98)*100</f>
        <v>0.5906926966304795</v>
      </c>
      <c r="D139" s="24">
        <f t="shared" si="34"/>
        <v>4.2106804294461915</v>
      </c>
      <c r="E139" s="24">
        <f t="shared" si="34"/>
        <v>0</v>
      </c>
      <c r="F139" s="24" t="s">
        <v>83</v>
      </c>
      <c r="G139" s="24">
        <f t="shared" si="34"/>
        <v>0</v>
      </c>
      <c r="H139" s="24">
        <f t="shared" si="34"/>
        <v>0.002113413292414768</v>
      </c>
      <c r="I139" s="24">
        <f t="shared" si="34"/>
        <v>0</v>
      </c>
      <c r="J139" s="24">
        <f t="shared" si="34"/>
        <v>0</v>
      </c>
      <c r="K139" s="24">
        <f t="shared" si="34"/>
        <v>0</v>
      </c>
      <c r="L139" s="24">
        <f t="shared" si="34"/>
        <v>0.04434068411591942</v>
      </c>
      <c r="M139" s="26">
        <f t="shared" si="34"/>
        <v>0.055333413588525435</v>
      </c>
    </row>
    <row r="140" spans="1:13" ht="12.75">
      <c r="A140" s="9">
        <v>22</v>
      </c>
      <c r="B140" s="16" t="str">
        <f t="shared" si="32"/>
        <v>FINANZAS Y NEGOCIOS S.A. C. DE BOLSA </v>
      </c>
      <c r="C140" s="24">
        <f aca="true" t="shared" si="35" ref="C140:M140">(C78/C98)*100</f>
        <v>0.34431071896100934</v>
      </c>
      <c r="D140" s="24">
        <f t="shared" si="35"/>
        <v>0</v>
      </c>
      <c r="E140" s="24">
        <f t="shared" si="35"/>
        <v>50</v>
      </c>
      <c r="F140" s="24" t="s">
        <v>83</v>
      </c>
      <c r="G140" s="24">
        <f t="shared" si="35"/>
        <v>0</v>
      </c>
      <c r="H140" s="24">
        <f t="shared" si="35"/>
        <v>0</v>
      </c>
      <c r="I140" s="24">
        <f t="shared" si="35"/>
        <v>0</v>
      </c>
      <c r="J140" s="24">
        <f t="shared" si="35"/>
        <v>0</v>
      </c>
      <c r="K140" s="24">
        <f t="shared" si="35"/>
        <v>0</v>
      </c>
      <c r="L140" s="24">
        <f t="shared" si="35"/>
        <v>0.07717960352863566</v>
      </c>
      <c r="M140" s="26">
        <f t="shared" si="35"/>
        <v>0.05762800753998133</v>
      </c>
    </row>
    <row r="141" spans="1:13" ht="12.75">
      <c r="A141" s="9">
        <v>23</v>
      </c>
      <c r="B141" s="16" t="str">
        <f t="shared" si="32"/>
        <v>URETA Y BIANCHI CORREDORES DE  BOLSA S.A.</v>
      </c>
      <c r="C141" s="24">
        <f aca="true" t="shared" si="36" ref="C141:M141">(C79/C98)*100</f>
        <v>2.230338362212371</v>
      </c>
      <c r="D141" s="24">
        <f t="shared" si="36"/>
        <v>2.3495301031932048</v>
      </c>
      <c r="E141" s="24">
        <f t="shared" si="36"/>
        <v>50</v>
      </c>
      <c r="F141" s="24" t="s">
        <v>83</v>
      </c>
      <c r="G141" s="24">
        <f t="shared" si="36"/>
        <v>0</v>
      </c>
      <c r="H141" s="24">
        <f t="shared" si="36"/>
        <v>0</v>
      </c>
      <c r="I141" s="24">
        <f t="shared" si="36"/>
        <v>0</v>
      </c>
      <c r="J141" s="24">
        <f t="shared" si="36"/>
        <v>1.5641539228819132</v>
      </c>
      <c r="K141" s="24">
        <f t="shared" si="36"/>
        <v>0</v>
      </c>
      <c r="L141" s="24">
        <f t="shared" si="36"/>
        <v>0</v>
      </c>
      <c r="M141" s="26">
        <f t="shared" si="36"/>
        <v>0.12695588378816217</v>
      </c>
    </row>
    <row r="142" spans="1:13" ht="12.75">
      <c r="A142" s="9">
        <v>24</v>
      </c>
      <c r="B142" s="16" t="str">
        <f t="shared" si="32"/>
        <v>MUNITA Y CRUZAT S.A. CORREDORES DE BOLSA</v>
      </c>
      <c r="C142" s="24">
        <f aca="true" t="shared" si="37" ref="C142:M142">(C80/C98)*100</f>
        <v>0.34535709517668756</v>
      </c>
      <c r="D142" s="24">
        <f t="shared" si="37"/>
        <v>0</v>
      </c>
      <c r="E142" s="24">
        <f t="shared" si="37"/>
        <v>0</v>
      </c>
      <c r="F142" s="24" t="s">
        <v>83</v>
      </c>
      <c r="G142" s="24">
        <f t="shared" si="37"/>
        <v>0</v>
      </c>
      <c r="H142" s="24">
        <f t="shared" si="37"/>
        <v>0</v>
      </c>
      <c r="I142" s="24">
        <f t="shared" si="37"/>
        <v>0</v>
      </c>
      <c r="J142" s="24">
        <f t="shared" si="37"/>
        <v>0</v>
      </c>
      <c r="K142" s="24">
        <f t="shared" si="37"/>
        <v>0</v>
      </c>
      <c r="L142" s="24">
        <f t="shared" si="37"/>
        <v>0.05433753474779998</v>
      </c>
      <c r="M142" s="26">
        <f t="shared" si="37"/>
        <v>0.04615734773039967</v>
      </c>
    </row>
    <row r="143" spans="1:13" ht="12.75">
      <c r="A143" s="9">
        <v>25</v>
      </c>
      <c r="B143" s="16" t="str">
        <f t="shared" si="32"/>
        <v>RAIMUNDO SERRANO MC AULIFFE C. DE B. S.A.</v>
      </c>
      <c r="C143" s="24">
        <f aca="true" t="shared" si="38" ref="C143:M143">(C81/C98)*100</f>
        <v>0.328994311999775</v>
      </c>
      <c r="D143" s="24">
        <f t="shared" si="38"/>
        <v>0.13728626877481862</v>
      </c>
      <c r="E143" s="24">
        <f t="shared" si="38"/>
        <v>0</v>
      </c>
      <c r="F143" s="24" t="s">
        <v>83</v>
      </c>
      <c r="G143" s="24">
        <f t="shared" si="38"/>
        <v>0</v>
      </c>
      <c r="H143" s="24">
        <f t="shared" si="38"/>
        <v>0</v>
      </c>
      <c r="I143" s="24">
        <f t="shared" si="38"/>
        <v>0</v>
      </c>
      <c r="J143" s="24">
        <f t="shared" si="38"/>
        <v>0</v>
      </c>
      <c r="K143" s="24">
        <f t="shared" si="38"/>
        <v>0.5151375832321609</v>
      </c>
      <c r="L143" s="24">
        <f t="shared" si="38"/>
        <v>0</v>
      </c>
      <c r="M143" s="26">
        <f t="shared" si="38"/>
        <v>0.018845910417852177</v>
      </c>
    </row>
    <row r="144" spans="1:13" ht="12.75">
      <c r="A144" s="9">
        <v>26</v>
      </c>
      <c r="B144" s="16" t="str">
        <f t="shared" si="32"/>
        <v>ETCHEGARAY S.A. CORREDORES DE BOLSA</v>
      </c>
      <c r="C144" s="24">
        <f aca="true" t="shared" si="39" ref="C144:M144">(C82/C98)*100</f>
        <v>0.053254873264073084</v>
      </c>
      <c r="D144" s="24">
        <f t="shared" si="39"/>
        <v>0.41185880632445593</v>
      </c>
      <c r="E144" s="24">
        <f t="shared" si="39"/>
        <v>0</v>
      </c>
      <c r="F144" s="24" t="s">
        <v>83</v>
      </c>
      <c r="G144" s="24">
        <f t="shared" si="39"/>
        <v>0</v>
      </c>
      <c r="H144" s="24">
        <f t="shared" si="39"/>
        <v>0</v>
      </c>
      <c r="I144" s="24">
        <f t="shared" si="39"/>
        <v>0</v>
      </c>
      <c r="J144" s="24">
        <f t="shared" si="39"/>
        <v>0</v>
      </c>
      <c r="K144" s="24">
        <f t="shared" si="39"/>
        <v>0</v>
      </c>
      <c r="L144" s="24">
        <f t="shared" si="39"/>
        <v>0</v>
      </c>
      <c r="M144" s="26">
        <f t="shared" si="39"/>
        <v>0.003024871300987794</v>
      </c>
    </row>
    <row r="145" spans="1:13" ht="12.75">
      <c r="A145" s="9">
        <v>27</v>
      </c>
      <c r="B145" s="16" t="str">
        <f t="shared" si="32"/>
        <v>COVARRUBIAS Y CIA. C. DE BOLSA LTDA.</v>
      </c>
      <c r="C145" s="24">
        <f aca="true" t="shared" si="40" ref="C145:M145">(C83/C98)*100</f>
        <v>0.2651119380581124</v>
      </c>
      <c r="D145" s="24">
        <f t="shared" si="40"/>
        <v>34.438739642027436</v>
      </c>
      <c r="E145" s="24">
        <f t="shared" si="40"/>
        <v>0</v>
      </c>
      <c r="F145" s="24" t="s">
        <v>83</v>
      </c>
      <c r="G145" s="24">
        <f t="shared" si="40"/>
        <v>0.0510246607244291</v>
      </c>
      <c r="H145" s="24">
        <f t="shared" si="40"/>
        <v>0.1121874775911591</v>
      </c>
      <c r="I145" s="24">
        <f t="shared" si="40"/>
        <v>0</v>
      </c>
      <c r="J145" s="24">
        <f t="shared" si="40"/>
        <v>0</v>
      </c>
      <c r="K145" s="24">
        <f t="shared" si="40"/>
        <v>0</v>
      </c>
      <c r="L145" s="24">
        <f t="shared" si="40"/>
        <v>0.15980137511172343</v>
      </c>
      <c r="M145" s="26">
        <f t="shared" si="40"/>
        <v>0.10808207679258051</v>
      </c>
    </row>
    <row r="146" spans="1:13" ht="12.75">
      <c r="A146" s="9">
        <v>28</v>
      </c>
      <c r="B146" s="16" t="str">
        <f t="shared" si="32"/>
        <v>VALENZUELA LAFOURCADE S.A. C. DE BOLSA</v>
      </c>
      <c r="C146" s="24">
        <f aca="true" t="shared" si="41" ref="C146:M146">(C84/C98)*100</f>
        <v>0.14195077816045049</v>
      </c>
      <c r="D146" s="24">
        <f t="shared" si="41"/>
        <v>0.1418931905457857</v>
      </c>
      <c r="E146" s="24">
        <f t="shared" si="41"/>
        <v>0</v>
      </c>
      <c r="F146" s="24" t="s">
        <v>83</v>
      </c>
      <c r="G146" s="24">
        <f t="shared" si="41"/>
        <v>0</v>
      </c>
      <c r="H146" s="24">
        <f t="shared" si="41"/>
        <v>0</v>
      </c>
      <c r="I146" s="24">
        <f t="shared" si="41"/>
        <v>0</v>
      </c>
      <c r="J146" s="24">
        <f t="shared" si="41"/>
        <v>0</v>
      </c>
      <c r="K146" s="24">
        <f t="shared" si="41"/>
        <v>0</v>
      </c>
      <c r="L146" s="24">
        <f t="shared" si="41"/>
        <v>0</v>
      </c>
      <c r="M146" s="26">
        <f t="shared" si="41"/>
        <v>0.008056730591548855</v>
      </c>
    </row>
    <row r="147" spans="1:13" ht="12.75">
      <c r="A147" s="9">
        <v>29</v>
      </c>
      <c r="B147" s="16" t="str">
        <f t="shared" si="32"/>
        <v>JAIME LARRAIN Y CIA. C. DE BOLSA LTDA.</v>
      </c>
      <c r="C147" s="24">
        <f aca="true" t="shared" si="42" ref="C147:M147">(C85/C98)*100</f>
        <v>0.18117616769009798</v>
      </c>
      <c r="D147" s="24">
        <f t="shared" si="42"/>
        <v>0</v>
      </c>
      <c r="E147" s="24">
        <f t="shared" si="42"/>
        <v>0</v>
      </c>
      <c r="F147" s="24" t="s">
        <v>83</v>
      </c>
      <c r="G147" s="24">
        <f t="shared" si="42"/>
        <v>0</v>
      </c>
      <c r="H147" s="24">
        <f t="shared" si="42"/>
        <v>0</v>
      </c>
      <c r="I147" s="24">
        <f t="shared" si="42"/>
        <v>0</v>
      </c>
      <c r="J147" s="24">
        <f t="shared" si="42"/>
        <v>0</v>
      </c>
      <c r="K147" s="24">
        <f t="shared" si="42"/>
        <v>0</v>
      </c>
      <c r="L147" s="24">
        <f t="shared" si="42"/>
        <v>0.000667277839509095</v>
      </c>
      <c r="M147" s="26">
        <f t="shared" si="42"/>
        <v>0.010608045409620544</v>
      </c>
    </row>
    <row r="148" spans="1:13" ht="12.75">
      <c r="A148" s="9">
        <v>30</v>
      </c>
      <c r="B148" s="16" t="str">
        <f t="shared" si="32"/>
        <v>LIRA S.A. CORREDORES DE BOLSA</v>
      </c>
      <c r="C148" s="24">
        <f aca="true" t="shared" si="43" ref="C148:M148">(C86/C98)*100</f>
        <v>0.1616585790868336</v>
      </c>
      <c r="D148" s="24">
        <f t="shared" si="43"/>
        <v>0</v>
      </c>
      <c r="E148" s="24">
        <f t="shared" si="43"/>
        <v>0</v>
      </c>
      <c r="F148" s="24" t="s">
        <v>83</v>
      </c>
      <c r="G148" s="24">
        <f t="shared" si="43"/>
        <v>0.0009252027673500385</v>
      </c>
      <c r="H148" s="24">
        <f t="shared" si="43"/>
        <v>0</v>
      </c>
      <c r="I148" s="24">
        <f t="shared" si="43"/>
        <v>0</v>
      </c>
      <c r="J148" s="24">
        <f t="shared" si="43"/>
        <v>0</v>
      </c>
      <c r="K148" s="24">
        <f t="shared" si="43"/>
        <v>0</v>
      </c>
      <c r="L148" s="24">
        <f t="shared" si="43"/>
        <v>0.0006566987524767405</v>
      </c>
      <c r="M148" s="26">
        <f t="shared" si="43"/>
        <v>0.009653815654096627</v>
      </c>
    </row>
    <row r="149" spans="1:13" ht="12.75">
      <c r="A149" s="9">
        <v>31</v>
      </c>
      <c r="B149" s="16" t="str">
        <f t="shared" si="32"/>
        <v>SERGIO CONTRERAS Y CIA. C. DE BOLSA</v>
      </c>
      <c r="C149" s="24">
        <f aca="true" t="shared" si="44" ref="C149:M149">(C87/C98)*100</f>
        <v>0.058336038418577346</v>
      </c>
      <c r="D149" s="24">
        <f t="shared" si="44"/>
        <v>0</v>
      </c>
      <c r="E149" s="24">
        <f t="shared" si="44"/>
        <v>0</v>
      </c>
      <c r="F149" s="24" t="s">
        <v>83</v>
      </c>
      <c r="G149" s="24">
        <f t="shared" si="44"/>
        <v>0.042138649025657546</v>
      </c>
      <c r="H149" s="24">
        <f t="shared" si="44"/>
        <v>0.027853807398376063</v>
      </c>
      <c r="I149" s="24">
        <f t="shared" si="44"/>
        <v>0</v>
      </c>
      <c r="J149" s="24">
        <f t="shared" si="44"/>
        <v>0</v>
      </c>
      <c r="K149" s="24">
        <f t="shared" si="44"/>
        <v>0</v>
      </c>
      <c r="L149" s="24">
        <f t="shared" si="44"/>
        <v>0.0830130771806725</v>
      </c>
      <c r="M149" s="26">
        <f t="shared" si="44"/>
        <v>0.052588521586256994</v>
      </c>
    </row>
    <row r="150" spans="1:13" ht="12.75">
      <c r="A150" s="9">
        <v>32</v>
      </c>
      <c r="B150" s="16" t="str">
        <f t="shared" si="32"/>
        <v>YRARRAZAVAL Y CIA. C. DE BOLSA LTDA.</v>
      </c>
      <c r="C150" s="24">
        <f aca="true" t="shared" si="45" ref="C150:M150">(C88/C98)*100</f>
        <v>0.13748209656907429</v>
      </c>
      <c r="D150" s="24">
        <f t="shared" si="45"/>
        <v>0</v>
      </c>
      <c r="E150" s="24">
        <f t="shared" si="45"/>
        <v>0</v>
      </c>
      <c r="F150" s="24" t="s">
        <v>83</v>
      </c>
      <c r="G150" s="24">
        <f t="shared" si="45"/>
        <v>0</v>
      </c>
      <c r="H150" s="24">
        <f t="shared" si="45"/>
        <v>0</v>
      </c>
      <c r="I150" s="24">
        <f t="shared" si="45"/>
        <v>0</v>
      </c>
      <c r="J150" s="24">
        <f t="shared" si="45"/>
        <v>0</v>
      </c>
      <c r="K150" s="24">
        <f t="shared" si="45"/>
        <v>0</v>
      </c>
      <c r="L150" s="24">
        <f t="shared" si="45"/>
        <v>0</v>
      </c>
      <c r="M150" s="26">
        <f t="shared" si="45"/>
        <v>0.007802229618694973</v>
      </c>
    </row>
    <row r="151" spans="1:13" ht="12.75">
      <c r="A151" s="9">
        <v>33</v>
      </c>
      <c r="B151" s="16" t="s">
        <v>44</v>
      </c>
      <c r="C151" s="24">
        <f aca="true" t="shared" si="46" ref="C151:M151">(C89/C98)*100</f>
        <v>5.033257833505622</v>
      </c>
      <c r="D151" s="24">
        <f t="shared" si="46"/>
        <v>0</v>
      </c>
      <c r="E151" s="24">
        <f t="shared" si="46"/>
        <v>0</v>
      </c>
      <c r="F151" s="24" t="s">
        <v>83</v>
      </c>
      <c r="G151" s="24">
        <f t="shared" si="46"/>
        <v>0.6340675503639857</v>
      </c>
      <c r="H151" s="24">
        <f t="shared" si="46"/>
        <v>0.9495629451114328</v>
      </c>
      <c r="I151" s="24">
        <f t="shared" si="46"/>
        <v>0.002306103352156308</v>
      </c>
      <c r="J151" s="24">
        <f t="shared" si="46"/>
        <v>0</v>
      </c>
      <c r="K151" s="24">
        <f t="shared" si="46"/>
        <v>32.831582335862414</v>
      </c>
      <c r="L151" s="24">
        <f t="shared" si="46"/>
        <v>3.5018491712064956</v>
      </c>
      <c r="M151" s="26">
        <f t="shared" si="46"/>
        <v>2.168041578295414</v>
      </c>
    </row>
    <row r="152" spans="1:13" ht="12.75">
      <c r="A152" s="9">
        <v>34</v>
      </c>
      <c r="B152" s="16" t="s">
        <v>55</v>
      </c>
      <c r="C152" s="24">
        <f aca="true" t="shared" si="47" ref="C152:M152">(C90/C98)*100</f>
        <v>0.01856674700325566</v>
      </c>
      <c r="D152" s="24">
        <f t="shared" si="47"/>
        <v>0</v>
      </c>
      <c r="E152" s="24">
        <f t="shared" si="47"/>
        <v>0</v>
      </c>
      <c r="F152" s="24" t="s">
        <v>83</v>
      </c>
      <c r="G152" s="24">
        <f t="shared" si="47"/>
        <v>2.8542816468394863</v>
      </c>
      <c r="H152" s="24">
        <f t="shared" si="47"/>
        <v>0.01903226995134472</v>
      </c>
      <c r="I152" s="24">
        <f t="shared" si="47"/>
        <v>5.02445227972351</v>
      </c>
      <c r="J152" s="24">
        <f t="shared" si="47"/>
        <v>0</v>
      </c>
      <c r="K152" s="24">
        <f t="shared" si="47"/>
        <v>0</v>
      </c>
      <c r="L152" s="24">
        <f t="shared" si="47"/>
        <v>27.031696721164177</v>
      </c>
      <c r="M152" s="26">
        <f t="shared" si="47"/>
        <v>14.856606744105827</v>
      </c>
    </row>
    <row r="153" spans="1:13" ht="12.75">
      <c r="A153" s="9">
        <v>35</v>
      </c>
      <c r="B153" s="16" t="str">
        <f aca="true" t="shared" si="48" ref="B153:B159">B41</f>
        <v>INTERVALORES CORREDORES DE BOLSA S.A.</v>
      </c>
      <c r="C153" s="24">
        <f aca="true" t="shared" si="49" ref="C153:M153">(C91/C98)*100</f>
        <v>0</v>
      </c>
      <c r="D153" s="24">
        <f t="shared" si="49"/>
        <v>0</v>
      </c>
      <c r="E153" s="24">
        <f t="shared" si="49"/>
        <v>0</v>
      </c>
      <c r="F153" s="24" t="s">
        <v>83</v>
      </c>
      <c r="G153" s="24">
        <f t="shared" si="49"/>
        <v>0</v>
      </c>
      <c r="H153" s="24">
        <f t="shared" si="49"/>
        <v>0</v>
      </c>
      <c r="I153" s="24">
        <f t="shared" si="49"/>
        <v>0</v>
      </c>
      <c r="J153" s="24">
        <f t="shared" si="49"/>
        <v>0</v>
      </c>
      <c r="K153" s="24">
        <f t="shared" si="49"/>
        <v>0</v>
      </c>
      <c r="L153" s="24">
        <f t="shared" si="49"/>
        <v>0</v>
      </c>
      <c r="M153" s="26">
        <f t="shared" si="49"/>
        <v>0</v>
      </c>
    </row>
    <row r="154" spans="1:13" ht="12.75">
      <c r="A154" s="9">
        <v>36</v>
      </c>
      <c r="B154" s="16" t="str">
        <f t="shared" si="48"/>
        <v>CARLOS MARIN ORREGO S.A. C. DE BOLSA</v>
      </c>
      <c r="C154" s="24">
        <f aca="true" t="shared" si="50" ref="C154:M154">(C92/C98)*100</f>
        <v>0</v>
      </c>
      <c r="D154" s="24">
        <f t="shared" si="50"/>
        <v>0</v>
      </c>
      <c r="E154" s="24">
        <f t="shared" si="50"/>
        <v>0</v>
      </c>
      <c r="F154" s="24" t="s">
        <v>83</v>
      </c>
      <c r="G154" s="24">
        <f t="shared" si="50"/>
        <v>0</v>
      </c>
      <c r="H154" s="24">
        <f t="shared" si="50"/>
        <v>0</v>
      </c>
      <c r="I154" s="24">
        <f t="shared" si="50"/>
        <v>0</v>
      </c>
      <c r="J154" s="24">
        <f t="shared" si="50"/>
        <v>0</v>
      </c>
      <c r="K154" s="24">
        <f t="shared" si="50"/>
        <v>0</v>
      </c>
      <c r="L154" s="24">
        <f t="shared" si="50"/>
        <v>0</v>
      </c>
      <c r="M154" s="26">
        <f t="shared" si="50"/>
        <v>0</v>
      </c>
    </row>
    <row r="155" spans="1:13" ht="12.75">
      <c r="A155" s="9">
        <v>37</v>
      </c>
      <c r="B155" s="16" t="str">
        <f t="shared" si="48"/>
        <v>CHILEMARKET S.A. CORREDORES DE BOLSA</v>
      </c>
      <c r="C155" s="24">
        <f aca="true" t="shared" si="51" ref="C155:M155">(C93/C98)*100</f>
        <v>0</v>
      </c>
      <c r="D155" s="24">
        <f t="shared" si="51"/>
        <v>0</v>
      </c>
      <c r="E155" s="24">
        <f t="shared" si="51"/>
        <v>0</v>
      </c>
      <c r="F155" s="24" t="s">
        <v>83</v>
      </c>
      <c r="G155" s="24">
        <f t="shared" si="51"/>
        <v>0</v>
      </c>
      <c r="H155" s="24">
        <f t="shared" si="51"/>
        <v>0</v>
      </c>
      <c r="I155" s="24">
        <f t="shared" si="51"/>
        <v>0</v>
      </c>
      <c r="J155" s="24">
        <f t="shared" si="51"/>
        <v>0</v>
      </c>
      <c r="K155" s="24">
        <f t="shared" si="51"/>
        <v>0</v>
      </c>
      <c r="L155" s="24">
        <f t="shared" si="51"/>
        <v>0</v>
      </c>
      <c r="M155" s="26">
        <f t="shared" si="51"/>
        <v>0</v>
      </c>
    </row>
    <row r="156" spans="1:13" ht="12.75">
      <c r="A156" s="9">
        <v>38</v>
      </c>
      <c r="B156" s="16" t="str">
        <f t="shared" si="48"/>
        <v>CB CORREDORES DE BOLSA S.A.</v>
      </c>
      <c r="C156" s="24">
        <f aca="true" t="shared" si="52" ref="C156:M156">(C94/C98)*100</f>
        <v>0</v>
      </c>
      <c r="D156" s="24">
        <f t="shared" si="52"/>
        <v>0</v>
      </c>
      <c r="E156" s="24">
        <f t="shared" si="52"/>
        <v>0</v>
      </c>
      <c r="F156" s="24" t="s">
        <v>83</v>
      </c>
      <c r="G156" s="24">
        <f t="shared" si="52"/>
        <v>0</v>
      </c>
      <c r="H156" s="24">
        <f t="shared" si="52"/>
        <v>0</v>
      </c>
      <c r="I156" s="24">
        <f t="shared" si="52"/>
        <v>0</v>
      </c>
      <c r="J156" s="24">
        <f t="shared" si="52"/>
        <v>0</v>
      </c>
      <c r="K156" s="24">
        <f t="shared" si="52"/>
        <v>0</v>
      </c>
      <c r="L156" s="24">
        <f t="shared" si="52"/>
        <v>0</v>
      </c>
      <c r="M156" s="26">
        <f t="shared" si="52"/>
        <v>0</v>
      </c>
    </row>
    <row r="157" spans="1:13" ht="12.75">
      <c r="A157" s="9">
        <v>39</v>
      </c>
      <c r="B157" s="16" t="str">
        <f t="shared" si="48"/>
        <v>LEMON FINANCIAL CORREDORES DE BOLSA</v>
      </c>
      <c r="C157" s="24">
        <f aca="true" t="shared" si="53" ref="C157:M157">(C95/C98)*100</f>
        <v>3.26233133821848</v>
      </c>
      <c r="D157" s="24">
        <f t="shared" si="53"/>
        <v>1.4097180619159229</v>
      </c>
      <c r="E157" s="24">
        <f t="shared" si="53"/>
        <v>0</v>
      </c>
      <c r="F157" s="24" t="s">
        <v>83</v>
      </c>
      <c r="G157" s="24">
        <f t="shared" si="53"/>
        <v>0.0656457850455233</v>
      </c>
      <c r="H157" s="24">
        <f t="shared" si="53"/>
        <v>0</v>
      </c>
      <c r="I157" s="24">
        <f t="shared" si="53"/>
        <v>0</v>
      </c>
      <c r="J157" s="24">
        <f t="shared" si="53"/>
        <v>0</v>
      </c>
      <c r="K157" s="24">
        <f t="shared" si="53"/>
        <v>4.775510732773743</v>
      </c>
      <c r="L157" s="24">
        <f t="shared" si="53"/>
        <v>0.07690856278598965</v>
      </c>
      <c r="M157" s="26">
        <f t="shared" si="53"/>
        <v>0.2356067901624806</v>
      </c>
    </row>
    <row r="158" spans="1:13" ht="12.75">
      <c r="A158" s="9">
        <v>40</v>
      </c>
      <c r="B158" s="16" t="str">
        <f t="shared" si="48"/>
        <v>MBI CORREDORES DE BOLSA S.A.</v>
      </c>
      <c r="C158" s="24">
        <f aca="true" t="shared" si="54" ref="C158:M158">(C96/C98)*100</f>
        <v>0</v>
      </c>
      <c r="D158" s="24">
        <f t="shared" si="54"/>
        <v>0</v>
      </c>
      <c r="E158" s="24">
        <f t="shared" si="54"/>
        <v>0</v>
      </c>
      <c r="F158" s="24" t="s">
        <v>83</v>
      </c>
      <c r="G158" s="24">
        <f t="shared" si="54"/>
        <v>0</v>
      </c>
      <c r="H158" s="24">
        <f t="shared" si="54"/>
        <v>0</v>
      </c>
      <c r="I158" s="24">
        <f t="shared" si="54"/>
        <v>0</v>
      </c>
      <c r="J158" s="24">
        <f t="shared" si="54"/>
        <v>0</v>
      </c>
      <c r="K158" s="24">
        <f t="shared" si="54"/>
        <v>0</v>
      </c>
      <c r="L158" s="24">
        <f t="shared" si="54"/>
        <v>0</v>
      </c>
      <c r="M158" s="26">
        <f t="shared" si="54"/>
        <v>0</v>
      </c>
    </row>
    <row r="159" spans="1:13" ht="13.5" thickBot="1">
      <c r="A159" s="9">
        <v>41</v>
      </c>
      <c r="B159" s="16" t="str">
        <f t="shared" si="48"/>
        <v>DRESDNER  LATEINAMERIKA S.A. C. DE BOLSA </v>
      </c>
      <c r="C159" s="24">
        <f aca="true" t="shared" si="55" ref="C159:M159">(C97/C99)*100</f>
        <v>0</v>
      </c>
      <c r="D159" s="24">
        <f t="shared" si="55"/>
        <v>0</v>
      </c>
      <c r="E159" s="24">
        <f t="shared" si="55"/>
        <v>0</v>
      </c>
      <c r="F159" s="24" t="s">
        <v>83</v>
      </c>
      <c r="G159" s="24">
        <f t="shared" si="55"/>
        <v>0</v>
      </c>
      <c r="H159" s="24">
        <f t="shared" si="55"/>
        <v>0</v>
      </c>
      <c r="I159" s="24">
        <f t="shared" si="55"/>
        <v>0</v>
      </c>
      <c r="J159" s="24">
        <f t="shared" si="55"/>
        <v>0</v>
      </c>
      <c r="K159" s="24">
        <f t="shared" si="55"/>
        <v>0</v>
      </c>
      <c r="L159" s="24">
        <f t="shared" si="55"/>
        <v>0</v>
      </c>
      <c r="M159" s="41">
        <f t="shared" si="55"/>
        <v>0</v>
      </c>
    </row>
    <row r="160" spans="1:13" ht="17.25" thickBot="1" thickTop="1">
      <c r="A160" s="39"/>
      <c r="B160" s="19" t="s">
        <v>10</v>
      </c>
      <c r="C160" s="25">
        <f aca="true" t="shared" si="56" ref="C160:M160">SUM(C119:C159)</f>
        <v>99.99999999999997</v>
      </c>
      <c r="D160" s="25">
        <f t="shared" si="56"/>
        <v>99.99999999999999</v>
      </c>
      <c r="E160" s="25">
        <f t="shared" si="56"/>
        <v>100</v>
      </c>
      <c r="F160" s="25">
        <f t="shared" si="56"/>
        <v>0</v>
      </c>
      <c r="G160" s="25">
        <f t="shared" si="56"/>
        <v>100.00000000000001</v>
      </c>
      <c r="H160" s="25">
        <f t="shared" si="56"/>
        <v>100.00000000000001</v>
      </c>
      <c r="I160" s="25">
        <f t="shared" si="56"/>
        <v>100</v>
      </c>
      <c r="J160" s="25">
        <f t="shared" si="56"/>
        <v>100</v>
      </c>
      <c r="K160" s="25">
        <f t="shared" si="56"/>
        <v>99.99999999999999</v>
      </c>
      <c r="L160" s="25">
        <f t="shared" si="56"/>
        <v>100</v>
      </c>
      <c r="M160" s="42">
        <f t="shared" si="56"/>
        <v>100.00000000000001</v>
      </c>
    </row>
    <row r="161" spans="1:13" ht="17.25" thickBot="1" thickTop="1">
      <c r="A161" s="39"/>
      <c r="B161" s="19" t="s">
        <v>28</v>
      </c>
      <c r="C161" s="46">
        <f>C98</f>
        <v>971749.3428890001</v>
      </c>
      <c r="D161" s="46">
        <f aca="true" t="shared" si="57" ref="D161:M161">D98</f>
        <v>108.53234</v>
      </c>
      <c r="E161" s="46">
        <f t="shared" si="57"/>
        <v>125.254</v>
      </c>
      <c r="F161" s="46">
        <f t="shared" si="57"/>
        <v>0</v>
      </c>
      <c r="G161" s="46">
        <f t="shared" si="57"/>
        <v>2934920.5339899994</v>
      </c>
      <c r="H161" s="46">
        <f t="shared" si="57"/>
        <v>910918.5159899999</v>
      </c>
      <c r="I161" s="46">
        <f t="shared" si="57"/>
        <v>3930360.0558599997</v>
      </c>
      <c r="J161" s="46">
        <f t="shared" si="57"/>
        <v>17.36402</v>
      </c>
      <c r="K161" s="46">
        <f t="shared" si="57"/>
        <v>5794.507132000001</v>
      </c>
      <c r="L161" s="46">
        <f t="shared" si="57"/>
        <v>8369077.5706090005</v>
      </c>
      <c r="M161" s="47">
        <f t="shared" si="57"/>
        <v>17123071.676829997</v>
      </c>
    </row>
    <row r="162" ht="13.5" thickTop="1"/>
    <row r="163" spans="1:2" ht="12.75">
      <c r="A163" s="1" t="s">
        <v>21</v>
      </c>
      <c r="B163" s="1" t="s">
        <v>24</v>
      </c>
    </row>
    <row r="164" spans="1:2" ht="12.75">
      <c r="A164" s="1" t="s">
        <v>23</v>
      </c>
      <c r="B164" s="1" t="s">
        <v>29</v>
      </c>
    </row>
    <row r="165" spans="1:2" ht="12.75">
      <c r="A165" s="1"/>
      <c r="B165" s="1"/>
    </row>
    <row r="166" spans="1:2" ht="12.75">
      <c r="A166" s="1"/>
      <c r="B166" s="1" t="s">
        <v>25</v>
      </c>
    </row>
    <row r="344" ht="15" customHeight="1"/>
    <row r="345" spans="1:13" ht="15.75">
      <c r="A345" s="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5"/>
      <c r="M345" s="6"/>
    </row>
    <row r="346" spans="1:13" ht="15.7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5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8"/>
    </row>
    <row r="348" spans="1:13" ht="12.75">
      <c r="A348" s="9"/>
      <c r="B348" s="10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2.75">
      <c r="A349" s="9"/>
      <c r="B349" s="10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2.75">
      <c r="A350" s="9"/>
      <c r="B350" s="10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2.75">
      <c r="A351" s="9"/>
      <c r="B351" s="10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9"/>
      <c r="B352" s="10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2.75">
      <c r="A353" s="9"/>
      <c r="B353" s="10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2.75">
      <c r="A354" s="9"/>
      <c r="B354" s="10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2.75">
      <c r="A355" s="9"/>
      <c r="B355" s="10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2.75">
      <c r="A356" s="9"/>
      <c r="B356" s="10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2.75">
      <c r="A357" s="9"/>
      <c r="B357" s="10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9"/>
      <c r="B358" s="10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2.75">
      <c r="A359" s="9"/>
      <c r="B359" s="10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2.75">
      <c r="A360" s="9"/>
      <c r="B360" s="10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2.75">
      <c r="A361" s="9"/>
      <c r="B361" s="10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2.75">
      <c r="A362" s="9"/>
      <c r="B362" s="10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2.75">
      <c r="A363" s="9"/>
      <c r="B363" s="10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2.75">
      <c r="A364" s="9"/>
      <c r="B364" s="10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2.75">
      <c r="A365" s="9"/>
      <c r="B365" s="10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2.75">
      <c r="A366" s="9"/>
      <c r="B366" s="10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2.75">
      <c r="A367" s="9"/>
      <c r="B367" s="10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2.75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5.75">
      <c r="A384" s="9"/>
      <c r="B384" s="7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ht="15.75">
      <c r="A385" s="11"/>
      <c r="B385" s="12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2"/>
    </row>
  </sheetData>
  <mergeCells count="12">
    <mergeCell ref="C1:K1"/>
    <mergeCell ref="C2:K2"/>
    <mergeCell ref="C4:K4"/>
    <mergeCell ref="A112:M112"/>
    <mergeCell ref="A3:M3"/>
    <mergeCell ref="A113:M113"/>
    <mergeCell ref="A114:M114"/>
    <mergeCell ref="C116:K116"/>
    <mergeCell ref="A52:M52"/>
    <mergeCell ref="A54:M54"/>
    <mergeCell ref="B55:K55"/>
    <mergeCell ref="A53:M53"/>
  </mergeCells>
  <printOptions gridLines="1" horizontalCentered="1" verticalCentered="1"/>
  <pageMargins left="0.22" right="0.24" top="0.24" bottom="0.37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M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13" max="13" width="12.140625" style="0" bestFit="1" customWidth="1"/>
  </cols>
  <sheetData>
    <row r="1" spans="1:13" ht="12.75">
      <c r="A1" s="51" t="s">
        <v>119</v>
      </c>
      <c r="B1" s="52"/>
      <c r="C1" s="52"/>
      <c r="D1" s="53"/>
      <c r="E1" s="52"/>
      <c r="F1" s="10"/>
      <c r="G1" s="54"/>
      <c r="H1" s="52"/>
      <c r="I1" s="55"/>
      <c r="J1" s="55"/>
      <c r="K1" s="55"/>
      <c r="L1" s="55"/>
      <c r="M1" s="55"/>
    </row>
    <row r="2" spans="1:13" ht="12.75">
      <c r="A2" s="56" t="s">
        <v>80</v>
      </c>
      <c r="B2" s="57"/>
      <c r="C2" s="57"/>
      <c r="D2" s="58"/>
      <c r="E2" s="57"/>
      <c r="G2" s="59"/>
      <c r="H2" s="57"/>
      <c r="I2" s="60"/>
      <c r="J2" s="60"/>
      <c r="K2" s="60"/>
      <c r="L2" s="60"/>
      <c r="M2" s="60"/>
    </row>
    <row r="3" spans="1:13" ht="12.75">
      <c r="A3" s="56"/>
      <c r="B3" s="57"/>
      <c r="C3" s="57"/>
      <c r="D3" s="58"/>
      <c r="E3" s="57"/>
      <c r="G3" s="59"/>
      <c r="H3" s="57"/>
      <c r="I3" s="60"/>
      <c r="J3" s="60"/>
      <c r="K3" s="60"/>
      <c r="L3" s="60"/>
      <c r="M3" s="60"/>
    </row>
    <row r="4" spans="1:13" ht="13.5" thickBot="1">
      <c r="A4" s="61"/>
      <c r="B4" s="57"/>
      <c r="C4" s="57"/>
      <c r="D4" s="58"/>
      <c r="E4" s="57"/>
      <c r="F4" s="60"/>
      <c r="G4" s="57"/>
      <c r="H4" s="57"/>
      <c r="I4" s="60"/>
      <c r="J4" s="60"/>
      <c r="K4" s="60"/>
      <c r="L4" s="60"/>
      <c r="M4" s="60"/>
    </row>
    <row r="5" spans="1:13" ht="13.5" thickBot="1">
      <c r="A5" s="62"/>
      <c r="B5" s="63" t="s">
        <v>84</v>
      </c>
      <c r="C5" s="63"/>
      <c r="D5" s="64"/>
      <c r="E5" s="63"/>
      <c r="F5" s="64"/>
      <c r="G5" s="63"/>
      <c r="H5" s="63"/>
      <c r="I5" s="65"/>
      <c r="J5" s="66" t="s">
        <v>85</v>
      </c>
      <c r="K5" s="67"/>
      <c r="L5" s="68"/>
      <c r="M5" s="69"/>
    </row>
    <row r="6" spans="1:13" ht="13.5" thickBot="1">
      <c r="A6" s="70" t="s">
        <v>86</v>
      </c>
      <c r="B6" s="71" t="s">
        <v>87</v>
      </c>
      <c r="C6" s="71" t="s">
        <v>88</v>
      </c>
      <c r="D6" s="72" t="s">
        <v>89</v>
      </c>
      <c r="E6" s="71" t="s">
        <v>90</v>
      </c>
      <c r="F6" s="72" t="s">
        <v>91</v>
      </c>
      <c r="G6" s="71" t="s">
        <v>92</v>
      </c>
      <c r="H6" s="71" t="s">
        <v>93</v>
      </c>
      <c r="I6" s="73" t="s">
        <v>94</v>
      </c>
      <c r="J6" s="72" t="s">
        <v>95</v>
      </c>
      <c r="K6" s="71" t="s">
        <v>92</v>
      </c>
      <c r="L6" s="74" t="s">
        <v>96</v>
      </c>
      <c r="M6" s="75" t="s">
        <v>10</v>
      </c>
    </row>
    <row r="7" spans="1:13" ht="12.75">
      <c r="A7" s="76"/>
      <c r="B7" s="77"/>
      <c r="C7" s="78"/>
      <c r="D7" s="79"/>
      <c r="E7" s="78"/>
      <c r="F7" s="80"/>
      <c r="G7" s="78"/>
      <c r="H7" s="78"/>
      <c r="I7" s="80"/>
      <c r="J7" s="80"/>
      <c r="K7" s="80"/>
      <c r="L7" s="80"/>
      <c r="M7" s="81"/>
    </row>
    <row r="8" spans="1:13" ht="12.75">
      <c r="A8" s="82" t="s">
        <v>97</v>
      </c>
      <c r="B8" s="83">
        <v>18965</v>
      </c>
      <c r="C8" s="84">
        <v>0</v>
      </c>
      <c r="D8" s="85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/>
      <c r="K8" s="78"/>
      <c r="L8" s="78"/>
      <c r="M8" s="86">
        <v>18965</v>
      </c>
    </row>
    <row r="9" spans="1:13" ht="12.75">
      <c r="A9" s="82" t="s">
        <v>98</v>
      </c>
      <c r="B9" s="83">
        <v>56149</v>
      </c>
      <c r="C9" s="84"/>
      <c r="D9" s="85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/>
      <c r="K9" s="78"/>
      <c r="L9" s="78"/>
      <c r="M9" s="86">
        <v>56149</v>
      </c>
    </row>
    <row r="10" spans="1:13" ht="12.75">
      <c r="A10" s="82" t="s">
        <v>99</v>
      </c>
      <c r="B10" s="83">
        <v>4005</v>
      </c>
      <c r="C10" s="84">
        <v>0</v>
      </c>
      <c r="D10" s="85">
        <v>0</v>
      </c>
      <c r="E10" s="78">
        <v>5002</v>
      </c>
      <c r="F10" s="78">
        <v>0</v>
      </c>
      <c r="G10" s="78">
        <v>0</v>
      </c>
      <c r="H10" s="78">
        <v>0</v>
      </c>
      <c r="I10" s="78">
        <v>0</v>
      </c>
      <c r="J10" s="78"/>
      <c r="K10" s="78"/>
      <c r="L10" s="78"/>
      <c r="M10" s="86">
        <v>9006</v>
      </c>
    </row>
    <row r="11" spans="1:13" ht="12.75">
      <c r="A11" s="82" t="s">
        <v>100</v>
      </c>
      <c r="B11" s="83">
        <v>951</v>
      </c>
      <c r="C11" s="84">
        <v>0</v>
      </c>
      <c r="D11" s="85">
        <v>0</v>
      </c>
      <c r="E11" s="78">
        <v>0</v>
      </c>
      <c r="F11" s="78">
        <v>0</v>
      </c>
      <c r="G11" s="78">
        <v>1199</v>
      </c>
      <c r="H11" s="78">
        <v>0</v>
      </c>
      <c r="I11" s="78">
        <v>0</v>
      </c>
      <c r="J11" s="78"/>
      <c r="K11" s="78"/>
      <c r="L11" s="78"/>
      <c r="M11" s="86">
        <v>2150</v>
      </c>
    </row>
    <row r="12" spans="1:13" ht="12.75">
      <c r="A12" s="82" t="s">
        <v>101</v>
      </c>
      <c r="B12" s="83">
        <v>904</v>
      </c>
      <c r="C12" s="84">
        <v>0</v>
      </c>
      <c r="D12" s="85">
        <v>0</v>
      </c>
      <c r="E12" s="78">
        <v>3995</v>
      </c>
      <c r="F12" s="78">
        <v>0</v>
      </c>
      <c r="G12" s="78">
        <v>2001</v>
      </c>
      <c r="H12" s="78">
        <v>0</v>
      </c>
      <c r="I12" s="78">
        <v>0</v>
      </c>
      <c r="J12" s="78"/>
      <c r="K12" s="78"/>
      <c r="L12" s="78"/>
      <c r="M12" s="86">
        <v>6901</v>
      </c>
    </row>
    <row r="13" spans="1:13" ht="12.75">
      <c r="A13" s="82" t="s">
        <v>102</v>
      </c>
      <c r="B13" s="83">
        <v>1246</v>
      </c>
      <c r="C13" s="84">
        <v>0</v>
      </c>
      <c r="D13" s="85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/>
      <c r="K13" s="78"/>
      <c r="L13" s="78"/>
      <c r="M13" s="86">
        <v>1246</v>
      </c>
    </row>
    <row r="14" spans="1:13" ht="12.75">
      <c r="A14" s="82" t="s">
        <v>103</v>
      </c>
      <c r="B14" s="83">
        <v>2094</v>
      </c>
      <c r="C14" s="84">
        <v>0</v>
      </c>
      <c r="D14" s="85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/>
      <c r="K14" s="78"/>
      <c r="L14" s="78"/>
      <c r="M14" s="86">
        <v>2094</v>
      </c>
    </row>
    <row r="15" spans="1:13" ht="12.75">
      <c r="A15" s="82" t="s">
        <v>104</v>
      </c>
      <c r="B15" s="83">
        <v>1736</v>
      </c>
      <c r="C15" s="84">
        <v>0</v>
      </c>
      <c r="D15" s="85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/>
      <c r="K15" s="78">
        <v>9077</v>
      </c>
      <c r="L15" s="78">
        <v>342</v>
      </c>
      <c r="M15" s="86">
        <v>11155</v>
      </c>
    </row>
    <row r="16" spans="1:13" ht="12.75">
      <c r="A16" s="82" t="s">
        <v>105</v>
      </c>
      <c r="B16" s="83">
        <v>0</v>
      </c>
      <c r="C16" s="84">
        <v>0</v>
      </c>
      <c r="D16" s="85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/>
      <c r="K16" s="78"/>
      <c r="L16" s="78"/>
      <c r="M16" s="86">
        <v>0</v>
      </c>
    </row>
    <row r="17" spans="1:13" ht="12.75">
      <c r="A17" s="82" t="s">
        <v>106</v>
      </c>
      <c r="B17" s="83">
        <v>18524</v>
      </c>
      <c r="C17" s="84">
        <v>0</v>
      </c>
      <c r="D17" s="85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/>
      <c r="K17" s="78"/>
      <c r="L17" s="78"/>
      <c r="M17" s="86">
        <v>18524</v>
      </c>
    </row>
    <row r="18" spans="1:13" ht="12.75">
      <c r="A18" s="82" t="s">
        <v>107</v>
      </c>
      <c r="B18" s="83">
        <v>10414</v>
      </c>
      <c r="C18" s="84">
        <v>0</v>
      </c>
      <c r="D18" s="85">
        <v>0</v>
      </c>
      <c r="E18" s="78">
        <v>12852</v>
      </c>
      <c r="F18" s="78">
        <v>0</v>
      </c>
      <c r="G18" s="78">
        <v>0</v>
      </c>
      <c r="H18" s="78">
        <v>0</v>
      </c>
      <c r="I18" s="78">
        <v>0</v>
      </c>
      <c r="J18" s="78"/>
      <c r="K18" s="78"/>
      <c r="L18" s="78"/>
      <c r="M18" s="86">
        <v>23265</v>
      </c>
    </row>
    <row r="19" spans="1:13" ht="12.75">
      <c r="A19" s="82" t="s">
        <v>108</v>
      </c>
      <c r="B19" s="83">
        <v>43</v>
      </c>
      <c r="C19" s="84">
        <v>0</v>
      </c>
      <c r="D19" s="85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97912</v>
      </c>
      <c r="K19" s="78">
        <v>3610</v>
      </c>
      <c r="L19" s="78">
        <v>211535</v>
      </c>
      <c r="M19" s="86">
        <v>313099</v>
      </c>
    </row>
    <row r="20" spans="1:13" ht="12.75">
      <c r="A20" s="82" t="s">
        <v>109</v>
      </c>
      <c r="B20" s="83">
        <v>0</v>
      </c>
      <c r="C20" s="84">
        <v>0</v>
      </c>
      <c r="D20" s="85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36955</v>
      </c>
      <c r="K20" s="78">
        <v>507378</v>
      </c>
      <c r="L20" s="78">
        <v>52017</v>
      </c>
      <c r="M20" s="86">
        <v>596349</v>
      </c>
    </row>
    <row r="21" spans="1:13" ht="12.75">
      <c r="A21" s="82" t="s">
        <v>110</v>
      </c>
      <c r="B21" s="83">
        <v>18287</v>
      </c>
      <c r="C21" s="84">
        <v>0</v>
      </c>
      <c r="D21" s="85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/>
      <c r="K21" s="78"/>
      <c r="L21" s="78"/>
      <c r="M21" s="86">
        <v>18287</v>
      </c>
    </row>
    <row r="22" spans="1:13" ht="12.75">
      <c r="A22" s="82" t="s">
        <v>111</v>
      </c>
      <c r="B22" s="83">
        <v>11938</v>
      </c>
      <c r="C22" s="84">
        <v>0</v>
      </c>
      <c r="D22" s="85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/>
      <c r="K22" s="78"/>
      <c r="L22" s="78"/>
      <c r="M22" s="86">
        <v>11938</v>
      </c>
    </row>
    <row r="23" spans="1:13" ht="12.75">
      <c r="A23" s="82" t="s">
        <v>112</v>
      </c>
      <c r="B23" s="83">
        <v>210</v>
      </c>
      <c r="C23" s="84">
        <v>0</v>
      </c>
      <c r="D23" s="85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/>
      <c r="K23" s="78"/>
      <c r="L23" s="78"/>
      <c r="M23" s="86">
        <v>210</v>
      </c>
    </row>
    <row r="24" spans="1:13" ht="12.75">
      <c r="A24" s="82" t="s">
        <v>113</v>
      </c>
      <c r="B24" s="83">
        <v>505</v>
      </c>
      <c r="C24" s="84">
        <v>0</v>
      </c>
      <c r="D24" s="85">
        <v>0</v>
      </c>
      <c r="E24" s="78">
        <v>46313</v>
      </c>
      <c r="F24" s="78">
        <v>0</v>
      </c>
      <c r="G24" s="78">
        <v>0</v>
      </c>
      <c r="H24" s="78">
        <v>0</v>
      </c>
      <c r="I24" s="78">
        <v>0</v>
      </c>
      <c r="J24" s="78"/>
      <c r="K24" s="78"/>
      <c r="L24" s="78"/>
      <c r="M24" s="86">
        <v>46818</v>
      </c>
    </row>
    <row r="25" spans="1:13" ht="12.75">
      <c r="A25" s="82" t="s">
        <v>114</v>
      </c>
      <c r="B25" s="83">
        <v>1835</v>
      </c>
      <c r="C25" s="84">
        <v>0</v>
      </c>
      <c r="D25" s="85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/>
      <c r="K25" s="78"/>
      <c r="L25" s="78"/>
      <c r="M25" s="86">
        <v>1835</v>
      </c>
    </row>
    <row r="26" spans="1:13" ht="13.5" thickBot="1">
      <c r="A26" s="87"/>
      <c r="B26" s="88"/>
      <c r="C26" s="89"/>
      <c r="D26" s="90"/>
      <c r="E26" s="89"/>
      <c r="F26" s="91"/>
      <c r="G26" s="89"/>
      <c r="H26" s="89"/>
      <c r="I26" s="91"/>
      <c r="J26" s="91"/>
      <c r="K26" s="91"/>
      <c r="L26" s="91"/>
      <c r="M26" s="92"/>
    </row>
    <row r="27" spans="1:13" ht="12.75">
      <c r="A27" s="93" t="s">
        <v>115</v>
      </c>
      <c r="B27" s="94">
        <v>147804</v>
      </c>
      <c r="C27" s="94">
        <v>0</v>
      </c>
      <c r="D27" s="94">
        <v>0</v>
      </c>
      <c r="E27" s="94">
        <v>68162</v>
      </c>
      <c r="F27" s="94">
        <v>0</v>
      </c>
      <c r="G27" s="94">
        <v>3200</v>
      </c>
      <c r="H27" s="94">
        <v>0</v>
      </c>
      <c r="I27" s="94">
        <v>0</v>
      </c>
      <c r="J27" s="94">
        <v>134867</v>
      </c>
      <c r="K27" s="94">
        <v>520064</v>
      </c>
      <c r="L27" s="94">
        <v>263893</v>
      </c>
      <c r="M27" s="95">
        <v>1137990</v>
      </c>
    </row>
    <row r="28" spans="1:13" ht="13.5" thickBot="1">
      <c r="A28" s="96" t="s">
        <v>116</v>
      </c>
      <c r="B28" s="97">
        <v>287499</v>
      </c>
      <c r="C28" s="97">
        <v>0</v>
      </c>
      <c r="D28" s="98">
        <v>0</v>
      </c>
      <c r="E28" s="97">
        <v>6555</v>
      </c>
      <c r="F28" s="97">
        <v>0</v>
      </c>
      <c r="G28" s="97">
        <v>0</v>
      </c>
      <c r="H28" s="97">
        <v>0</v>
      </c>
      <c r="I28" s="97">
        <v>0</v>
      </c>
      <c r="J28" s="97">
        <v>263362</v>
      </c>
      <c r="K28" s="97">
        <v>565580</v>
      </c>
      <c r="L28" s="97">
        <v>191571</v>
      </c>
      <c r="M28" s="99">
        <v>1314567</v>
      </c>
    </row>
    <row r="29" spans="1:13" ht="12.75">
      <c r="A29" s="61"/>
      <c r="B29" s="57"/>
      <c r="C29" s="57"/>
      <c r="D29" s="58"/>
      <c r="E29" s="57"/>
      <c r="F29" s="60"/>
      <c r="G29" s="57"/>
      <c r="H29" s="57"/>
      <c r="I29" s="60"/>
      <c r="J29" s="60"/>
      <c r="K29" s="60"/>
      <c r="L29" s="60"/>
      <c r="M29" s="60"/>
    </row>
    <row r="30" spans="1:13" ht="12.75">
      <c r="A30" s="51" t="s">
        <v>117</v>
      </c>
      <c r="B30" s="52"/>
      <c r="C30" s="52"/>
      <c r="D30" s="53"/>
      <c r="E30" s="52"/>
      <c r="F30" s="10"/>
      <c r="G30" s="54"/>
      <c r="H30" s="52"/>
      <c r="I30" s="55"/>
      <c r="J30" s="100"/>
      <c r="K30" s="100"/>
      <c r="L30" s="100"/>
      <c r="M30" s="55"/>
    </row>
    <row r="31" spans="1:13" ht="12.75">
      <c r="A31" s="56" t="s">
        <v>118</v>
      </c>
      <c r="B31" s="57"/>
      <c r="C31" s="57"/>
      <c r="D31" s="58"/>
      <c r="E31" s="57"/>
      <c r="G31" s="59"/>
      <c r="H31" s="57"/>
      <c r="I31" s="60"/>
      <c r="J31" s="60"/>
      <c r="K31" s="60"/>
      <c r="L31" s="60"/>
      <c r="M31" s="60"/>
    </row>
    <row r="32" spans="1:13" ht="12.75">
      <c r="A32" s="56"/>
      <c r="B32" s="57"/>
      <c r="C32" s="57"/>
      <c r="D32" s="58"/>
      <c r="E32" s="57"/>
      <c r="G32" s="59"/>
      <c r="H32" s="57"/>
      <c r="I32" s="60"/>
      <c r="J32" s="60"/>
      <c r="K32" s="60"/>
      <c r="L32" s="60"/>
      <c r="M32" s="60"/>
    </row>
    <row r="33" spans="1:13" ht="13.5" thickBot="1">
      <c r="A33" s="61"/>
      <c r="B33" s="57"/>
      <c r="C33" s="57"/>
      <c r="D33" s="58"/>
      <c r="E33" s="57"/>
      <c r="F33" s="60"/>
      <c r="G33" s="57"/>
      <c r="H33" s="57"/>
      <c r="I33" s="60"/>
      <c r="J33" s="60"/>
      <c r="K33" s="60"/>
      <c r="L33" s="60"/>
      <c r="M33" s="60"/>
    </row>
    <row r="34" spans="1:13" ht="13.5" thickBot="1">
      <c r="A34" s="62"/>
      <c r="B34" s="63" t="s">
        <v>84</v>
      </c>
      <c r="C34" s="63"/>
      <c r="D34" s="64"/>
      <c r="E34" s="63"/>
      <c r="F34" s="64"/>
      <c r="G34" s="63"/>
      <c r="H34" s="63"/>
      <c r="I34" s="65"/>
      <c r="J34" s="66" t="s">
        <v>85</v>
      </c>
      <c r="K34" s="67"/>
      <c r="L34" s="68"/>
      <c r="M34" s="69"/>
    </row>
    <row r="35" spans="1:13" ht="13.5" thickBot="1">
      <c r="A35" s="70" t="s">
        <v>86</v>
      </c>
      <c r="B35" s="71" t="s">
        <v>87</v>
      </c>
      <c r="C35" s="71" t="s">
        <v>88</v>
      </c>
      <c r="D35" s="72" t="s">
        <v>89</v>
      </c>
      <c r="E35" s="71" t="s">
        <v>90</v>
      </c>
      <c r="F35" s="72" t="s">
        <v>91</v>
      </c>
      <c r="G35" s="71" t="s">
        <v>92</v>
      </c>
      <c r="H35" s="71" t="s">
        <v>93</v>
      </c>
      <c r="I35" s="73" t="s">
        <v>94</v>
      </c>
      <c r="J35" s="72" t="s">
        <v>95</v>
      </c>
      <c r="K35" s="71" t="s">
        <v>92</v>
      </c>
      <c r="L35" s="74" t="s">
        <v>96</v>
      </c>
      <c r="M35" s="75" t="s">
        <v>10</v>
      </c>
    </row>
    <row r="36" spans="1:13" ht="12.75">
      <c r="A36" s="76"/>
      <c r="B36" s="77"/>
      <c r="C36" s="78"/>
      <c r="D36" s="79"/>
      <c r="E36" s="78"/>
      <c r="F36" s="80"/>
      <c r="G36" s="78"/>
      <c r="H36" s="78"/>
      <c r="I36" s="80"/>
      <c r="J36" s="80"/>
      <c r="K36" s="80"/>
      <c r="L36" s="80"/>
      <c r="M36" s="81"/>
    </row>
    <row r="37" spans="1:13" ht="12.75">
      <c r="A37" s="82" t="s">
        <v>97</v>
      </c>
      <c r="B37" s="101">
        <v>12.83</v>
      </c>
      <c r="C37" s="102"/>
      <c r="D37" s="101"/>
      <c r="E37" s="102">
        <v>0</v>
      </c>
      <c r="F37" s="102"/>
      <c r="G37" s="102">
        <v>0</v>
      </c>
      <c r="H37" s="102"/>
      <c r="I37" s="102"/>
      <c r="J37" s="102">
        <v>0</v>
      </c>
      <c r="K37" s="102">
        <v>0</v>
      </c>
      <c r="L37" s="102">
        <v>0</v>
      </c>
      <c r="M37" s="103">
        <v>1.67</v>
      </c>
    </row>
    <row r="38" spans="1:13" ht="12.75">
      <c r="A38" s="82" t="s">
        <v>98</v>
      </c>
      <c r="B38" s="101">
        <v>37.99</v>
      </c>
      <c r="C38" s="102"/>
      <c r="D38" s="101"/>
      <c r="E38" s="102">
        <v>0</v>
      </c>
      <c r="F38" s="102"/>
      <c r="G38" s="102">
        <v>0</v>
      </c>
      <c r="H38" s="102"/>
      <c r="I38" s="102"/>
      <c r="J38" s="102">
        <v>0</v>
      </c>
      <c r="K38" s="102">
        <v>0</v>
      </c>
      <c r="L38" s="102">
        <v>0</v>
      </c>
      <c r="M38" s="103">
        <v>4.93</v>
      </c>
    </row>
    <row r="39" spans="1:13" ht="12.75">
      <c r="A39" s="82" t="s">
        <v>99</v>
      </c>
      <c r="B39" s="101">
        <v>2.71</v>
      </c>
      <c r="C39" s="102"/>
      <c r="D39" s="101"/>
      <c r="E39" s="102">
        <v>7.34</v>
      </c>
      <c r="F39" s="102"/>
      <c r="G39" s="102">
        <v>0</v>
      </c>
      <c r="H39" s="102"/>
      <c r="I39" s="102"/>
      <c r="J39" s="102">
        <v>0</v>
      </c>
      <c r="K39" s="102">
        <v>0</v>
      </c>
      <c r="L39" s="102">
        <v>0</v>
      </c>
      <c r="M39" s="103">
        <v>0.79</v>
      </c>
    </row>
    <row r="40" spans="1:13" ht="12.75">
      <c r="A40" s="82" t="s">
        <v>100</v>
      </c>
      <c r="B40" s="101">
        <v>0.64</v>
      </c>
      <c r="C40" s="102"/>
      <c r="D40" s="101"/>
      <c r="E40" s="102">
        <v>0</v>
      </c>
      <c r="F40" s="102"/>
      <c r="G40" s="102">
        <v>37.47</v>
      </c>
      <c r="H40" s="102"/>
      <c r="I40" s="102"/>
      <c r="J40" s="102">
        <v>0</v>
      </c>
      <c r="K40" s="102">
        <v>0</v>
      </c>
      <c r="L40" s="102">
        <v>0</v>
      </c>
      <c r="M40" s="103">
        <v>0.19</v>
      </c>
    </row>
    <row r="41" spans="1:13" ht="12.75">
      <c r="A41" s="82" t="s">
        <v>101</v>
      </c>
      <c r="B41" s="101">
        <v>0.61</v>
      </c>
      <c r="C41" s="102"/>
      <c r="D41" s="101"/>
      <c r="E41" s="102">
        <v>5.86</v>
      </c>
      <c r="F41" s="102"/>
      <c r="G41" s="102">
        <v>62.53</v>
      </c>
      <c r="H41" s="102"/>
      <c r="I41" s="102"/>
      <c r="J41" s="102">
        <v>0</v>
      </c>
      <c r="K41" s="102">
        <v>0</v>
      </c>
      <c r="L41" s="102">
        <v>0</v>
      </c>
      <c r="M41" s="103">
        <v>0.61</v>
      </c>
    </row>
    <row r="42" spans="1:13" ht="12.75">
      <c r="A42" s="82" t="s">
        <v>102</v>
      </c>
      <c r="B42" s="101">
        <v>0.84</v>
      </c>
      <c r="C42" s="102"/>
      <c r="D42" s="101"/>
      <c r="E42" s="102">
        <v>0</v>
      </c>
      <c r="F42" s="102"/>
      <c r="G42" s="102">
        <v>0</v>
      </c>
      <c r="H42" s="102"/>
      <c r="I42" s="102"/>
      <c r="J42" s="102">
        <v>0</v>
      </c>
      <c r="K42" s="102">
        <v>0</v>
      </c>
      <c r="L42" s="102">
        <v>0</v>
      </c>
      <c r="M42" s="103">
        <v>0.11</v>
      </c>
    </row>
    <row r="43" spans="1:13" ht="12.75">
      <c r="A43" s="82" t="s">
        <v>103</v>
      </c>
      <c r="B43" s="101">
        <v>1.42</v>
      </c>
      <c r="C43" s="102"/>
      <c r="D43" s="101"/>
      <c r="E43" s="102">
        <v>0</v>
      </c>
      <c r="F43" s="102"/>
      <c r="G43" s="102">
        <v>0</v>
      </c>
      <c r="H43" s="102"/>
      <c r="I43" s="102"/>
      <c r="J43" s="102">
        <v>0</v>
      </c>
      <c r="K43" s="102">
        <v>0</v>
      </c>
      <c r="L43" s="102">
        <v>0</v>
      </c>
      <c r="M43" s="103">
        <v>0.18</v>
      </c>
    </row>
    <row r="44" spans="1:13" ht="12.75">
      <c r="A44" s="82" t="s">
        <v>104</v>
      </c>
      <c r="B44" s="101">
        <v>1.17</v>
      </c>
      <c r="C44" s="102"/>
      <c r="D44" s="101"/>
      <c r="E44" s="102">
        <v>0</v>
      </c>
      <c r="F44" s="102"/>
      <c r="G44" s="102">
        <v>0</v>
      </c>
      <c r="H44" s="102"/>
      <c r="I44" s="102"/>
      <c r="J44" s="102">
        <v>0</v>
      </c>
      <c r="K44" s="102">
        <v>1.75</v>
      </c>
      <c r="L44" s="102">
        <v>0.13</v>
      </c>
      <c r="M44" s="103">
        <v>0.98</v>
      </c>
    </row>
    <row r="45" spans="1:13" ht="12.75">
      <c r="A45" s="82" t="s">
        <v>105</v>
      </c>
      <c r="B45" s="101">
        <v>0</v>
      </c>
      <c r="C45" s="102"/>
      <c r="D45" s="101"/>
      <c r="E45" s="102">
        <v>0</v>
      </c>
      <c r="F45" s="102"/>
      <c r="G45" s="102">
        <v>0</v>
      </c>
      <c r="H45" s="102"/>
      <c r="I45" s="102"/>
      <c r="J45" s="102">
        <v>0</v>
      </c>
      <c r="K45" s="102">
        <v>0</v>
      </c>
      <c r="L45" s="102">
        <v>0</v>
      </c>
      <c r="M45" s="103">
        <v>0</v>
      </c>
    </row>
    <row r="46" spans="1:13" ht="12.75">
      <c r="A46" s="82" t="s">
        <v>106</v>
      </c>
      <c r="B46" s="101">
        <v>12.53</v>
      </c>
      <c r="C46" s="102"/>
      <c r="D46" s="101"/>
      <c r="E46" s="102">
        <v>0</v>
      </c>
      <c r="F46" s="102"/>
      <c r="G46" s="102">
        <v>0</v>
      </c>
      <c r="H46" s="102"/>
      <c r="I46" s="102"/>
      <c r="J46" s="102">
        <v>0</v>
      </c>
      <c r="K46" s="102">
        <v>0</v>
      </c>
      <c r="L46" s="102">
        <v>0</v>
      </c>
      <c r="M46" s="103">
        <v>1.63</v>
      </c>
    </row>
    <row r="47" spans="1:13" ht="12.75">
      <c r="A47" s="82" t="s">
        <v>107</v>
      </c>
      <c r="B47" s="101">
        <v>7.05</v>
      </c>
      <c r="C47" s="102"/>
      <c r="D47" s="101"/>
      <c r="E47" s="102">
        <v>18.85</v>
      </c>
      <c r="F47" s="102"/>
      <c r="G47" s="102">
        <v>0</v>
      </c>
      <c r="H47" s="102"/>
      <c r="I47" s="102"/>
      <c r="J47" s="102">
        <v>0</v>
      </c>
      <c r="K47" s="102">
        <v>0</v>
      </c>
      <c r="L47" s="102">
        <v>0</v>
      </c>
      <c r="M47" s="103">
        <v>2.04</v>
      </c>
    </row>
    <row r="48" spans="1:13" ht="12.75">
      <c r="A48" s="82" t="s">
        <v>108</v>
      </c>
      <c r="B48" s="101">
        <v>0.03</v>
      </c>
      <c r="C48" s="102"/>
      <c r="D48" s="101"/>
      <c r="E48" s="102">
        <v>0</v>
      </c>
      <c r="F48" s="102"/>
      <c r="G48" s="102">
        <v>0</v>
      </c>
      <c r="H48" s="102"/>
      <c r="I48" s="102"/>
      <c r="J48" s="102">
        <v>72.6</v>
      </c>
      <c r="K48" s="102">
        <v>0.69</v>
      </c>
      <c r="L48" s="102">
        <v>80.16</v>
      </c>
      <c r="M48" s="103">
        <v>27.51</v>
      </c>
    </row>
    <row r="49" spans="1:13" ht="12.75">
      <c r="A49" s="82" t="s">
        <v>109</v>
      </c>
      <c r="B49" s="101">
        <v>0</v>
      </c>
      <c r="C49" s="102"/>
      <c r="D49" s="101"/>
      <c r="E49" s="102">
        <v>0</v>
      </c>
      <c r="F49" s="102"/>
      <c r="G49" s="102">
        <v>0</v>
      </c>
      <c r="H49" s="102"/>
      <c r="I49" s="102"/>
      <c r="J49" s="102">
        <v>27.4</v>
      </c>
      <c r="K49" s="102">
        <v>97.56</v>
      </c>
      <c r="L49" s="102">
        <v>19.71</v>
      </c>
      <c r="M49" s="103">
        <v>52.4</v>
      </c>
    </row>
    <row r="50" spans="1:13" ht="12.75">
      <c r="A50" s="82" t="s">
        <v>110</v>
      </c>
      <c r="B50" s="101">
        <v>12.37</v>
      </c>
      <c r="C50" s="102"/>
      <c r="D50" s="101"/>
      <c r="E50" s="102">
        <v>0</v>
      </c>
      <c r="F50" s="102"/>
      <c r="G50" s="102">
        <v>0</v>
      </c>
      <c r="H50" s="102"/>
      <c r="I50" s="102"/>
      <c r="J50" s="102">
        <v>0</v>
      </c>
      <c r="K50" s="102">
        <v>0</v>
      </c>
      <c r="L50" s="102">
        <v>0</v>
      </c>
      <c r="M50" s="103">
        <v>1.61</v>
      </c>
    </row>
    <row r="51" spans="1:13" ht="12.75">
      <c r="A51" s="82" t="s">
        <v>111</v>
      </c>
      <c r="B51" s="101">
        <v>8.08</v>
      </c>
      <c r="C51" s="102"/>
      <c r="D51" s="101"/>
      <c r="E51" s="102">
        <v>0</v>
      </c>
      <c r="F51" s="102"/>
      <c r="G51" s="102">
        <v>0</v>
      </c>
      <c r="H51" s="102"/>
      <c r="I51" s="102"/>
      <c r="J51" s="102">
        <v>0</v>
      </c>
      <c r="K51" s="102">
        <v>0</v>
      </c>
      <c r="L51" s="102">
        <v>0</v>
      </c>
      <c r="M51" s="103">
        <v>1.05</v>
      </c>
    </row>
    <row r="52" spans="1:13" ht="12.75">
      <c r="A52" s="82" t="s">
        <v>112</v>
      </c>
      <c r="B52" s="101">
        <v>0.14</v>
      </c>
      <c r="C52" s="102"/>
      <c r="D52" s="101"/>
      <c r="E52" s="102">
        <v>0</v>
      </c>
      <c r="F52" s="102"/>
      <c r="G52" s="102">
        <v>0</v>
      </c>
      <c r="H52" s="102"/>
      <c r="I52" s="102"/>
      <c r="J52" s="102">
        <v>0</v>
      </c>
      <c r="K52" s="102">
        <v>0</v>
      </c>
      <c r="L52" s="102">
        <v>0</v>
      </c>
      <c r="M52" s="103">
        <v>0.02</v>
      </c>
    </row>
    <row r="53" spans="1:13" ht="12.75">
      <c r="A53" s="82" t="s">
        <v>113</v>
      </c>
      <c r="B53" s="101">
        <v>0.34</v>
      </c>
      <c r="C53" s="102"/>
      <c r="D53" s="101"/>
      <c r="E53" s="102">
        <v>67.95</v>
      </c>
      <c r="F53" s="102"/>
      <c r="G53" s="102">
        <v>0</v>
      </c>
      <c r="H53" s="102"/>
      <c r="I53" s="102"/>
      <c r="J53" s="102">
        <v>0</v>
      </c>
      <c r="K53" s="102">
        <v>0</v>
      </c>
      <c r="L53" s="102">
        <v>0</v>
      </c>
      <c r="M53" s="103">
        <v>4.11</v>
      </c>
    </row>
    <row r="54" spans="1:13" ht="12.75">
      <c r="A54" s="82" t="s">
        <v>114</v>
      </c>
      <c r="B54" s="101">
        <v>1.24</v>
      </c>
      <c r="C54" s="102"/>
      <c r="D54" s="101"/>
      <c r="E54" s="102">
        <v>0</v>
      </c>
      <c r="F54" s="102"/>
      <c r="G54" s="102">
        <v>0</v>
      </c>
      <c r="H54" s="102"/>
      <c r="I54" s="102"/>
      <c r="J54" s="102">
        <v>0</v>
      </c>
      <c r="K54" s="102">
        <v>0</v>
      </c>
      <c r="L54" s="102">
        <v>0</v>
      </c>
      <c r="M54" s="103">
        <v>0.16</v>
      </c>
    </row>
    <row r="55" spans="1:13" ht="13.5" thickBot="1">
      <c r="A55" s="87"/>
      <c r="B55" s="104"/>
      <c r="C55" s="105"/>
      <c r="D55" s="106"/>
      <c r="E55" s="105"/>
      <c r="F55" s="105"/>
      <c r="G55" s="105"/>
      <c r="H55" s="105"/>
      <c r="I55" s="105"/>
      <c r="J55" s="105"/>
      <c r="K55" s="105"/>
      <c r="L55" s="105"/>
      <c r="M55" s="107"/>
    </row>
    <row r="56" spans="1:13" ht="13.5" thickBot="1">
      <c r="A56" s="108" t="s">
        <v>115</v>
      </c>
      <c r="B56" s="109">
        <v>100</v>
      </c>
      <c r="C56" s="109">
        <v>0</v>
      </c>
      <c r="D56" s="109">
        <v>0</v>
      </c>
      <c r="E56" s="109">
        <v>100</v>
      </c>
      <c r="F56" s="109">
        <v>0</v>
      </c>
      <c r="G56" s="109">
        <v>100</v>
      </c>
      <c r="H56" s="109">
        <v>0</v>
      </c>
      <c r="I56" s="109">
        <v>0</v>
      </c>
      <c r="J56" s="109">
        <v>100</v>
      </c>
      <c r="K56" s="109">
        <v>100</v>
      </c>
      <c r="L56" s="109">
        <v>100</v>
      </c>
      <c r="M56" s="110">
        <v>100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59"/>
  <sheetViews>
    <sheetView workbookViewId="0" topLeftCell="A1">
      <selection activeCell="A6" sqref="A6"/>
    </sheetView>
  </sheetViews>
  <sheetFormatPr defaultColWidth="11.421875" defaultRowHeight="12.75"/>
  <cols>
    <col min="1" max="1" width="37.28125" style="0" customWidth="1"/>
    <col min="2" max="2" width="15.57421875" style="0" customWidth="1"/>
  </cols>
  <sheetData>
    <row r="1" spans="1:11" ht="12.75">
      <c r="A1" s="111"/>
      <c r="B1" s="111"/>
      <c r="C1" s="112" t="s">
        <v>138</v>
      </c>
      <c r="D1" s="111"/>
      <c r="E1" s="111"/>
      <c r="F1" s="111"/>
      <c r="G1" s="111"/>
      <c r="H1" s="111"/>
      <c r="I1" s="111"/>
      <c r="J1" s="111"/>
      <c r="K1" s="111"/>
    </row>
    <row r="2" spans="1:11" ht="12.75">
      <c r="A2" s="111"/>
      <c r="B2" s="111"/>
      <c r="C2" s="112" t="s">
        <v>139</v>
      </c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111"/>
      <c r="B3" s="111"/>
      <c r="C3" s="113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111"/>
      <c r="B4" s="111"/>
      <c r="C4" s="114" t="s">
        <v>120</v>
      </c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>
      <c r="A7" s="115"/>
      <c r="B7" s="116"/>
      <c r="C7" s="116"/>
      <c r="D7" s="116"/>
      <c r="E7" s="117" t="s">
        <v>140</v>
      </c>
      <c r="F7" s="116"/>
      <c r="G7" s="116"/>
      <c r="H7" s="116"/>
      <c r="I7" s="118"/>
      <c r="J7" s="115"/>
      <c r="K7" s="118"/>
    </row>
    <row r="8" spans="1:11" ht="12.75">
      <c r="A8" s="119"/>
      <c r="B8" s="120"/>
      <c r="C8" s="120"/>
      <c r="D8" s="120"/>
      <c r="E8" s="120"/>
      <c r="F8" s="120"/>
      <c r="G8" s="120"/>
      <c r="H8" s="120"/>
      <c r="I8" s="121"/>
      <c r="J8" s="122" t="s">
        <v>13</v>
      </c>
      <c r="K8" s="121"/>
    </row>
    <row r="9" spans="1:11" ht="12.75">
      <c r="A9" s="119" t="s">
        <v>141</v>
      </c>
      <c r="B9" s="123" t="s">
        <v>136</v>
      </c>
      <c r="C9" s="124"/>
      <c r="D9" s="125" t="s">
        <v>121</v>
      </c>
      <c r="E9" s="126"/>
      <c r="F9" s="124"/>
      <c r="G9" s="125" t="s">
        <v>122</v>
      </c>
      <c r="H9" s="126"/>
      <c r="I9" s="127" t="s">
        <v>123</v>
      </c>
      <c r="J9" s="122" t="s">
        <v>14</v>
      </c>
      <c r="K9" s="128" t="s">
        <v>124</v>
      </c>
    </row>
    <row r="10" spans="1:11" ht="12.75">
      <c r="A10" s="129"/>
      <c r="B10" s="129"/>
      <c r="C10" s="125" t="s">
        <v>3</v>
      </c>
      <c r="D10" s="125" t="s">
        <v>125</v>
      </c>
      <c r="E10" s="127" t="s">
        <v>4</v>
      </c>
      <c r="F10" s="125" t="s">
        <v>6</v>
      </c>
      <c r="G10" s="125"/>
      <c r="H10" s="127" t="s">
        <v>126</v>
      </c>
      <c r="I10" s="130" t="s">
        <v>8</v>
      </c>
      <c r="J10" s="131" t="s">
        <v>11</v>
      </c>
      <c r="K10" s="132"/>
    </row>
    <row r="11" spans="1:11" ht="12.75">
      <c r="A11" s="119"/>
      <c r="B11" s="133"/>
      <c r="C11" s="134"/>
      <c r="D11" s="134"/>
      <c r="E11" s="135"/>
      <c r="F11" s="134"/>
      <c r="G11" s="134"/>
      <c r="H11" s="136"/>
      <c r="I11" s="136"/>
      <c r="J11" s="133"/>
      <c r="K11" s="136"/>
    </row>
    <row r="12" spans="1:11" ht="12.75">
      <c r="A12" s="119" t="s">
        <v>62</v>
      </c>
      <c r="B12" s="133">
        <v>10344.28</v>
      </c>
      <c r="C12" s="134"/>
      <c r="D12" s="134"/>
      <c r="E12" s="136"/>
      <c r="F12" s="134"/>
      <c r="G12" s="134"/>
      <c r="H12" s="136"/>
      <c r="I12" s="136"/>
      <c r="J12" s="133"/>
      <c r="K12" s="136">
        <v>10344.28</v>
      </c>
    </row>
    <row r="13" spans="1:11" ht="12.75">
      <c r="A13" s="119" t="s">
        <v>127</v>
      </c>
      <c r="B13" s="133">
        <v>865.49</v>
      </c>
      <c r="C13" s="134"/>
      <c r="D13" s="134"/>
      <c r="E13" s="136"/>
      <c r="F13" s="134"/>
      <c r="G13" s="134"/>
      <c r="H13" s="136"/>
      <c r="I13" s="136"/>
      <c r="J13" s="133">
        <v>594.03</v>
      </c>
      <c r="K13" s="136">
        <v>1459.52</v>
      </c>
    </row>
    <row r="14" spans="1:11" ht="12.75">
      <c r="A14" s="119" t="s">
        <v>72</v>
      </c>
      <c r="B14" s="133">
        <v>975.66</v>
      </c>
      <c r="C14" s="134"/>
      <c r="D14" s="134"/>
      <c r="E14" s="136"/>
      <c r="F14" s="134"/>
      <c r="G14" s="134"/>
      <c r="H14" s="136"/>
      <c r="I14" s="136"/>
      <c r="J14" s="133"/>
      <c r="K14" s="136">
        <v>975.66</v>
      </c>
    </row>
    <row r="15" spans="1:11" ht="12.75">
      <c r="A15" s="119" t="s">
        <v>128</v>
      </c>
      <c r="B15" s="133">
        <v>4.94</v>
      </c>
      <c r="C15" s="134"/>
      <c r="D15" s="134"/>
      <c r="E15" s="136"/>
      <c r="F15" s="134"/>
      <c r="G15" s="134"/>
      <c r="H15" s="136"/>
      <c r="I15" s="136"/>
      <c r="J15" s="133"/>
      <c r="K15" s="136">
        <v>4.94</v>
      </c>
    </row>
    <row r="16" spans="1:11" ht="12.75">
      <c r="A16" s="119" t="s">
        <v>129</v>
      </c>
      <c r="B16" s="133">
        <v>945.2</v>
      </c>
      <c r="C16" s="134"/>
      <c r="D16" s="134"/>
      <c r="E16" s="136"/>
      <c r="F16" s="134"/>
      <c r="G16" s="134"/>
      <c r="H16" s="136"/>
      <c r="I16" s="136"/>
      <c r="J16" s="133"/>
      <c r="K16" s="136">
        <v>945.2</v>
      </c>
    </row>
    <row r="17" spans="1:11" ht="12.75">
      <c r="A17" s="119" t="s">
        <v>77</v>
      </c>
      <c r="B17" s="133">
        <v>2386.63</v>
      </c>
      <c r="C17" s="134"/>
      <c r="D17" s="134"/>
      <c r="E17" s="136"/>
      <c r="F17" s="134"/>
      <c r="G17" s="134"/>
      <c r="H17" s="136"/>
      <c r="I17" s="136"/>
      <c r="J17" s="133"/>
      <c r="K17" s="136">
        <v>2386.63</v>
      </c>
    </row>
    <row r="18" spans="1:11" ht="12.75">
      <c r="A18" s="119" t="s">
        <v>63</v>
      </c>
      <c r="B18" s="133">
        <v>5.74</v>
      </c>
      <c r="C18" s="134"/>
      <c r="D18" s="134"/>
      <c r="E18" s="136"/>
      <c r="F18" s="134"/>
      <c r="G18" s="134"/>
      <c r="H18" s="136"/>
      <c r="I18" s="136"/>
      <c r="J18" s="133"/>
      <c r="K18" s="136">
        <v>5.74</v>
      </c>
    </row>
    <row r="19" spans="1:11" ht="12.75">
      <c r="A19" s="119"/>
      <c r="B19" s="133"/>
      <c r="C19" s="134"/>
      <c r="D19" s="134"/>
      <c r="E19" s="136"/>
      <c r="F19" s="134"/>
      <c r="G19" s="134"/>
      <c r="H19" s="136"/>
      <c r="I19" s="136"/>
      <c r="J19" s="133"/>
      <c r="K19" s="136"/>
    </row>
    <row r="20" spans="1:11" ht="12.75">
      <c r="A20" s="115" t="s">
        <v>10</v>
      </c>
      <c r="B20" s="137">
        <f>SUM(B12:B18)</f>
        <v>15527.94</v>
      </c>
      <c r="C20" s="138"/>
      <c r="D20" s="138"/>
      <c r="E20" s="139"/>
      <c r="F20" s="138"/>
      <c r="G20" s="138"/>
      <c r="H20" s="139"/>
      <c r="I20" s="139"/>
      <c r="J20" s="137">
        <f>SUM(J12:J18)</f>
        <v>594.03</v>
      </c>
      <c r="K20" s="139">
        <f>SUM(K12:K18)</f>
        <v>16121.970000000003</v>
      </c>
    </row>
    <row r="21" spans="1:11" ht="12.75">
      <c r="A21" s="129" t="s">
        <v>20</v>
      </c>
      <c r="B21" s="140">
        <v>14649.17</v>
      </c>
      <c r="C21" s="141"/>
      <c r="D21" s="141"/>
      <c r="E21" s="142"/>
      <c r="F21" s="141"/>
      <c r="G21" s="141"/>
      <c r="H21" s="142"/>
      <c r="I21" s="142"/>
      <c r="J21" s="140">
        <v>692.03</v>
      </c>
      <c r="K21" s="142">
        <v>15341.2</v>
      </c>
    </row>
    <row r="22" spans="1:11" ht="12.75">
      <c r="A22" s="111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ht="12.75">
      <c r="A23" s="144" t="s">
        <v>130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1" ht="12.7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1" ht="12.75">
      <c r="A25" s="144" t="s">
        <v>142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ht="12.75">
      <c r="A26" s="144" t="s">
        <v>131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</row>
    <row r="27" spans="1:11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ht="12.75">
      <c r="A28" s="144" t="s">
        <v>132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</row>
    <row r="32" spans="1:11" ht="12.75">
      <c r="A32" s="111"/>
      <c r="B32" s="111"/>
      <c r="C32" s="112" t="s">
        <v>133</v>
      </c>
      <c r="D32" s="111"/>
      <c r="E32" s="111"/>
      <c r="F32" s="111"/>
      <c r="G32" s="111"/>
      <c r="H32" s="111"/>
      <c r="I32" s="111"/>
      <c r="J32" s="111"/>
      <c r="K32" s="111"/>
    </row>
    <row r="33" spans="1:11" ht="12.75">
      <c r="A33" s="111"/>
      <c r="B33" s="111"/>
      <c r="C33" s="112" t="s">
        <v>134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>
      <c r="A34" s="111"/>
      <c r="B34" s="111"/>
      <c r="C34" s="113"/>
      <c r="D34" s="111"/>
      <c r="E34" s="111"/>
      <c r="F34" s="111"/>
      <c r="G34" s="111"/>
      <c r="H34" s="111"/>
      <c r="I34" s="111"/>
      <c r="J34" s="111"/>
      <c r="K34" s="111"/>
    </row>
    <row r="35" spans="1:11" ht="12.75">
      <c r="A35" s="111"/>
      <c r="B35" s="111"/>
      <c r="C35" s="114" t="s">
        <v>81</v>
      </c>
      <c r="D35" s="111"/>
      <c r="E35" s="111"/>
      <c r="F35" s="111"/>
      <c r="G35" s="111"/>
      <c r="H35" s="111"/>
      <c r="I35" s="111"/>
      <c r="J35" s="111"/>
      <c r="K35" s="111"/>
    </row>
    <row r="36" spans="1:11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>
      <c r="A38" s="115"/>
      <c r="B38" s="116"/>
      <c r="C38" s="116"/>
      <c r="D38" s="116"/>
      <c r="E38" s="117" t="s">
        <v>135</v>
      </c>
      <c r="F38" s="116"/>
      <c r="G38" s="116"/>
      <c r="H38" s="116"/>
      <c r="I38" s="118"/>
      <c r="J38" s="115"/>
      <c r="K38" s="118"/>
    </row>
    <row r="39" spans="1:11" ht="12.75">
      <c r="A39" s="119"/>
      <c r="B39" s="120"/>
      <c r="C39" s="120"/>
      <c r="D39" s="120"/>
      <c r="E39" s="120"/>
      <c r="F39" s="120"/>
      <c r="G39" s="120"/>
      <c r="H39" s="120"/>
      <c r="I39" s="121"/>
      <c r="J39" s="122" t="s">
        <v>13</v>
      </c>
      <c r="K39" s="121"/>
    </row>
    <row r="40" spans="1:11" ht="12.75">
      <c r="A40" s="119" t="s">
        <v>141</v>
      </c>
      <c r="B40" s="123" t="s">
        <v>136</v>
      </c>
      <c r="C40" s="124"/>
      <c r="D40" s="125" t="s">
        <v>121</v>
      </c>
      <c r="E40" s="126"/>
      <c r="F40" s="124"/>
      <c r="G40" s="125" t="s">
        <v>122</v>
      </c>
      <c r="H40" s="126"/>
      <c r="I40" s="127" t="s">
        <v>123</v>
      </c>
      <c r="J40" s="122" t="s">
        <v>14</v>
      </c>
      <c r="K40" s="128" t="s">
        <v>124</v>
      </c>
    </row>
    <row r="41" spans="1:11" ht="12.75">
      <c r="A41" s="129"/>
      <c r="B41" s="129"/>
      <c r="C41" s="125" t="s">
        <v>3</v>
      </c>
      <c r="D41" s="125" t="s">
        <v>125</v>
      </c>
      <c r="E41" s="127" t="s">
        <v>4</v>
      </c>
      <c r="F41" s="125" t="s">
        <v>6</v>
      </c>
      <c r="G41" s="125"/>
      <c r="H41" s="127" t="s">
        <v>126</v>
      </c>
      <c r="I41" s="130" t="s">
        <v>8</v>
      </c>
      <c r="J41" s="131" t="s">
        <v>11</v>
      </c>
      <c r="K41" s="132"/>
    </row>
    <row r="42" spans="1:11" ht="12.75">
      <c r="A42" s="119"/>
      <c r="B42" s="133"/>
      <c r="C42" s="134"/>
      <c r="D42" s="134"/>
      <c r="E42" s="135"/>
      <c r="F42" s="134"/>
      <c r="G42" s="134"/>
      <c r="H42" s="136"/>
      <c r="I42" s="136"/>
      <c r="J42" s="133"/>
      <c r="K42" s="136"/>
    </row>
    <row r="43" spans="1:11" ht="12.75">
      <c r="A43" s="119" t="s">
        <v>62</v>
      </c>
      <c r="B43" s="146">
        <v>66.622</v>
      </c>
      <c r="C43" s="147"/>
      <c r="D43" s="147"/>
      <c r="E43" s="148"/>
      <c r="F43" s="147"/>
      <c r="G43" s="147"/>
      <c r="H43" s="148"/>
      <c r="I43" s="148"/>
      <c r="J43" s="146"/>
      <c r="K43" s="148">
        <v>64.167</v>
      </c>
    </row>
    <row r="44" spans="1:11" ht="12.75">
      <c r="A44" s="119" t="s">
        <v>127</v>
      </c>
      <c r="B44" s="146">
        <v>5.578</v>
      </c>
      <c r="C44" s="147"/>
      <c r="D44" s="147"/>
      <c r="E44" s="148"/>
      <c r="F44" s="147"/>
      <c r="G44" s="147"/>
      <c r="H44" s="148"/>
      <c r="I44" s="148"/>
      <c r="J44" s="146">
        <v>100.005</v>
      </c>
      <c r="K44" s="148">
        <v>9.057</v>
      </c>
    </row>
    <row r="45" spans="1:11" ht="12.75">
      <c r="A45" s="119" t="s">
        <v>72</v>
      </c>
      <c r="B45" s="146">
        <v>6.288</v>
      </c>
      <c r="C45" s="147"/>
      <c r="D45" s="147"/>
      <c r="E45" s="148"/>
      <c r="F45" s="147"/>
      <c r="G45" s="147"/>
      <c r="H45" s="148"/>
      <c r="I45" s="148"/>
      <c r="J45" s="146"/>
      <c r="K45" s="148">
        <v>6.056</v>
      </c>
    </row>
    <row r="46" spans="1:11" ht="12.75">
      <c r="A46" s="119" t="s">
        <v>128</v>
      </c>
      <c r="B46" s="146">
        <v>0.036</v>
      </c>
      <c r="C46" s="147"/>
      <c r="D46" s="147"/>
      <c r="E46" s="148"/>
      <c r="F46" s="147"/>
      <c r="G46" s="147"/>
      <c r="H46" s="148"/>
      <c r="I46" s="148"/>
      <c r="J46" s="146"/>
      <c r="K46" s="148">
        <v>0.035</v>
      </c>
    </row>
    <row r="47" spans="1:11" ht="12.75">
      <c r="A47" s="119" t="s">
        <v>129</v>
      </c>
      <c r="B47" s="146">
        <v>6.092</v>
      </c>
      <c r="C47" s="147"/>
      <c r="D47" s="147"/>
      <c r="E47" s="148"/>
      <c r="F47" s="147"/>
      <c r="G47" s="147"/>
      <c r="H47" s="148"/>
      <c r="I47" s="148"/>
      <c r="J47" s="146"/>
      <c r="K47" s="148">
        <v>5.867</v>
      </c>
    </row>
    <row r="48" spans="1:11" ht="12.75">
      <c r="A48" s="119" t="s">
        <v>77</v>
      </c>
      <c r="B48" s="146">
        <v>15.374</v>
      </c>
      <c r="C48" s="147"/>
      <c r="D48" s="147"/>
      <c r="E48" s="148"/>
      <c r="F48" s="147"/>
      <c r="G48" s="147"/>
      <c r="H48" s="148"/>
      <c r="I48" s="148"/>
      <c r="J48" s="146"/>
      <c r="K48" s="148">
        <v>14.808</v>
      </c>
    </row>
    <row r="49" spans="1:11" ht="12.75">
      <c r="A49" s="119" t="s">
        <v>63</v>
      </c>
      <c r="B49" s="146">
        <v>0.04</v>
      </c>
      <c r="C49" s="147"/>
      <c r="D49" s="147"/>
      <c r="E49" s="148"/>
      <c r="F49" s="147"/>
      <c r="G49" s="147"/>
      <c r="H49" s="148"/>
      <c r="I49" s="148"/>
      <c r="J49" s="146"/>
      <c r="K49" s="148">
        <v>0.04</v>
      </c>
    </row>
    <row r="50" spans="1:11" ht="12.75">
      <c r="A50" s="119"/>
      <c r="B50" s="146"/>
      <c r="C50" s="147"/>
      <c r="D50" s="147"/>
      <c r="E50" s="148"/>
      <c r="F50" s="147"/>
      <c r="G50" s="147"/>
      <c r="H50" s="148"/>
      <c r="I50" s="148"/>
      <c r="J50" s="146"/>
      <c r="K50" s="148"/>
    </row>
    <row r="51" spans="1:11" ht="12.75">
      <c r="A51" s="115" t="s">
        <v>10</v>
      </c>
      <c r="B51" s="149">
        <v>100</v>
      </c>
      <c r="C51" s="150"/>
      <c r="D51" s="150"/>
      <c r="E51" s="151"/>
      <c r="F51" s="150"/>
      <c r="G51" s="150"/>
      <c r="H51" s="151"/>
      <c r="I51" s="151"/>
      <c r="J51" s="149">
        <v>100</v>
      </c>
      <c r="K51" s="151">
        <v>100</v>
      </c>
    </row>
    <row r="52" spans="1:11" ht="12.75">
      <c r="A52" s="129" t="s">
        <v>144</v>
      </c>
      <c r="B52" s="152">
        <v>15527.945</v>
      </c>
      <c r="C52" s="153"/>
      <c r="D52" s="153"/>
      <c r="E52" s="154"/>
      <c r="F52" s="153"/>
      <c r="G52" s="153"/>
      <c r="H52" s="154"/>
      <c r="I52" s="154"/>
      <c r="J52" s="152">
        <v>594.03</v>
      </c>
      <c r="K52" s="154">
        <v>16121.97</v>
      </c>
    </row>
    <row r="53" spans="1:11" ht="12.75">
      <c r="A53" s="111"/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11" ht="12.75">
      <c r="A54" s="144" t="s">
        <v>130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1:11" ht="12.75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  <row r="56" spans="1:11" ht="12.75">
      <c r="A56" s="144" t="s">
        <v>137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1" ht="12.75">
      <c r="A57" s="144" t="s">
        <v>143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2.75">
      <c r="A59" s="144" t="s">
        <v>132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rgrodrig</cp:lastModifiedBy>
  <cp:lastPrinted>2004-06-16T13:29:26Z</cp:lastPrinted>
  <dcterms:created xsi:type="dcterms:W3CDTF">2000-01-11T17:03:23Z</dcterms:created>
  <dcterms:modified xsi:type="dcterms:W3CDTF">2004-06-17T16:45:11Z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1217722854</vt:i4>
  </property>
  <property fmtid="{D5CDD505-2E9C-101B-9397-08002B2CF9AE}" pid="3" name="_EmailSubject">
    <vt:lpwstr>Resumen de Operaciones ABRIL 2004.xls</vt:lpwstr>
  </property>
  <property fmtid="{D5CDD505-2E9C-101B-9397-08002B2CF9AE}" pid="4" name="_AuthorEmail">
    <vt:lpwstr>ACiero@svs.cl</vt:lpwstr>
  </property>
  <property fmtid="{D5CDD505-2E9C-101B-9397-08002B2CF9AE}" pid="5" name="_AuthorEmailDisplayName">
    <vt:lpwstr>Ciero Lopez Andrea</vt:lpwstr>
  </property>
  <property fmtid="{D5CDD505-2E9C-101B-9397-08002B2CF9AE}" pid="6" name="_PreviousAdHocReviewCycleID">
    <vt:i4>812252754</vt:i4>
  </property>
  <property fmtid="{D5CDD505-2E9C-101B-9397-08002B2CF9AE}" pid="7" name="_ReviewingToolsShownOnce">
    <vt:lpwstr/>
  </property>
</Properties>
</file>