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728" activeTab="3"/>
  </bookViews>
  <sheets>
    <sheet name="SOAP AB" sheetId="1" r:id="rId1"/>
    <sheet name="SOAP C" sheetId="2" r:id="rId2"/>
    <sheet name="SOAP DE" sheetId="3" r:id="rId3"/>
    <sheet name="SOAP FGH" sheetId="4" r:id="rId4"/>
  </sheets>
  <definedNames>
    <definedName name="_xlnm.Print_Area" localSheetId="0">'SOAP AB'!$A$1:$E$58</definedName>
    <definedName name="_xlnm.Print_Area" localSheetId="1">'SOAP C'!$A$1:$G$28</definedName>
    <definedName name="_xlnm.Print_Area" localSheetId="2">'SOAP DE'!$A$1:$H$57</definedName>
    <definedName name="_xlnm.Print_Area" localSheetId="3">'SOAP FGH'!$A$1:$I$86</definedName>
    <definedName name="DIC" localSheetId="0">'SOAP AB'!#REF!</definedName>
    <definedName name="DIC" localSheetId="1">'SOAP C'!#REF!</definedName>
    <definedName name="DIC" localSheetId="2">'SOAP DE'!#REF!</definedName>
    <definedName name="DIC">'SOAP FGH'!#REF!</definedName>
    <definedName name="JUN" localSheetId="0">'SOAP AB'!#REF!</definedName>
    <definedName name="JUN" localSheetId="1">'SOAP C'!#REF!</definedName>
    <definedName name="JUN" localSheetId="2">'SOAP DE'!#REF!</definedName>
    <definedName name="JUN">'SOAP FGH'!#REF!</definedName>
    <definedName name="MAR" localSheetId="0">'SOAP AB'!#REF!</definedName>
    <definedName name="MAR" localSheetId="1">'SOAP C'!#REF!</definedName>
    <definedName name="MAR" localSheetId="2">'SOAP DE'!#REF!</definedName>
    <definedName name="MAR">'SOAP FGH'!#REF!</definedName>
    <definedName name="SEP" localSheetId="0">'SOAP AB'!#REF!</definedName>
    <definedName name="SEP" localSheetId="1">'SOAP C'!#REF!</definedName>
    <definedName name="SEP" localSheetId="2">'SOAP DE'!#REF!</definedName>
    <definedName name="SEP">'SOAP FGH'!#REF!</definedName>
  </definedNames>
  <calcPr fullCalcOnLoad="1"/>
</workbook>
</file>

<file path=xl/sharedStrings.xml><?xml version="1.0" encoding="utf-8"?>
<sst xmlns="http://schemas.openxmlformats.org/spreadsheetml/2006/main" count="150" uniqueCount="112">
  <si>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</si>
  <si>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</si>
  <si>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</si>
  <si>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</si>
  <si>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</si>
  <si>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</si>
  <si>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</si>
  <si>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</si>
  <si>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</si>
  <si>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</si>
  <si>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Cruz del Sur</t>
  </si>
  <si>
    <t>Interamericana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</si>
  <si>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</si>
  <si>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</si>
  <si>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</si>
  <si>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</si>
  <si>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</si>
  <si>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</si>
  <si>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</si>
  <si>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</si>
  <si>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</si>
  <si>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</si>
  <si>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</si>
  <si>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</si>
  <si>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</si>
  <si>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</si>
  <si>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</si>
  <si>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</si>
  <si>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</si>
  <si>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</si>
  <si>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</si>
  <si>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</si>
  <si>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</si>
  <si>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</si>
  <si>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</si>
  <si>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</si>
  <si>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</si>
  <si>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</si>
  <si>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</si>
  <si>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</si>
  <si>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</si>
  <si>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</si>
  <si>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</si>
  <si>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</si>
  <si>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</si>
  <si>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</si>
  <si>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</si>
  <si>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</si>
  <si>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</si>
  <si>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</si>
  <si>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</si>
  <si>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</si>
  <si>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</si>
  <si>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</si>
  <si>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</si>
  <si>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</si>
  <si>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</si>
  <si>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</si>
  <si>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</si>
  <si>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</si>
  <si>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</si>
  <si>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</si>
  <si>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</si>
  <si>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</si>
  <si>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</si>
  <si>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</si>
  <si>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</si>
  <si>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</si>
  <si>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</si>
  <si>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</si>
  <si>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</si>
  <si>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</si>
  <si>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</si>
  <si>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</si>
  <si>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</si>
  <si>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</si>
  <si>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</si>
  <si>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</si>
  <si>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</si>
  <si>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</si>
  <si>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</si>
  <si>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</si>
  <si>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</si>
  <si>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</si>
  <si>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</si>
  <si>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</si>
  <si>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</si>
  <si>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Archivo: SOAP AB</t>
  </si>
  <si>
    <t>Archivo: SOAP C</t>
  </si>
  <si>
    <t>Archivo: SOAP DE</t>
  </si>
  <si>
    <t>Archivo: SOAP FGH</t>
  </si>
  <si>
    <t>ABN Amro</t>
  </si>
  <si>
    <t>Mapfre</t>
  </si>
  <si>
    <t>Promedio</t>
  </si>
  <si>
    <t>Motocicletas</t>
  </si>
  <si>
    <t>(A5..E29)</t>
  </si>
  <si>
    <t>(A35..E59)</t>
  </si>
  <si>
    <t>(A5..G29)</t>
  </si>
  <si>
    <t>(A5..H29)</t>
  </si>
  <si>
    <t>(A34..F59)</t>
  </si>
  <si>
    <t>(A5..I29)</t>
  </si>
  <si>
    <t>(A95..I119)</t>
  </si>
  <si>
    <t>(A35..I59)</t>
  </si>
  <si>
    <t>ING</t>
  </si>
  <si>
    <t>ING Vida</t>
  </si>
  <si>
    <t>Bci</t>
  </si>
  <si>
    <t>Ise Chile</t>
  </si>
  <si>
    <t>Liberty</t>
  </si>
  <si>
    <t>Penta Security</t>
  </si>
  <si>
    <t xml:space="preserve">      (entre el 1 de enero y 31 de diciembre de 2004)</t>
  </si>
  <si>
    <t xml:space="preserve">      (entre el 1 de enero y 31 de diciembre de 2004, montos expresados en miles de pesos de diciembre de 2004)</t>
  </si>
  <si>
    <t xml:space="preserve">      (entre el 1 de enero y 31 de diciembre de 2004, montos expresados en pesos de diciembre de 2004)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</si>
</sst>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0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3" fontId="3" fillId="0" borderId="1" xfId="23" applyNumberFormat="1" applyFont="1" applyBorder="1">
      <alignment/>
      <protection/>
    </xf>
    <xf numFmtId="0" fontId="4" fillId="0" borderId="0" xfId="26" applyFont="1" applyBorder="1" applyAlignment="1" quotePrefix="1">
      <alignment horizontal="left"/>
      <protection/>
    </xf>
    <xf numFmtId="3" fontId="3" fillId="0" borderId="1" xfId="25" applyNumberFormat="1" applyFont="1" applyBorder="1" applyAlignment="1" quotePrefix="1">
      <alignment horizontal="right"/>
      <protection/>
    </xf>
    <xf numFmtId="3" fontId="2" fillId="0" borderId="2" xfId="26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/>
    </xf>
    <xf numFmtId="3" fontId="3" fillId="0" borderId="0" xfId="26" applyNumberFormat="1" applyFont="1" applyBorder="1">
      <alignment/>
      <protection/>
    </xf>
    <xf numFmtId="3" fontId="3" fillId="0" borderId="0" xfId="26" applyNumberFormat="1" applyFont="1" applyBorder="1" applyAlignment="1">
      <alignment horizontal="right"/>
      <protection/>
    </xf>
    <xf numFmtId="3" fontId="3" fillId="0" borderId="1" xfId="26" applyNumberFormat="1" applyFont="1" applyBorder="1" applyAlignment="1">
      <alignment horizontal="right"/>
      <protection/>
    </xf>
    <xf numFmtId="3" fontId="3" fillId="0" borderId="1" xfId="24" applyNumberFormat="1" applyFont="1" applyBorder="1">
      <alignment/>
      <protection/>
    </xf>
    <xf numFmtId="3" fontId="3" fillId="0" borderId="1" xfId="17" applyNumberFormat="1" applyFont="1" applyBorder="1" applyAlignment="1">
      <alignment/>
    </xf>
    <xf numFmtId="3" fontId="2" fillId="0" borderId="3" xfId="26" applyNumberFormat="1" applyFont="1" applyBorder="1" applyAlignment="1">
      <alignment horizontal="right"/>
      <protection/>
    </xf>
    <xf numFmtId="3" fontId="2" fillId="0" borderId="4" xfId="26" applyNumberFormat="1" applyFont="1" applyBorder="1" applyAlignment="1">
      <alignment horizontal="right"/>
      <protection/>
    </xf>
    <xf numFmtId="0" fontId="1" fillId="0" borderId="0" xfId="23" applyFont="1" applyAlignment="1" quotePrefix="1">
      <alignment horizontal="left"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6" fillId="0" borderId="0" xfId="23" applyFont="1" applyAlignment="1" quotePrefix="1">
      <alignment horizontal="left"/>
      <protection/>
    </xf>
    <xf numFmtId="0" fontId="1" fillId="0" borderId="0" xfId="23" applyFont="1" applyBorder="1" applyAlignment="1" quotePrefix="1">
      <alignment horizontal="right"/>
      <protection/>
    </xf>
    <xf numFmtId="38" fontId="1" fillId="0" borderId="0" xfId="23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3" applyNumberFormat="1" applyFont="1">
      <alignment/>
      <protection/>
    </xf>
    <xf numFmtId="38" fontId="1" fillId="0" borderId="5" xfId="17" applyNumberFormat="1" applyFont="1" applyBorder="1" applyAlignment="1">
      <alignment/>
    </xf>
    <xf numFmtId="38" fontId="1" fillId="0" borderId="6" xfId="17" applyNumberFormat="1" applyFont="1" applyBorder="1" applyAlignment="1">
      <alignment/>
    </xf>
    <xf numFmtId="38" fontId="1" fillId="0" borderId="6" xfId="23" applyNumberFormat="1" applyFont="1" applyBorder="1">
      <alignment/>
      <protection/>
    </xf>
    <xf numFmtId="38" fontId="1" fillId="0" borderId="0" xfId="23" applyNumberFormat="1" applyFont="1">
      <alignment/>
      <protection/>
    </xf>
    <xf numFmtId="0" fontId="8" fillId="0" borderId="7" xfId="23" applyFont="1" applyBorder="1">
      <alignment/>
      <protection/>
    </xf>
    <xf numFmtId="213" fontId="1" fillId="0" borderId="8" xfId="17" applyNumberFormat="1" applyFont="1" applyBorder="1" applyAlignment="1">
      <alignment/>
    </xf>
    <xf numFmtId="38" fontId="1" fillId="0" borderId="8" xfId="23" applyNumberFormat="1" applyFont="1" applyBorder="1">
      <alignment/>
      <protection/>
    </xf>
    <xf numFmtId="213" fontId="1" fillId="0" borderId="0" xfId="17" applyNumberFormat="1" applyFont="1" applyBorder="1" applyAlignment="1">
      <alignment/>
    </xf>
    <xf numFmtId="0" fontId="8" fillId="0" borderId="0" xfId="23" applyFont="1" applyBorder="1">
      <alignment/>
      <protection/>
    </xf>
    <xf numFmtId="38" fontId="1" fillId="0" borderId="9" xfId="23" applyNumberFormat="1" applyFont="1" applyBorder="1">
      <alignment/>
      <protection/>
    </xf>
    <xf numFmtId="0" fontId="1" fillId="0" borderId="0" xfId="24" applyFont="1" applyAlignment="1" quotePrefix="1">
      <alignment horizontal="left"/>
      <protection/>
    </xf>
    <xf numFmtId="0" fontId="1" fillId="0" borderId="0" xfId="24" applyFont="1">
      <alignment/>
      <protection/>
    </xf>
    <xf numFmtId="0" fontId="1" fillId="0" borderId="5" xfId="24" applyFont="1" applyBorder="1">
      <alignment/>
      <protection/>
    </xf>
    <xf numFmtId="38" fontId="1" fillId="0" borderId="6" xfId="18" applyNumberFormat="1" applyFont="1" applyBorder="1" applyAlignment="1">
      <alignment/>
    </xf>
    <xf numFmtId="38" fontId="1" fillId="0" borderId="6" xfId="24" applyNumberFormat="1" applyFont="1" applyBorder="1">
      <alignment/>
      <protection/>
    </xf>
    <xf numFmtId="0" fontId="1" fillId="0" borderId="6" xfId="24" applyFont="1" applyBorder="1">
      <alignment/>
      <protection/>
    </xf>
    <xf numFmtId="38" fontId="1" fillId="0" borderId="0" xfId="24" applyNumberFormat="1" applyFont="1">
      <alignment/>
      <protection/>
    </xf>
    <xf numFmtId="3" fontId="1" fillId="0" borderId="0" xfId="24" applyNumberFormat="1" applyFont="1">
      <alignment/>
      <protection/>
    </xf>
    <xf numFmtId="0" fontId="8" fillId="0" borderId="7" xfId="24" applyFont="1" applyBorder="1">
      <alignment/>
      <protection/>
    </xf>
    <xf numFmtId="213" fontId="1" fillId="0" borderId="8" xfId="18" applyNumberFormat="1" applyFont="1" applyBorder="1" applyAlignment="1">
      <alignment/>
    </xf>
    <xf numFmtId="38" fontId="1" fillId="0" borderId="8" xfId="24" applyNumberFormat="1" applyFont="1" applyBorder="1">
      <alignment/>
      <protection/>
    </xf>
    <xf numFmtId="0" fontId="1" fillId="0" borderId="8" xfId="24" applyFont="1" applyBorder="1">
      <alignment/>
      <protection/>
    </xf>
    <xf numFmtId="201" fontId="1" fillId="0" borderId="0" xfId="24" applyNumberFormat="1" applyFont="1">
      <alignment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38" fontId="1" fillId="0" borderId="5" xfId="19" applyNumberFormat="1" applyFont="1" applyBorder="1" applyAlignment="1">
      <alignment/>
    </xf>
    <xf numFmtId="38" fontId="1" fillId="0" borderId="6" xfId="19" applyNumberFormat="1" applyFont="1" applyBorder="1" applyAlignment="1">
      <alignment/>
    </xf>
    <xf numFmtId="38" fontId="1" fillId="0" borderId="6" xfId="25" applyNumberFormat="1" applyFont="1" applyBorder="1">
      <alignment/>
      <protection/>
    </xf>
    <xf numFmtId="0" fontId="1" fillId="0" borderId="6" xfId="25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7" xfId="25" applyFont="1" applyBorder="1">
      <alignment/>
      <protection/>
    </xf>
    <xf numFmtId="213" fontId="1" fillId="0" borderId="8" xfId="19" applyNumberFormat="1" applyFont="1" applyBorder="1" applyAlignment="1">
      <alignment/>
    </xf>
    <xf numFmtId="38" fontId="1" fillId="0" borderId="8" xfId="25" applyNumberFormat="1" applyFont="1" applyBorder="1">
      <alignment/>
      <protection/>
    </xf>
    <xf numFmtId="0" fontId="1" fillId="0" borderId="8" xfId="25" applyFont="1" applyBorder="1">
      <alignment/>
      <protection/>
    </xf>
    <xf numFmtId="3" fontId="1" fillId="0" borderId="0" xfId="25" applyNumberFormat="1" applyFont="1">
      <alignment/>
      <protection/>
    </xf>
    <xf numFmtId="201" fontId="1" fillId="0" borderId="0" xfId="25" applyNumberFormat="1" applyFont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5" fillId="0" borderId="0" xfId="26" applyFont="1" applyBorder="1" applyAlignment="1" quotePrefix="1">
      <alignment horizontal="left"/>
      <protection/>
    </xf>
    <xf numFmtId="0" fontId="1" fillId="0" borderId="0" xfId="26" applyFont="1" applyBorder="1">
      <alignment/>
      <protection/>
    </xf>
    <xf numFmtId="0" fontId="6" fillId="0" borderId="0" xfId="26" applyFont="1" applyBorder="1" applyAlignment="1" quotePrefix="1">
      <alignment horizontal="left"/>
      <protection/>
    </xf>
    <xf numFmtId="0" fontId="1" fillId="0" borderId="10" xfId="26" applyFont="1" applyBorder="1" applyAlignment="1" quotePrefix="1">
      <alignment horizontal="left"/>
      <protection/>
    </xf>
    <xf numFmtId="0" fontId="6" fillId="0" borderId="11" xfId="26" applyFont="1" applyBorder="1" applyAlignment="1" quotePrefix="1">
      <alignment horizontal="left"/>
      <protection/>
    </xf>
    <xf numFmtId="0" fontId="1" fillId="0" borderId="11" xfId="26" applyFont="1" applyBorder="1">
      <alignment/>
      <protection/>
    </xf>
    <xf numFmtId="0" fontId="1" fillId="0" borderId="12" xfId="26" applyFont="1" applyBorder="1">
      <alignment/>
      <protection/>
    </xf>
    <xf numFmtId="0" fontId="7" fillId="0" borderId="13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14" xfId="26" applyFont="1" applyBorder="1" applyAlignment="1">
      <alignment horizontal="right"/>
      <protection/>
    </xf>
    <xf numFmtId="0" fontId="1" fillId="0" borderId="15" xfId="26" applyFont="1" applyBorder="1">
      <alignment/>
      <protection/>
    </xf>
    <xf numFmtId="0" fontId="1" fillId="0" borderId="16" xfId="26" applyFont="1" applyBorder="1">
      <alignment/>
      <protection/>
    </xf>
    <xf numFmtId="0" fontId="1" fillId="0" borderId="17" xfId="26" applyFont="1" applyBorder="1">
      <alignment/>
      <protection/>
    </xf>
    <xf numFmtId="3" fontId="1" fillId="0" borderId="0" xfId="26" applyNumberFormat="1" applyFont="1">
      <alignment/>
      <protection/>
    </xf>
    <xf numFmtId="0" fontId="1" fillId="0" borderId="5" xfId="26" applyFont="1" applyBorder="1">
      <alignment/>
      <protection/>
    </xf>
    <xf numFmtId="38" fontId="1" fillId="0" borderId="6" xfId="20" applyNumberFormat="1" applyFont="1" applyBorder="1" applyAlignment="1">
      <alignment/>
    </xf>
    <xf numFmtId="38" fontId="1" fillId="0" borderId="6" xfId="26" applyNumberFormat="1" applyFont="1" applyBorder="1">
      <alignment/>
      <protection/>
    </xf>
    <xf numFmtId="38" fontId="1" fillId="0" borderId="6" xfId="26" applyNumberFormat="1" applyFont="1" applyBorder="1" applyAlignment="1">
      <alignment horizontal="right"/>
      <protection/>
    </xf>
    <xf numFmtId="38" fontId="1" fillId="0" borderId="18" xfId="26" applyNumberFormat="1" applyFont="1" applyBorder="1" applyAlignment="1">
      <alignment horizontal="right"/>
      <protection/>
    </xf>
    <xf numFmtId="0" fontId="3" fillId="0" borderId="9" xfId="26" applyFont="1" applyBorder="1">
      <alignment/>
      <protection/>
    </xf>
    <xf numFmtId="38" fontId="1" fillId="0" borderId="0" xfId="26" applyNumberFormat="1" applyFont="1">
      <alignment/>
      <protection/>
    </xf>
    <xf numFmtId="0" fontId="8" fillId="0" borderId="7" xfId="26" applyFont="1" applyBorder="1">
      <alignment/>
      <protection/>
    </xf>
    <xf numFmtId="213" fontId="1" fillId="0" borderId="8" xfId="20" applyNumberFormat="1" applyFont="1" applyBorder="1" applyAlignment="1">
      <alignment/>
    </xf>
    <xf numFmtId="38" fontId="1" fillId="0" borderId="8" xfId="26" applyNumberFormat="1" applyFont="1" applyBorder="1">
      <alignment/>
      <protection/>
    </xf>
    <xf numFmtId="38" fontId="1" fillId="0" borderId="8" xfId="26" applyNumberFormat="1" applyFont="1" applyBorder="1" applyAlignment="1">
      <alignment horizontal="right"/>
      <protection/>
    </xf>
    <xf numFmtId="0" fontId="1" fillId="0" borderId="8" xfId="26" applyFont="1" applyBorder="1">
      <alignment/>
      <protection/>
    </xf>
    <xf numFmtId="0" fontId="1" fillId="0" borderId="19" xfId="26" applyFont="1" applyBorder="1">
      <alignment/>
      <protection/>
    </xf>
    <xf numFmtId="0" fontId="1" fillId="0" borderId="0" xfId="26" applyFont="1" applyBorder="1" applyAlignment="1" quotePrefix="1">
      <alignment horizontal="left"/>
      <protection/>
    </xf>
    <xf numFmtId="201" fontId="1" fillId="0" borderId="0" xfId="26" applyNumberFormat="1" applyFont="1">
      <alignment/>
      <protection/>
    </xf>
    <xf numFmtId="0" fontId="1" fillId="0" borderId="20" xfId="26" applyFont="1" applyBorder="1" applyAlignment="1" quotePrefix="1">
      <alignment horizontal="left"/>
      <protection/>
    </xf>
    <xf numFmtId="0" fontId="7" fillId="0" borderId="21" xfId="26" applyFont="1" applyBorder="1">
      <alignment/>
      <protection/>
    </xf>
    <xf numFmtId="0" fontId="1" fillId="0" borderId="22" xfId="26" applyFont="1" applyBorder="1">
      <alignment/>
      <protection/>
    </xf>
    <xf numFmtId="0" fontId="3" fillId="0" borderId="7" xfId="26" applyFont="1" applyBorder="1">
      <alignment/>
      <protection/>
    </xf>
    <xf numFmtId="38" fontId="1" fillId="0" borderId="8" xfId="20" applyNumberFormat="1" applyFont="1" applyBorder="1" applyAlignment="1">
      <alignment/>
    </xf>
    <xf numFmtId="38" fontId="1" fillId="0" borderId="19" xfId="26" applyNumberFormat="1" applyFont="1" applyBorder="1" applyAlignment="1">
      <alignment horizontal="right"/>
      <protection/>
    </xf>
    <xf numFmtId="3" fontId="1" fillId="0" borderId="6" xfId="20" applyNumberFormat="1" applyFont="1" applyBorder="1" applyAlignment="1">
      <alignment/>
    </xf>
    <xf numFmtId="3" fontId="1" fillId="0" borderId="6" xfId="26" applyNumberFormat="1" applyFont="1" applyBorder="1">
      <alignment/>
      <protection/>
    </xf>
    <xf numFmtId="3" fontId="1" fillId="0" borderId="6" xfId="26" applyNumberFormat="1" applyFont="1" applyBorder="1" applyAlignment="1">
      <alignment horizontal="right"/>
      <protection/>
    </xf>
    <xf numFmtId="0" fontId="1" fillId="0" borderId="7" xfId="26" applyFont="1" applyBorder="1">
      <alignment/>
      <protection/>
    </xf>
    <xf numFmtId="3" fontId="1" fillId="0" borderId="0" xfId="20" applyNumberFormat="1" applyFont="1" applyBorder="1" applyAlignment="1">
      <alignment/>
    </xf>
    <xf numFmtId="3" fontId="1" fillId="0" borderId="0" xfId="20" applyNumberFormat="1" applyFont="1" applyBorder="1" applyAlignment="1">
      <alignment horizontal="right"/>
    </xf>
    <xf numFmtId="3" fontId="1" fillId="0" borderId="0" xfId="20" applyNumberFormat="1" applyFont="1" applyBorder="1" applyAlignment="1" quotePrefix="1">
      <alignment horizontal="right"/>
    </xf>
    <xf numFmtId="0" fontId="1" fillId="0" borderId="0" xfId="23" applyFont="1" applyAlignment="1">
      <alignment horizontal="left"/>
      <protection/>
    </xf>
    <xf numFmtId="0" fontId="2" fillId="0" borderId="20" xfId="23" applyNumberFormat="1" applyFont="1" applyBorder="1" applyAlignment="1">
      <alignment horizontal="left"/>
      <protection/>
    </xf>
    <xf numFmtId="0" fontId="2" fillId="0" borderId="20" xfId="23" applyNumberFormat="1" applyFont="1" applyBorder="1" applyAlignment="1" quotePrefix="1">
      <alignment horizontal="left"/>
      <protection/>
    </xf>
    <xf numFmtId="0" fontId="2" fillId="0" borderId="21" xfId="23" applyNumberFormat="1" applyFont="1" applyBorder="1" applyAlignment="1">
      <alignment horizontal="left"/>
      <protection/>
    </xf>
    <xf numFmtId="0" fontId="2" fillId="0" borderId="23" xfId="23" applyNumberFormat="1" applyFont="1" applyBorder="1" applyAlignment="1">
      <alignment horizontal="left"/>
      <protection/>
    </xf>
    <xf numFmtId="0" fontId="2" fillId="0" borderId="21" xfId="23" applyNumberFormat="1" applyFont="1" applyBorder="1" applyAlignment="1" quotePrefix="1">
      <alignment horizontal="left"/>
      <protection/>
    </xf>
    <xf numFmtId="0" fontId="2" fillId="0" borderId="23" xfId="23" applyNumberFormat="1" applyFont="1" applyBorder="1" applyAlignment="1" quotePrefix="1">
      <alignment horizontal="left"/>
      <protection/>
    </xf>
    <xf numFmtId="0" fontId="7" fillId="0" borderId="0" xfId="26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5" applyNumberFormat="1" applyFont="1" applyFill="1" applyBorder="1" applyAlignment="1" quotePrefix="1">
      <alignment horizontal="right"/>
    </xf>
    <xf numFmtId="0" fontId="4" fillId="0" borderId="0" xfId="26" applyFont="1" applyBorder="1" applyAlignment="1">
      <alignment horizontal="left"/>
      <protection/>
    </xf>
    <xf numFmtId="3" fontId="3" fillId="0" borderId="0" xfId="25" applyNumberFormat="1" applyFont="1" applyBorder="1">
      <alignment/>
      <protection/>
    </xf>
    <xf numFmtId="0" fontId="9" fillId="0" borderId="0" xfId="23" applyFont="1" applyBorder="1" applyAlignment="1" quotePrefix="1">
      <alignment horizontal="left"/>
      <protection/>
    </xf>
    <xf numFmtId="0" fontId="3" fillId="0" borderId="0" xfId="23" applyFont="1">
      <alignment/>
      <protection/>
    </xf>
    <xf numFmtId="0" fontId="3" fillId="0" borderId="0" xfId="23" applyFont="1" applyBorder="1">
      <alignment/>
      <protection/>
    </xf>
    <xf numFmtId="3" fontId="3" fillId="0" borderId="24" xfId="23" applyNumberFormat="1" applyFont="1" applyBorder="1">
      <alignment/>
      <protection/>
    </xf>
    <xf numFmtId="38" fontId="3" fillId="0" borderId="18" xfId="23" applyNumberFormat="1" applyFont="1" applyBorder="1">
      <alignment/>
      <protection/>
    </xf>
    <xf numFmtId="38" fontId="3" fillId="0" borderId="19" xfId="23" applyNumberFormat="1" applyFont="1" applyBorder="1">
      <alignment/>
      <protection/>
    </xf>
    <xf numFmtId="38" fontId="3" fillId="0" borderId="0" xfId="23" applyNumberFormat="1" applyFont="1" applyBorder="1">
      <alignment/>
      <protection/>
    </xf>
    <xf numFmtId="3" fontId="3" fillId="0" borderId="2" xfId="23" applyNumberFormat="1" applyFont="1" applyFill="1" applyBorder="1">
      <alignment/>
      <protection/>
    </xf>
    <xf numFmtId="0" fontId="9" fillId="0" borderId="0" xfId="23" applyFont="1" applyAlignment="1" quotePrefix="1">
      <alignment horizontal="left"/>
      <protection/>
    </xf>
    <xf numFmtId="0" fontId="9" fillId="0" borderId="0" xfId="24" applyFont="1" applyAlignment="1" quotePrefix="1">
      <alignment horizontal="left"/>
      <protection/>
    </xf>
    <xf numFmtId="0" fontId="3" fillId="0" borderId="0" xfId="24" applyFont="1">
      <alignment/>
      <protection/>
    </xf>
    <xf numFmtId="3" fontId="3" fillId="0" borderId="2" xfId="24" applyNumberFormat="1" applyFont="1" applyBorder="1">
      <alignment/>
      <protection/>
    </xf>
    <xf numFmtId="0" fontId="3" fillId="0" borderId="18" xfId="24" applyFont="1" applyBorder="1">
      <alignment/>
      <protection/>
    </xf>
    <xf numFmtId="0" fontId="3" fillId="0" borderId="19" xfId="24" applyFont="1" applyBorder="1">
      <alignment/>
      <protection/>
    </xf>
    <xf numFmtId="3" fontId="1" fillId="0" borderId="0" xfId="19" applyNumberFormat="1" applyFont="1" applyBorder="1" applyAlignment="1">
      <alignment/>
    </xf>
    <xf numFmtId="0" fontId="3" fillId="0" borderId="0" xfId="25" applyFont="1">
      <alignment/>
      <protection/>
    </xf>
    <xf numFmtId="0" fontId="3" fillId="0" borderId="6" xfId="25" applyFont="1" applyBorder="1">
      <alignment/>
      <protection/>
    </xf>
    <xf numFmtId="0" fontId="3" fillId="0" borderId="8" xfId="25" applyFont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1" fillId="0" borderId="21" xfId="23" applyNumberFormat="1" applyFont="1" applyBorder="1" applyAlignment="1" quotePrefix="1">
      <alignment horizontal="left"/>
      <protection/>
    </xf>
    <xf numFmtId="38" fontId="3" fillId="0" borderId="0" xfId="25" applyNumberFormat="1" applyFont="1" applyBorder="1" applyAlignment="1">
      <alignment horizontal="right"/>
      <protection/>
    </xf>
    <xf numFmtId="3" fontId="3" fillId="0" borderId="2" xfId="25" applyNumberFormat="1" applyFont="1" applyBorder="1">
      <alignment/>
      <protection/>
    </xf>
    <xf numFmtId="0" fontId="3" fillId="0" borderId="18" xfId="25" applyFont="1" applyBorder="1">
      <alignment/>
      <protection/>
    </xf>
    <xf numFmtId="0" fontId="3" fillId="0" borderId="19" xfId="25" applyFont="1" applyBorder="1">
      <alignment/>
      <protection/>
    </xf>
    <xf numFmtId="3" fontId="3" fillId="0" borderId="2" xfId="25" applyNumberFormat="1" applyFont="1" applyBorder="1" applyAlignment="1" quotePrefix="1">
      <alignment horizontal="right"/>
      <protection/>
    </xf>
    <xf numFmtId="3" fontId="3" fillId="0" borderId="0" xfId="25" applyNumberFormat="1" applyFont="1">
      <alignment/>
      <protection/>
    </xf>
    <xf numFmtId="0" fontId="1" fillId="0" borderId="0" xfId="23" applyNumberFormat="1" applyFont="1" applyBorder="1" applyAlignment="1" quotePrefix="1">
      <alignment horizontal="left"/>
      <protection/>
    </xf>
    <xf numFmtId="0" fontId="2" fillId="0" borderId="25" xfId="23" applyFont="1" applyBorder="1" applyAlignment="1">
      <alignment horizontal="left"/>
      <protection/>
    </xf>
    <xf numFmtId="0" fontId="2" fillId="0" borderId="25" xfId="23" applyFont="1" applyBorder="1" applyAlignment="1" quotePrefix="1">
      <alignment horizontal="left"/>
      <protection/>
    </xf>
    <xf numFmtId="0" fontId="2" fillId="0" borderId="25" xfId="23" applyFont="1" applyBorder="1">
      <alignment/>
      <protection/>
    </xf>
    <xf numFmtId="49" fontId="2" fillId="0" borderId="20" xfId="23" applyNumberFormat="1" applyFont="1" applyBorder="1" applyAlignment="1">
      <alignment horizontal="left"/>
      <protection/>
    </xf>
    <xf numFmtId="49" fontId="2" fillId="0" borderId="21" xfId="23" applyNumberFormat="1" applyFont="1" applyBorder="1" applyAlignment="1">
      <alignment horizontal="left"/>
      <protection/>
    </xf>
    <xf numFmtId="49" fontId="2" fillId="0" borderId="23" xfId="23" applyNumberFormat="1" applyFont="1" applyBorder="1" applyAlignment="1">
      <alignment horizontal="left"/>
      <protection/>
    </xf>
    <xf numFmtId="0" fontId="4" fillId="0" borderId="0" xfId="23" applyFont="1" applyAlignment="1" quotePrefix="1">
      <alignment horizontal="left"/>
      <protection/>
    </xf>
    <xf numFmtId="0" fontId="4" fillId="0" borderId="0" xfId="24" applyFont="1" applyAlignment="1" quotePrefix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5" fillId="0" borderId="0" xfId="23" applyFont="1" applyAlignment="1" quotePrefix="1">
      <alignment horizontal="left"/>
      <protection/>
    </xf>
    <xf numFmtId="0" fontId="5" fillId="0" borderId="0" xfId="24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3" fillId="0" borderId="9" xfId="23" applyFont="1" applyBorder="1">
      <alignment/>
      <protection/>
    </xf>
    <xf numFmtId="3" fontId="3" fillId="0" borderId="0" xfId="17" applyNumberFormat="1" applyFont="1" applyBorder="1" applyAlignment="1">
      <alignment/>
    </xf>
    <xf numFmtId="3" fontId="3" fillId="0" borderId="0" xfId="23" applyNumberFormat="1" applyFont="1" applyBorder="1">
      <alignment/>
      <protection/>
    </xf>
    <xf numFmtId="0" fontId="3" fillId="0" borderId="9" xfId="24" applyFont="1" applyBorder="1">
      <alignment/>
      <protection/>
    </xf>
    <xf numFmtId="3" fontId="3" fillId="0" borderId="0" xfId="18" applyNumberFormat="1" applyFont="1" applyBorder="1" applyAlignment="1">
      <alignment/>
    </xf>
    <xf numFmtId="0" fontId="3" fillId="0" borderId="21" xfId="23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9" xfId="25" applyFont="1" applyBorder="1">
      <alignment/>
      <protection/>
    </xf>
    <xf numFmtId="3" fontId="3" fillId="0" borderId="0" xfId="19" applyNumberFormat="1" applyFont="1" applyBorder="1" applyAlignment="1">
      <alignment/>
    </xf>
    <xf numFmtId="0" fontId="7" fillId="0" borderId="20" xfId="23" applyFont="1" applyBorder="1" applyAlignment="1" quotePrefix="1">
      <alignment horizontal="left"/>
      <protection/>
    </xf>
    <xf numFmtId="0" fontId="7" fillId="0" borderId="11" xfId="23" applyFont="1" applyBorder="1" applyAlignment="1" quotePrefix="1">
      <alignment horizontal="right"/>
      <protection/>
    </xf>
    <xf numFmtId="0" fontId="7" fillId="0" borderId="12" xfId="23" applyFont="1" applyBorder="1" applyAlignment="1" quotePrefix="1">
      <alignment horizontal="right"/>
      <protection/>
    </xf>
    <xf numFmtId="0" fontId="7" fillId="0" borderId="21" xfId="23" applyFont="1" applyBorder="1">
      <alignment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 applyAlignment="1" quotePrefix="1">
      <alignment horizontal="right"/>
      <protection/>
    </xf>
    <xf numFmtId="0" fontId="7" fillId="0" borderId="14" xfId="23" applyFont="1" applyBorder="1" applyAlignment="1" quotePrefix="1">
      <alignment horizontal="right"/>
      <protection/>
    </xf>
    <xf numFmtId="0" fontId="7" fillId="0" borderId="22" xfId="23" applyFont="1" applyBorder="1">
      <alignment/>
      <protection/>
    </xf>
    <xf numFmtId="0" fontId="7" fillId="0" borderId="16" xfId="23" applyFont="1" applyBorder="1" applyAlignment="1" quotePrefix="1">
      <alignment horizontal="right"/>
      <protection/>
    </xf>
    <xf numFmtId="0" fontId="7" fillId="0" borderId="17" xfId="23" applyFont="1" applyBorder="1" applyAlignment="1" quotePrefix="1">
      <alignment horizontal="right"/>
      <protection/>
    </xf>
    <xf numFmtId="0" fontId="7" fillId="0" borderId="14" xfId="23" applyFont="1" applyBorder="1" applyAlignment="1">
      <alignment horizontal="right"/>
      <protection/>
    </xf>
    <xf numFmtId="0" fontId="7" fillId="0" borderId="20" xfId="24" applyFont="1" applyBorder="1" applyAlignment="1" quotePrefix="1">
      <alignment horizontal="left"/>
      <protection/>
    </xf>
    <xf numFmtId="0" fontId="7" fillId="0" borderId="11" xfId="24" applyFont="1" applyBorder="1" applyAlignment="1" quotePrefix="1">
      <alignment horizontal="right"/>
      <protection/>
    </xf>
    <xf numFmtId="0" fontId="7" fillId="0" borderId="26" xfId="24" applyFont="1" applyBorder="1" applyAlignment="1" quotePrefix="1">
      <alignment horizontal="left"/>
      <protection/>
    </xf>
    <xf numFmtId="0" fontId="7" fillId="0" borderId="11" xfId="24" applyFont="1" applyBorder="1" applyAlignment="1">
      <alignment horizontal="right"/>
      <protection/>
    </xf>
    <xf numFmtId="0" fontId="7" fillId="0" borderId="12" xfId="24" applyFont="1" applyBorder="1" applyAlignment="1" quotePrefix="1">
      <alignment horizontal="right"/>
      <protection/>
    </xf>
    <xf numFmtId="0" fontId="7" fillId="0" borderId="21" xfId="24" applyFont="1" applyBorder="1">
      <alignment/>
      <protection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 quotePrefix="1">
      <alignment horizontal="right"/>
      <protection/>
    </xf>
    <xf numFmtId="0" fontId="7" fillId="0" borderId="14" xfId="24" applyFont="1" applyBorder="1" applyAlignment="1" quotePrefix="1">
      <alignment horizontal="right"/>
      <protection/>
    </xf>
    <xf numFmtId="0" fontId="7" fillId="0" borderId="22" xfId="24" applyFont="1" applyBorder="1">
      <alignment/>
      <protection/>
    </xf>
    <xf numFmtId="0" fontId="7" fillId="0" borderId="16" xfId="24" applyFont="1" applyBorder="1" applyAlignment="1" quotePrefix="1">
      <alignment horizontal="right"/>
      <protection/>
    </xf>
    <xf numFmtId="0" fontId="7" fillId="0" borderId="17" xfId="24" applyFont="1" applyBorder="1" applyAlignment="1" quotePrefix="1">
      <alignment horizontal="right"/>
      <protection/>
    </xf>
    <xf numFmtId="0" fontId="7" fillId="0" borderId="20" xfId="25" applyFont="1" applyBorder="1" applyAlignment="1" quotePrefix="1">
      <alignment horizontal="left"/>
      <protection/>
    </xf>
    <xf numFmtId="0" fontId="7" fillId="0" borderId="26" xfId="25" applyFont="1" applyBorder="1" applyAlignment="1" quotePrefix="1">
      <alignment horizontal="left"/>
      <protection/>
    </xf>
    <xf numFmtId="0" fontId="7" fillId="0" borderId="26" xfId="25" applyFont="1" applyBorder="1">
      <alignment/>
      <protection/>
    </xf>
    <xf numFmtId="0" fontId="7" fillId="0" borderId="26" xfId="25" applyFont="1" applyBorder="1" applyAlignment="1" quotePrefix="1">
      <alignment horizontal="center"/>
      <protection/>
    </xf>
    <xf numFmtId="0" fontId="7" fillId="0" borderId="26" xfId="25" applyFont="1" applyBorder="1" applyAlignment="1">
      <alignment horizontal="center"/>
      <protection/>
    </xf>
    <xf numFmtId="0" fontId="7" fillId="0" borderId="11" xfId="25" applyFont="1" applyBorder="1" applyAlignment="1">
      <alignment horizontal="right"/>
      <protection/>
    </xf>
    <xf numFmtId="0" fontId="7" fillId="0" borderId="12" xfId="25" applyFont="1" applyBorder="1" applyAlignment="1" quotePrefix="1">
      <alignment horizontal="right"/>
      <protection/>
    </xf>
    <xf numFmtId="0" fontId="7" fillId="0" borderId="21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14" xfId="25" applyFont="1" applyBorder="1" applyAlignment="1">
      <alignment horizontal="right"/>
      <protection/>
    </xf>
    <xf numFmtId="0" fontId="7" fillId="0" borderId="22" xfId="25" applyFont="1" applyBorder="1">
      <alignment/>
      <protection/>
    </xf>
    <xf numFmtId="0" fontId="7" fillId="0" borderId="16" xfId="25" applyFont="1" applyBorder="1" applyAlignment="1">
      <alignment horizontal="right"/>
      <protection/>
    </xf>
    <xf numFmtId="0" fontId="7" fillId="0" borderId="16" xfId="25" applyFont="1" applyBorder="1" applyAlignment="1" quotePrefix="1">
      <alignment horizontal="right"/>
      <protection/>
    </xf>
    <xf numFmtId="0" fontId="7" fillId="0" borderId="16" xfId="25" applyFont="1" applyBorder="1">
      <alignment/>
      <protection/>
    </xf>
    <xf numFmtId="0" fontId="7" fillId="0" borderId="17" xfId="25" applyFont="1" applyBorder="1" applyAlignment="1" quotePrefix="1">
      <alignment horizontal="right"/>
      <protection/>
    </xf>
    <xf numFmtId="0" fontId="7" fillId="0" borderId="0" xfId="25" applyFont="1" applyAlignment="1">
      <alignment horizontal="right"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0" xfId="25" applyFont="1" applyBorder="1" applyAlignment="1">
      <alignment horizontal="center"/>
      <protection/>
    </xf>
    <xf numFmtId="0" fontId="7" fillId="0" borderId="0" xfId="25" applyFont="1" applyBorder="1" applyAlignment="1">
      <alignment horizontal="left"/>
      <protection/>
    </xf>
    <xf numFmtId="3" fontId="1" fillId="0" borderId="0" xfId="26" applyNumberFormat="1" applyFont="1" applyFill="1">
      <alignment/>
      <protection/>
    </xf>
    <xf numFmtId="3" fontId="1" fillId="0" borderId="0" xfId="0" applyNumberFormat="1" applyFont="1" applyAlignment="1">
      <alignment horizontal="center"/>
    </xf>
    <xf numFmtId="0" fontId="1" fillId="0" borderId="0" xfId="25" applyFont="1" applyAlignment="1">
      <alignment horizontal="center"/>
      <protection/>
    </xf>
    <xf numFmtId="0" fontId="7" fillId="0" borderId="26" xfId="25" applyFont="1" applyBorder="1" applyAlignment="1" quotePrefix="1">
      <alignment horizontal="center"/>
      <protection/>
    </xf>
    <xf numFmtId="0" fontId="7" fillId="0" borderId="26" xfId="25" applyFont="1" applyBorder="1" applyAlignment="1">
      <alignment horizontal="center"/>
      <protection/>
    </xf>
    <xf numFmtId="0" fontId="1" fillId="0" borderId="0" xfId="23" applyFont="1" applyAlignment="1">
      <alignment horizontal="left" shrinkToFit="1"/>
      <protection/>
    </xf>
  </cellXfs>
  <cellStyles count="14">
    <cellStyle name="Normal" xfId="0"/>
    <cellStyle name="Comma" xfId="15"/>
    <cellStyle name="Comma [0]" xfId="16"/>
    <cellStyle name="Millares_SOAPAB" xfId="17"/>
    <cellStyle name="Millares_SOAPC" xfId="18"/>
    <cellStyle name="Millares_SOAPDE" xfId="19"/>
    <cellStyle name="Millares_SOAPFGH" xfId="20"/>
    <cellStyle name="Currency" xfId="21"/>
    <cellStyle name="Currency [0]" xfId="22"/>
    <cellStyle name="Normal_SOAPAB" xfId="23"/>
    <cellStyle name="Normal_SOAPC" xfId="24"/>
    <cellStyle name="Normal_SOAPDE" xfId="25"/>
    <cellStyle name="Normal_SOAPFGH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119"/>
  <sheetViews>
    <sheetView workbookViewId="0" topLeftCell="A1">
      <selection activeCell="A50" sqref="A50"/>
    </sheetView>
  </sheetViews>
  <sheetFormatPr defaultColWidth="11.421875" defaultRowHeight="12.75"/>
  <cols>
    <col min="1" max="1" width="22.421875" style="14" customWidth="1"/>
    <col min="2" max="4" width="13.7109375" style="14" customWidth="1"/>
    <col min="5" max="5" width="16.57421875" style="115" customWidth="1"/>
    <col min="6" max="6" width="11.7109375" style="14" customWidth="1"/>
    <col min="7" max="16384" width="11.421875" style="14" customWidth="1"/>
  </cols>
  <sheetData>
    <row r="1" ht="12.75">
      <c r="A1" s="13" t="s">
        <v>87</v>
      </c>
    </row>
    <row r="2" ht="12.75">
      <c r="A2" s="13" t="s">
        <v>95</v>
      </c>
    </row>
    <row r="3" spans="1:6" ht="12.75">
      <c r="A3" s="114" t="s">
        <v>65</v>
      </c>
      <c r="B3" s="15"/>
      <c r="C3" s="15"/>
      <c r="D3" s="15"/>
      <c r="E3" s="116"/>
      <c r="F3" s="15"/>
    </row>
    <row r="5" ht="12.75">
      <c r="A5" s="150" t="s">
        <v>66</v>
      </c>
    </row>
    <row r="6" spans="1:2" ht="12.75" customHeight="1">
      <c r="A6" s="147" t="s">
        <v>109</v>
      </c>
      <c r="B6" s="16"/>
    </row>
    <row r="7" spans="1:5" ht="12.75" customHeight="1">
      <c r="A7" s="163"/>
      <c r="B7" s="164" t="s">
        <v>50</v>
      </c>
      <c r="C7" s="164" t="s">
        <v>50</v>
      </c>
      <c r="D7" s="164" t="s">
        <v>50</v>
      </c>
      <c r="E7" s="165" t="s">
        <v>67</v>
      </c>
    </row>
    <row r="8" spans="1:5" ht="12.75" customHeight="1">
      <c r="A8" s="166" t="s">
        <v>1</v>
      </c>
      <c r="B8" s="167" t="s">
        <v>68</v>
      </c>
      <c r="C8" s="168" t="s">
        <v>26</v>
      </c>
      <c r="D8" s="167" t="s">
        <v>69</v>
      </c>
      <c r="E8" s="169" t="s">
        <v>70</v>
      </c>
    </row>
    <row r="9" spans="1:5" ht="12.75">
      <c r="A9" s="170"/>
      <c r="B9" s="171" t="s">
        <v>71</v>
      </c>
      <c r="C9" s="171" t="s">
        <v>72</v>
      </c>
      <c r="D9" s="171" t="s">
        <v>73</v>
      </c>
      <c r="E9" s="172" t="s">
        <v>74</v>
      </c>
    </row>
    <row r="10" spans="1:5" ht="12.75">
      <c r="A10" s="104" t="s">
        <v>91</v>
      </c>
      <c r="B10" s="17">
        <v>1</v>
      </c>
      <c r="C10" s="17">
        <v>0</v>
      </c>
      <c r="D10" s="111">
        <v>411</v>
      </c>
      <c r="E10" s="117">
        <f aca="true" t="shared" si="0" ref="E10:E24">SUM(B10:D10)</f>
        <v>412</v>
      </c>
    </row>
    <row r="11" spans="1:5" ht="12.75">
      <c r="A11" s="141" t="s">
        <v>84</v>
      </c>
      <c r="B11" s="19">
        <v>16</v>
      </c>
      <c r="C11" s="19">
        <v>0</v>
      </c>
      <c r="D11" s="20">
        <v>5678</v>
      </c>
      <c r="E11" s="117">
        <f t="shared" si="0"/>
        <v>5694</v>
      </c>
    </row>
    <row r="12" spans="1:5" ht="12.75">
      <c r="A12" s="141" t="s">
        <v>105</v>
      </c>
      <c r="B12" s="19">
        <v>4</v>
      </c>
      <c r="C12" s="19">
        <v>0</v>
      </c>
      <c r="D12" s="20">
        <v>3222</v>
      </c>
      <c r="E12" s="117">
        <f t="shared" si="0"/>
        <v>3226</v>
      </c>
    </row>
    <row r="13" spans="1:5" ht="12.75">
      <c r="A13" s="141" t="s">
        <v>9</v>
      </c>
      <c r="B13" s="19">
        <v>58</v>
      </c>
      <c r="C13" s="19">
        <v>0</v>
      </c>
      <c r="D13" s="20">
        <v>1458</v>
      </c>
      <c r="E13" s="117">
        <f t="shared" si="0"/>
        <v>1516</v>
      </c>
    </row>
    <row r="14" spans="1:5" ht="12.75">
      <c r="A14" s="142" t="s">
        <v>86</v>
      </c>
      <c r="B14" s="19">
        <v>9</v>
      </c>
      <c r="C14" s="19">
        <v>0</v>
      </c>
      <c r="D14" s="20">
        <v>253</v>
      </c>
      <c r="E14" s="117">
        <f t="shared" si="0"/>
        <v>262</v>
      </c>
    </row>
    <row r="15" spans="1:5" ht="12.75">
      <c r="A15" s="143" t="s">
        <v>10</v>
      </c>
      <c r="B15" s="19">
        <v>0</v>
      </c>
      <c r="C15" s="19">
        <v>0</v>
      </c>
      <c r="D15" s="20">
        <v>1677</v>
      </c>
      <c r="E15" s="117">
        <f t="shared" si="0"/>
        <v>1677</v>
      </c>
    </row>
    <row r="16" spans="1:5" ht="12.75">
      <c r="A16" s="143" t="s">
        <v>103</v>
      </c>
      <c r="B16" s="19">
        <v>1</v>
      </c>
      <c r="C16" s="19">
        <v>0</v>
      </c>
      <c r="D16" s="20">
        <v>922</v>
      </c>
      <c r="E16" s="117">
        <f t="shared" si="0"/>
        <v>923</v>
      </c>
    </row>
    <row r="17" spans="1:5" ht="12.75">
      <c r="A17" s="143" t="s">
        <v>104</v>
      </c>
      <c r="B17" s="19">
        <v>94</v>
      </c>
      <c r="C17" s="19">
        <v>256</v>
      </c>
      <c r="D17" s="20">
        <v>2729</v>
      </c>
      <c r="E17" s="117">
        <f t="shared" si="0"/>
        <v>3079</v>
      </c>
    </row>
    <row r="18" spans="1:5" ht="12.75">
      <c r="A18" s="143" t="s">
        <v>11</v>
      </c>
      <c r="B18" s="19">
        <v>0</v>
      </c>
      <c r="C18" s="19">
        <v>0</v>
      </c>
      <c r="D18" s="20">
        <v>1</v>
      </c>
      <c r="E18" s="117">
        <f t="shared" si="0"/>
        <v>1</v>
      </c>
    </row>
    <row r="19" spans="1:5" ht="12.75">
      <c r="A19" s="142" t="s">
        <v>12</v>
      </c>
      <c r="B19" s="14">
        <v>232</v>
      </c>
      <c r="C19" s="14">
        <v>0</v>
      </c>
      <c r="D19" s="21">
        <v>1688</v>
      </c>
      <c r="E19" s="117">
        <f t="shared" si="0"/>
        <v>1920</v>
      </c>
    </row>
    <row r="20" spans="1:5" ht="12.75">
      <c r="A20" s="141" t="s">
        <v>106</v>
      </c>
      <c r="B20" s="19">
        <v>0</v>
      </c>
      <c r="C20" s="19">
        <v>0</v>
      </c>
      <c r="D20" s="20">
        <v>6</v>
      </c>
      <c r="E20" s="117">
        <f t="shared" si="0"/>
        <v>6</v>
      </c>
    </row>
    <row r="21" spans="1:5" ht="12.75">
      <c r="A21" s="141" t="s">
        <v>107</v>
      </c>
      <c r="B21" s="19">
        <v>7</v>
      </c>
      <c r="C21" s="19">
        <v>0</v>
      </c>
      <c r="D21" s="20">
        <v>1446</v>
      </c>
      <c r="E21" s="117">
        <f t="shared" si="0"/>
        <v>1453</v>
      </c>
    </row>
    <row r="22" spans="1:5" ht="12.75">
      <c r="A22" s="143" t="s">
        <v>92</v>
      </c>
      <c r="B22" s="19">
        <v>11</v>
      </c>
      <c r="C22" s="19">
        <v>0</v>
      </c>
      <c r="D22" s="110">
        <v>1870</v>
      </c>
      <c r="E22" s="117">
        <f t="shared" si="0"/>
        <v>1881</v>
      </c>
    </row>
    <row r="23" spans="1:5" ht="12.75">
      <c r="A23" s="143" t="s">
        <v>108</v>
      </c>
      <c r="B23" s="19">
        <v>15</v>
      </c>
      <c r="C23" s="19">
        <v>0</v>
      </c>
      <c r="D23" s="110">
        <v>5699</v>
      </c>
      <c r="E23" s="117">
        <f t="shared" si="0"/>
        <v>5714</v>
      </c>
    </row>
    <row r="24" spans="1:5" ht="12.75">
      <c r="A24" s="141" t="s">
        <v>13</v>
      </c>
      <c r="B24" s="19">
        <v>8</v>
      </c>
      <c r="C24" s="19">
        <v>0</v>
      </c>
      <c r="D24" s="20">
        <v>1627</v>
      </c>
      <c r="E24" s="117">
        <f t="shared" si="0"/>
        <v>1635</v>
      </c>
    </row>
    <row r="25" spans="1:5" ht="12.75">
      <c r="A25" s="143"/>
      <c r="B25" s="19"/>
      <c r="C25" s="19"/>
      <c r="D25" s="20"/>
      <c r="E25" s="117"/>
    </row>
    <row r="26" spans="1:5" ht="12.75" customHeight="1">
      <c r="A26" s="22"/>
      <c r="B26" s="23"/>
      <c r="C26" s="24"/>
      <c r="D26" s="24"/>
      <c r="E26" s="118"/>
    </row>
    <row r="27" spans="1:6" ht="12.75" customHeight="1">
      <c r="A27" s="153" t="s">
        <v>14</v>
      </c>
      <c r="B27" s="154">
        <f>SUM(B10:B25)</f>
        <v>456</v>
      </c>
      <c r="C27" s="154">
        <f>SUM(C10:C25)</f>
        <v>256</v>
      </c>
      <c r="D27" s="154">
        <f>SUM(D10:D25)</f>
        <v>28687</v>
      </c>
      <c r="E27" s="10">
        <f>SUM(E10:E25)</f>
        <v>29399</v>
      </c>
      <c r="F27" s="25"/>
    </row>
    <row r="28" spans="1:5" ht="12.75" customHeight="1">
      <c r="A28" s="26"/>
      <c r="B28" s="27"/>
      <c r="C28" s="28"/>
      <c r="D28" s="28"/>
      <c r="E28" s="119"/>
    </row>
    <row r="29" spans="2:5" ht="12.75" customHeight="1">
      <c r="B29" s="29"/>
      <c r="C29" s="18"/>
      <c r="D29" s="18"/>
      <c r="E29" s="120"/>
    </row>
    <row r="30" spans="1:5" ht="12.75" customHeight="1">
      <c r="A30" s="13"/>
      <c r="B30" s="29"/>
      <c r="C30" s="18"/>
      <c r="D30" s="18"/>
      <c r="E30" s="120"/>
    </row>
    <row r="31" spans="1:5" ht="12.75" customHeight="1">
      <c r="A31" s="30"/>
      <c r="B31" s="29"/>
      <c r="C31" s="18"/>
      <c r="D31" s="18"/>
      <c r="E31" s="120"/>
    </row>
    <row r="32" spans="1:5" ht="12.75" customHeight="1">
      <c r="A32" s="30"/>
      <c r="B32" s="29"/>
      <c r="C32" s="18"/>
      <c r="D32" s="18"/>
      <c r="E32" s="120"/>
    </row>
    <row r="33" ht="12.75">
      <c r="A33" s="13" t="s">
        <v>96</v>
      </c>
    </row>
    <row r="34" ht="12.75" customHeight="1">
      <c r="A34" s="150" t="s">
        <v>75</v>
      </c>
    </row>
    <row r="35" spans="1:2" ht="12.75" customHeight="1">
      <c r="A35" s="147" t="str">
        <f>A6</f>
        <v>      (entre el 1 de enero y 31 de diciembre de 2004)</v>
      </c>
      <c r="B35" s="122"/>
    </row>
    <row r="36" spans="1:5" ht="12.75">
      <c r="A36" s="163"/>
      <c r="B36" s="164" t="s">
        <v>50</v>
      </c>
      <c r="C36" s="164" t="s">
        <v>50</v>
      </c>
      <c r="D36" s="164" t="s">
        <v>50</v>
      </c>
      <c r="E36" s="165" t="s">
        <v>38</v>
      </c>
    </row>
    <row r="37" spans="1:5" ht="12.75">
      <c r="A37" s="166" t="s">
        <v>1</v>
      </c>
      <c r="B37" s="167" t="s">
        <v>54</v>
      </c>
      <c r="C37" s="168" t="s">
        <v>76</v>
      </c>
      <c r="D37" s="167" t="s">
        <v>55</v>
      </c>
      <c r="E37" s="173"/>
    </row>
    <row r="38" spans="1:5" ht="12.75">
      <c r="A38" s="170"/>
      <c r="B38" s="171" t="s">
        <v>77</v>
      </c>
      <c r="C38" s="171" t="s">
        <v>78</v>
      </c>
      <c r="D38" s="171" t="s">
        <v>79</v>
      </c>
      <c r="E38" s="172" t="s">
        <v>80</v>
      </c>
    </row>
    <row r="39" spans="1:5" ht="12.75">
      <c r="A39" s="144" t="str">
        <f aca="true" t="shared" si="1" ref="A39:A47">A10</f>
        <v>ABN Amro</v>
      </c>
      <c r="B39" s="20">
        <v>355</v>
      </c>
      <c r="C39" s="20">
        <v>17</v>
      </c>
      <c r="D39" s="20">
        <v>39</v>
      </c>
      <c r="E39" s="121">
        <f aca="true" t="shared" si="2" ref="E39:E53">SUM(B39:D39)</f>
        <v>411</v>
      </c>
    </row>
    <row r="40" spans="1:5" ht="12.75">
      <c r="A40" s="145" t="str">
        <f t="shared" si="1"/>
        <v>Aseguradora Magallanes</v>
      </c>
      <c r="B40" s="20">
        <v>5492</v>
      </c>
      <c r="C40" s="20">
        <v>0</v>
      </c>
      <c r="D40" s="20">
        <v>186</v>
      </c>
      <c r="E40" s="121">
        <f t="shared" si="2"/>
        <v>5678</v>
      </c>
    </row>
    <row r="41" spans="1:5" ht="12.75">
      <c r="A41" s="145" t="str">
        <f t="shared" si="1"/>
        <v>Bci</v>
      </c>
      <c r="B41" s="20">
        <v>370</v>
      </c>
      <c r="C41" s="20">
        <v>2638</v>
      </c>
      <c r="D41" s="20">
        <v>214</v>
      </c>
      <c r="E41" s="121">
        <f t="shared" si="2"/>
        <v>3222</v>
      </c>
    </row>
    <row r="42" spans="1:5" ht="12.75">
      <c r="A42" s="145" t="str">
        <f t="shared" si="1"/>
        <v>Chilena Consolidada</v>
      </c>
      <c r="B42" s="20">
        <v>435</v>
      </c>
      <c r="C42" s="20">
        <v>928</v>
      </c>
      <c r="D42" s="20">
        <v>95</v>
      </c>
      <c r="E42" s="121">
        <f t="shared" si="2"/>
        <v>1458</v>
      </c>
    </row>
    <row r="43" spans="1:5" ht="12.75">
      <c r="A43" s="145" t="str">
        <f t="shared" si="1"/>
        <v>Consorcio Nacional</v>
      </c>
      <c r="B43" s="20">
        <v>253</v>
      </c>
      <c r="C43" s="20">
        <v>0</v>
      </c>
      <c r="D43" s="20">
        <v>0</v>
      </c>
      <c r="E43" s="121">
        <f t="shared" si="2"/>
        <v>253</v>
      </c>
    </row>
    <row r="44" spans="1:5" ht="12.75">
      <c r="A44" s="145" t="str">
        <f t="shared" si="1"/>
        <v>Cruz del Sur</v>
      </c>
      <c r="B44" s="20">
        <v>1357</v>
      </c>
      <c r="C44" s="20">
        <v>297</v>
      </c>
      <c r="D44" s="20">
        <v>23</v>
      </c>
      <c r="E44" s="121">
        <f t="shared" si="2"/>
        <v>1677</v>
      </c>
    </row>
    <row r="45" spans="1:5" ht="12.75">
      <c r="A45" s="145" t="str">
        <f t="shared" si="1"/>
        <v>ING</v>
      </c>
      <c r="B45" s="20">
        <v>714</v>
      </c>
      <c r="C45" s="20">
        <v>0</v>
      </c>
      <c r="D45" s="20">
        <v>208</v>
      </c>
      <c r="E45" s="121">
        <f t="shared" si="2"/>
        <v>922</v>
      </c>
    </row>
    <row r="46" spans="1:5" ht="12.75">
      <c r="A46" s="145" t="str">
        <f t="shared" si="1"/>
        <v>ING Vida</v>
      </c>
      <c r="B46" s="20">
        <v>117</v>
      </c>
      <c r="C46" s="20">
        <v>2608</v>
      </c>
      <c r="D46" s="20">
        <v>4</v>
      </c>
      <c r="E46" s="121">
        <f t="shared" si="2"/>
        <v>2729</v>
      </c>
    </row>
    <row r="47" spans="1:5" ht="12.75">
      <c r="A47" s="145" t="str">
        <f t="shared" si="1"/>
        <v>Interamericana</v>
      </c>
      <c r="B47" s="20">
        <v>0</v>
      </c>
      <c r="C47" s="20">
        <v>0</v>
      </c>
      <c r="D47" s="20">
        <v>1</v>
      </c>
      <c r="E47" s="121">
        <f t="shared" si="2"/>
        <v>1</v>
      </c>
    </row>
    <row r="48" spans="1:5" ht="12.75">
      <c r="A48" s="145" t="str">
        <f aca="true" t="shared" si="3" ref="A48:A53">A19</f>
        <v>Interamericana Vida</v>
      </c>
      <c r="B48" s="20">
        <v>76</v>
      </c>
      <c r="C48" s="20">
        <v>1531</v>
      </c>
      <c r="D48" s="20">
        <v>81</v>
      </c>
      <c r="E48" s="121">
        <f t="shared" si="2"/>
        <v>1688</v>
      </c>
    </row>
    <row r="49" spans="1:5" ht="12.75">
      <c r="A49" s="145" t="str">
        <f t="shared" si="3"/>
        <v>Ise Chile</v>
      </c>
      <c r="B49" s="20">
        <v>6</v>
      </c>
      <c r="C49" s="20">
        <v>0</v>
      </c>
      <c r="D49" s="20">
        <v>0</v>
      </c>
      <c r="E49" s="121">
        <f t="shared" si="2"/>
        <v>6</v>
      </c>
    </row>
    <row r="50" spans="1:5" ht="12.75">
      <c r="A50" s="145" t="str">
        <f t="shared" si="3"/>
        <v>Liberty</v>
      </c>
      <c r="B50" s="20">
        <v>513</v>
      </c>
      <c r="C50" s="20">
        <v>739</v>
      </c>
      <c r="D50" s="20">
        <v>194</v>
      </c>
      <c r="E50" s="121">
        <f t="shared" si="2"/>
        <v>1446</v>
      </c>
    </row>
    <row r="51" spans="1:5" ht="12.75">
      <c r="A51" s="145" t="str">
        <f t="shared" si="3"/>
        <v>Mapfre</v>
      </c>
      <c r="B51" s="20">
        <v>1524</v>
      </c>
      <c r="C51" s="20">
        <v>346</v>
      </c>
      <c r="D51" s="20">
        <v>0</v>
      </c>
      <c r="E51" s="121">
        <f t="shared" si="2"/>
        <v>1870</v>
      </c>
    </row>
    <row r="52" spans="1:5" ht="12.75">
      <c r="A52" s="145" t="str">
        <f t="shared" si="3"/>
        <v>Penta Security</v>
      </c>
      <c r="B52" s="20">
        <v>321</v>
      </c>
      <c r="C52" s="20">
        <v>4583</v>
      </c>
      <c r="D52" s="20">
        <v>795</v>
      </c>
      <c r="E52" s="121">
        <f t="shared" si="2"/>
        <v>5699</v>
      </c>
    </row>
    <row r="53" spans="1:5" ht="12.75">
      <c r="A53" s="145" t="str">
        <f t="shared" si="3"/>
        <v>Renta Nacional</v>
      </c>
      <c r="B53" s="20">
        <v>342</v>
      </c>
      <c r="C53" s="20">
        <v>1172</v>
      </c>
      <c r="D53" s="20">
        <v>113</v>
      </c>
      <c r="E53" s="121">
        <f t="shared" si="2"/>
        <v>1627</v>
      </c>
    </row>
    <row r="54" spans="1:5" ht="12.75">
      <c r="A54" s="146"/>
      <c r="B54" s="20"/>
      <c r="C54" s="20"/>
      <c r="D54" s="20"/>
      <c r="E54" s="121"/>
    </row>
    <row r="55" spans="1:6" ht="12.75">
      <c r="A55" s="22"/>
      <c r="B55" s="23"/>
      <c r="C55" s="24"/>
      <c r="D55" s="24"/>
      <c r="E55" s="118"/>
      <c r="F55" s="31"/>
    </row>
    <row r="56" spans="1:5" ht="12.75" customHeight="1">
      <c r="A56" s="153" t="s">
        <v>14</v>
      </c>
      <c r="B56" s="154">
        <f>SUM(B39:B54)</f>
        <v>11875</v>
      </c>
      <c r="C56" s="155">
        <f>SUM(C39:C54)</f>
        <v>14859</v>
      </c>
      <c r="D56" s="155">
        <f>SUM(D39:D54)</f>
        <v>1953</v>
      </c>
      <c r="E56" s="1">
        <f>SUM(E39:E54)</f>
        <v>28687</v>
      </c>
    </row>
    <row r="57" spans="1:5" ht="15.75">
      <c r="A57" s="26"/>
      <c r="B57" s="27"/>
      <c r="C57" s="28"/>
      <c r="D57" s="28"/>
      <c r="E57" s="119"/>
    </row>
    <row r="58" ht="12.75">
      <c r="A58" s="13"/>
    </row>
    <row r="119" spans="1:5" ht="15.75">
      <c r="A119" s="26"/>
      <c r="B119" s="27"/>
      <c r="C119" s="28"/>
      <c r="D119" s="28"/>
      <c r="E119" s="119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130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33" customWidth="1"/>
    <col min="2" max="2" width="10.140625" style="33" customWidth="1"/>
    <col min="3" max="4" width="11.7109375" style="33" customWidth="1"/>
    <col min="5" max="5" width="14.00390625" style="33" customWidth="1"/>
    <col min="6" max="6" width="12.421875" style="33" customWidth="1"/>
    <col min="7" max="7" width="21.7109375" style="124" customWidth="1"/>
    <col min="8" max="16384" width="11.421875" style="33" customWidth="1"/>
  </cols>
  <sheetData>
    <row r="1" ht="12.75">
      <c r="A1" s="32" t="s">
        <v>88</v>
      </c>
    </row>
    <row r="4" ht="12.75">
      <c r="A4" s="32" t="s">
        <v>97</v>
      </c>
    </row>
    <row r="5" ht="12.75">
      <c r="A5" s="151" t="s">
        <v>18</v>
      </c>
    </row>
    <row r="6" spans="1:2" ht="12.75">
      <c r="A6" s="148" t="str">
        <f>'SOAP AB'!$A$6</f>
        <v>      (entre el 1 de enero y 31 de diciembre de 2004)</v>
      </c>
      <c r="B6" s="123"/>
    </row>
    <row r="7" spans="1:7" ht="12.75">
      <c r="A7" s="174"/>
      <c r="B7" s="175" t="s">
        <v>19</v>
      </c>
      <c r="C7" s="176" t="s">
        <v>85</v>
      </c>
      <c r="D7" s="176"/>
      <c r="E7" s="175" t="s">
        <v>20</v>
      </c>
      <c r="F7" s="177" t="s">
        <v>21</v>
      </c>
      <c r="G7" s="178" t="s">
        <v>22</v>
      </c>
    </row>
    <row r="8" spans="1:7" ht="12.75">
      <c r="A8" s="179" t="s">
        <v>1</v>
      </c>
      <c r="B8" s="180"/>
      <c r="C8" s="181" t="s">
        <v>23</v>
      </c>
      <c r="D8" s="180" t="s">
        <v>24</v>
      </c>
      <c r="E8" s="180" t="s">
        <v>25</v>
      </c>
      <c r="F8" s="180" t="s">
        <v>26</v>
      </c>
      <c r="G8" s="182" t="s">
        <v>27</v>
      </c>
    </row>
    <row r="9" spans="1:7" ht="12.75">
      <c r="A9" s="183"/>
      <c r="B9" s="184" t="s">
        <v>28</v>
      </c>
      <c r="C9" s="184" t="s">
        <v>29</v>
      </c>
      <c r="D9" s="184" t="s">
        <v>30</v>
      </c>
      <c r="E9" s="184" t="s">
        <v>31</v>
      </c>
      <c r="F9" s="184" t="s">
        <v>32</v>
      </c>
      <c r="G9" s="185" t="s">
        <v>33</v>
      </c>
    </row>
    <row r="10" spans="1:7" ht="12.75">
      <c r="A10" s="103" t="str">
        <f>'SOAP AB'!A10</f>
        <v>ABN Amro</v>
      </c>
      <c r="B10" s="19">
        <v>19</v>
      </c>
      <c r="C10" s="19">
        <v>0</v>
      </c>
      <c r="D10" s="19">
        <v>0</v>
      </c>
      <c r="E10" s="20">
        <v>595</v>
      </c>
      <c r="F10" s="19">
        <v>0</v>
      </c>
      <c r="G10" s="125">
        <f aca="true" t="shared" si="0" ref="G10:G24">SUM(B10:F10)</f>
        <v>614</v>
      </c>
    </row>
    <row r="11" spans="1:7" ht="12.75">
      <c r="A11" s="105" t="str">
        <f>'SOAP AB'!A11</f>
        <v>Aseguradora Magallanes</v>
      </c>
      <c r="B11" s="19">
        <v>311</v>
      </c>
      <c r="C11" s="19">
        <v>16</v>
      </c>
      <c r="D11" s="19">
        <v>9</v>
      </c>
      <c r="E11" s="20">
        <v>8434</v>
      </c>
      <c r="F11" s="19">
        <v>0</v>
      </c>
      <c r="G11" s="125">
        <f t="shared" si="0"/>
        <v>8770</v>
      </c>
    </row>
    <row r="12" spans="1:7" ht="12.75">
      <c r="A12" s="105" t="str">
        <f>'SOAP AB'!A12</f>
        <v>Bci</v>
      </c>
      <c r="B12" s="19">
        <v>316</v>
      </c>
      <c r="C12" s="19">
        <v>8</v>
      </c>
      <c r="D12" s="19">
        <v>1</v>
      </c>
      <c r="E12" s="20">
        <v>4767</v>
      </c>
      <c r="F12" s="19">
        <v>0</v>
      </c>
      <c r="G12" s="125">
        <f t="shared" si="0"/>
        <v>5092</v>
      </c>
    </row>
    <row r="13" spans="1:7" ht="12.75">
      <c r="A13" s="105" t="str">
        <f>'SOAP AB'!A13</f>
        <v>Chilena Consolidada</v>
      </c>
      <c r="B13" s="19">
        <v>61</v>
      </c>
      <c r="C13" s="19">
        <v>2</v>
      </c>
      <c r="D13" s="19">
        <v>2</v>
      </c>
      <c r="E13" s="20">
        <v>1815</v>
      </c>
      <c r="F13" s="19">
        <v>0</v>
      </c>
      <c r="G13" s="125">
        <f t="shared" si="0"/>
        <v>1880</v>
      </c>
    </row>
    <row r="14" spans="1:7" ht="12.75">
      <c r="A14" s="105" t="str">
        <f>'SOAP AB'!A14</f>
        <v>Consorcio Nacional</v>
      </c>
      <c r="B14" s="19">
        <v>13</v>
      </c>
      <c r="C14" s="19">
        <v>1</v>
      </c>
      <c r="D14" s="19">
        <v>0</v>
      </c>
      <c r="E14" s="20">
        <v>475</v>
      </c>
      <c r="F14" s="19">
        <v>0</v>
      </c>
      <c r="G14" s="125">
        <f t="shared" si="0"/>
        <v>489</v>
      </c>
    </row>
    <row r="15" spans="1:7" ht="12.75">
      <c r="A15" s="105" t="str">
        <f>'SOAP AB'!A15</f>
        <v>Cruz del Sur</v>
      </c>
      <c r="B15" s="19">
        <v>74</v>
      </c>
      <c r="C15" s="19">
        <v>3</v>
      </c>
      <c r="D15" s="19">
        <v>2</v>
      </c>
      <c r="E15" s="20">
        <v>2491</v>
      </c>
      <c r="F15" s="19">
        <v>0</v>
      </c>
      <c r="G15" s="125">
        <f t="shared" si="0"/>
        <v>2570</v>
      </c>
    </row>
    <row r="16" spans="1:7" ht="12.75">
      <c r="A16" s="105" t="str">
        <f>'SOAP AB'!A16</f>
        <v>ING</v>
      </c>
      <c r="B16" s="19">
        <v>39</v>
      </c>
      <c r="C16" s="19">
        <v>0</v>
      </c>
      <c r="D16" s="19">
        <v>0</v>
      </c>
      <c r="E16" s="20">
        <v>2917</v>
      </c>
      <c r="F16" s="19">
        <v>0</v>
      </c>
      <c r="G16" s="125">
        <f t="shared" si="0"/>
        <v>2956</v>
      </c>
    </row>
    <row r="17" spans="1:7" ht="12.75">
      <c r="A17" s="105" t="str">
        <f>'SOAP AB'!A17</f>
        <v>ING Vida</v>
      </c>
      <c r="B17" s="19">
        <v>167</v>
      </c>
      <c r="C17" s="19">
        <v>1</v>
      </c>
      <c r="D17" s="19">
        <v>2</v>
      </c>
      <c r="E17" s="20">
        <v>3624</v>
      </c>
      <c r="F17" s="19">
        <v>261</v>
      </c>
      <c r="G17" s="125">
        <f t="shared" si="0"/>
        <v>4055</v>
      </c>
    </row>
    <row r="18" spans="1:7" ht="12.75">
      <c r="A18" s="105" t="str">
        <f>'SOAP AB'!A18</f>
        <v>Interamericana</v>
      </c>
      <c r="B18" s="19">
        <v>0</v>
      </c>
      <c r="C18" s="19">
        <v>0</v>
      </c>
      <c r="D18" s="19">
        <v>0</v>
      </c>
      <c r="E18" s="20">
        <v>1</v>
      </c>
      <c r="F18" s="19">
        <v>0</v>
      </c>
      <c r="G18" s="125">
        <f t="shared" si="0"/>
        <v>1</v>
      </c>
    </row>
    <row r="19" spans="1:7" ht="12.75">
      <c r="A19" s="105" t="str">
        <f>'SOAP AB'!A19</f>
        <v>Interamericana Vida</v>
      </c>
      <c r="B19" s="19">
        <v>120</v>
      </c>
      <c r="C19" s="19">
        <v>2</v>
      </c>
      <c r="D19" s="19">
        <v>6</v>
      </c>
      <c r="E19" s="20">
        <v>2404</v>
      </c>
      <c r="F19" s="19">
        <v>0</v>
      </c>
      <c r="G19" s="125">
        <f t="shared" si="0"/>
        <v>2532</v>
      </c>
    </row>
    <row r="20" spans="1:7" ht="12.75">
      <c r="A20" s="105" t="str">
        <f>'SOAP AB'!A20</f>
        <v>Ise Chile</v>
      </c>
      <c r="B20" s="19">
        <v>1</v>
      </c>
      <c r="C20" s="19">
        <v>0</v>
      </c>
      <c r="D20" s="19">
        <v>0</v>
      </c>
      <c r="E20" s="20">
        <v>5</v>
      </c>
      <c r="F20" s="19">
        <v>0</v>
      </c>
      <c r="G20" s="125">
        <f t="shared" si="0"/>
        <v>6</v>
      </c>
    </row>
    <row r="21" spans="1:7" ht="12.75">
      <c r="A21" s="105" t="str">
        <f>'SOAP AB'!A21</f>
        <v>Liberty</v>
      </c>
      <c r="B21" s="19">
        <v>98</v>
      </c>
      <c r="C21" s="19">
        <v>2</v>
      </c>
      <c r="D21" s="19">
        <v>0</v>
      </c>
      <c r="E21" s="20">
        <v>2012</v>
      </c>
      <c r="F21" s="19">
        <v>0</v>
      </c>
      <c r="G21" s="125">
        <f t="shared" si="0"/>
        <v>2112</v>
      </c>
    </row>
    <row r="22" spans="1:7" ht="12.75">
      <c r="A22" s="105" t="str">
        <f>'SOAP AB'!A22</f>
        <v>Mapfre</v>
      </c>
      <c r="B22" s="19">
        <v>140</v>
      </c>
      <c r="C22" s="19">
        <v>1</v>
      </c>
      <c r="D22" s="19">
        <v>0</v>
      </c>
      <c r="E22" s="20">
        <v>2892</v>
      </c>
      <c r="F22" s="19">
        <v>0</v>
      </c>
      <c r="G22" s="125">
        <f t="shared" si="0"/>
        <v>3033</v>
      </c>
    </row>
    <row r="23" spans="1:7" ht="12.75">
      <c r="A23" s="105" t="str">
        <f>'SOAP AB'!A23</f>
        <v>Penta Security</v>
      </c>
      <c r="B23" s="19">
        <v>386</v>
      </c>
      <c r="C23" s="19">
        <v>10</v>
      </c>
      <c r="D23" s="19">
        <v>1</v>
      </c>
      <c r="E23" s="20">
        <v>8751</v>
      </c>
      <c r="F23" s="19">
        <v>0</v>
      </c>
      <c r="G23" s="125">
        <f t="shared" si="0"/>
        <v>9148</v>
      </c>
    </row>
    <row r="24" spans="1:7" ht="12.75">
      <c r="A24" s="105" t="str">
        <f>'SOAP AB'!A24</f>
        <v>Renta Nacional</v>
      </c>
      <c r="B24" s="19">
        <v>115</v>
      </c>
      <c r="C24" s="19">
        <v>4</v>
      </c>
      <c r="D24" s="19">
        <v>1</v>
      </c>
      <c r="E24" s="20">
        <v>2275</v>
      </c>
      <c r="F24" s="19">
        <v>0</v>
      </c>
      <c r="G24" s="125">
        <f t="shared" si="0"/>
        <v>2395</v>
      </c>
    </row>
    <row r="25" spans="1:7" ht="12.75">
      <c r="A25" s="106"/>
      <c r="B25" s="19"/>
      <c r="C25" s="19"/>
      <c r="D25" s="19"/>
      <c r="E25" s="20"/>
      <c r="F25" s="19"/>
      <c r="G25" s="125"/>
    </row>
    <row r="26" spans="1:10" ht="12.75">
      <c r="A26" s="34"/>
      <c r="B26" s="35"/>
      <c r="C26" s="36"/>
      <c r="D26" s="36"/>
      <c r="E26" s="37"/>
      <c r="F26" s="37"/>
      <c r="G26" s="126"/>
      <c r="H26" s="38"/>
      <c r="I26" s="39"/>
      <c r="J26" s="39"/>
    </row>
    <row r="27" spans="1:7" ht="12.75" customHeight="1">
      <c r="A27" s="156" t="s">
        <v>14</v>
      </c>
      <c r="B27" s="157">
        <f aca="true" t="shared" si="1" ref="B27:G27">SUM(B10:B25)</f>
        <v>1860</v>
      </c>
      <c r="C27" s="157">
        <f t="shared" si="1"/>
        <v>50</v>
      </c>
      <c r="D27" s="157">
        <f t="shared" si="1"/>
        <v>24</v>
      </c>
      <c r="E27" s="157">
        <f t="shared" si="1"/>
        <v>43458</v>
      </c>
      <c r="F27" s="157">
        <f t="shared" si="1"/>
        <v>261</v>
      </c>
      <c r="G27" s="9">
        <f t="shared" si="1"/>
        <v>45653</v>
      </c>
    </row>
    <row r="28" spans="1:7" ht="15.75">
      <c r="A28" s="40"/>
      <c r="B28" s="41"/>
      <c r="C28" s="42"/>
      <c r="D28" s="42"/>
      <c r="E28" s="43"/>
      <c r="F28" s="43"/>
      <c r="G28" s="127"/>
    </row>
    <row r="29" ht="12.75">
      <c r="A29" s="14"/>
    </row>
    <row r="130" ht="12.75">
      <c r="I130" s="44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253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46" customWidth="1"/>
    <col min="2" max="2" width="10.140625" style="46" customWidth="1"/>
    <col min="3" max="3" width="11.140625" style="46" customWidth="1"/>
    <col min="4" max="4" width="12.28125" style="46" customWidth="1"/>
    <col min="5" max="5" width="14.00390625" style="129" customWidth="1"/>
    <col min="6" max="6" width="14.7109375" style="46" customWidth="1"/>
    <col min="7" max="7" width="11.00390625" style="46" customWidth="1"/>
    <col min="8" max="8" width="15.8515625" style="129" customWidth="1"/>
    <col min="9" max="16384" width="11.421875" style="46" customWidth="1"/>
  </cols>
  <sheetData>
    <row r="1" ht="12.75">
      <c r="A1" s="45" t="s">
        <v>89</v>
      </c>
    </row>
    <row r="4" ht="12.75">
      <c r="A4" s="45" t="s">
        <v>98</v>
      </c>
    </row>
    <row r="5" spans="1:8" ht="12.75">
      <c r="A5" s="152" t="s">
        <v>34</v>
      </c>
      <c r="H5" s="134"/>
    </row>
    <row r="6" spans="1:2" ht="12.75">
      <c r="A6" s="149" t="s">
        <v>110</v>
      </c>
      <c r="B6" s="132"/>
    </row>
    <row r="7" spans="1:8" ht="12.75">
      <c r="A7" s="186"/>
      <c r="B7" s="187" t="s">
        <v>35</v>
      </c>
      <c r="C7" s="188"/>
      <c r="D7" s="189"/>
      <c r="E7" s="190"/>
      <c r="F7" s="191" t="s">
        <v>36</v>
      </c>
      <c r="G7" s="191" t="s">
        <v>37</v>
      </c>
      <c r="H7" s="192" t="s">
        <v>38</v>
      </c>
    </row>
    <row r="8" spans="1:8" ht="12.75">
      <c r="A8" s="193" t="s">
        <v>1</v>
      </c>
      <c r="B8" s="194" t="s">
        <v>19</v>
      </c>
      <c r="C8" s="195" t="s">
        <v>39</v>
      </c>
      <c r="D8" s="195" t="s">
        <v>40</v>
      </c>
      <c r="E8" s="195" t="s">
        <v>41</v>
      </c>
      <c r="F8" s="195" t="s">
        <v>42</v>
      </c>
      <c r="G8" s="194" t="s">
        <v>43</v>
      </c>
      <c r="H8" s="196" t="s">
        <v>44</v>
      </c>
    </row>
    <row r="9" spans="1:8" ht="12.75">
      <c r="A9" s="197"/>
      <c r="B9" s="198"/>
      <c r="C9" s="199"/>
      <c r="D9" s="200"/>
      <c r="E9" s="199" t="s">
        <v>45</v>
      </c>
      <c r="F9" s="199" t="s">
        <v>46</v>
      </c>
      <c r="G9" s="199" t="s">
        <v>47</v>
      </c>
      <c r="H9" s="201" t="s">
        <v>48</v>
      </c>
    </row>
    <row r="10" spans="1:8" ht="12.75">
      <c r="A10" s="104" t="str">
        <f>'SOAP AB'!A10</f>
        <v>ABN Amro</v>
      </c>
      <c r="B10" s="20">
        <v>58239</v>
      </c>
      <c r="C10" s="20">
        <v>0</v>
      </c>
      <c r="D10" s="20">
        <v>0</v>
      </c>
      <c r="E10" s="113">
        <f aca="true" t="shared" si="0" ref="E10:E24">SUM(B10:D10)</f>
        <v>58239</v>
      </c>
      <c r="F10" s="20">
        <v>128766</v>
      </c>
      <c r="G10" s="20">
        <v>0</v>
      </c>
      <c r="H10" s="135">
        <f aca="true" t="shared" si="1" ref="H10:H24">SUM(E10:G10)</f>
        <v>187005</v>
      </c>
    </row>
    <row r="11" spans="1:8" ht="12.75">
      <c r="A11" s="107" t="str">
        <f>'SOAP AB'!A11</f>
        <v>Aseguradora Magallanes</v>
      </c>
      <c r="B11" s="20">
        <v>995539</v>
      </c>
      <c r="C11" s="20">
        <v>11984</v>
      </c>
      <c r="D11" s="20">
        <v>38856</v>
      </c>
      <c r="E11" s="113">
        <f t="shared" si="0"/>
        <v>1046379</v>
      </c>
      <c r="F11" s="20">
        <v>1578927</v>
      </c>
      <c r="G11" s="20">
        <v>0</v>
      </c>
      <c r="H11" s="135">
        <f t="shared" si="1"/>
        <v>2625306</v>
      </c>
    </row>
    <row r="12" spans="1:8" ht="12.75">
      <c r="A12" s="107" t="str">
        <f>'SOAP AB'!A12</f>
        <v>Bci</v>
      </c>
      <c r="B12" s="20">
        <v>1138422</v>
      </c>
      <c r="C12" s="20">
        <v>2244</v>
      </c>
      <c r="D12" s="20">
        <v>15757</v>
      </c>
      <c r="E12" s="113">
        <f t="shared" si="0"/>
        <v>1156423</v>
      </c>
      <c r="F12" s="20">
        <v>996647</v>
      </c>
      <c r="G12" s="20">
        <v>1565</v>
      </c>
      <c r="H12" s="135">
        <f t="shared" si="1"/>
        <v>2154635</v>
      </c>
    </row>
    <row r="13" spans="1:8" ht="12.75">
      <c r="A13" s="107" t="str">
        <f>'SOAP AB'!A13</f>
        <v>Chilena Consolidada</v>
      </c>
      <c r="B13" s="20">
        <v>244511</v>
      </c>
      <c r="C13" s="20">
        <v>6146</v>
      </c>
      <c r="D13" s="20">
        <v>5007</v>
      </c>
      <c r="E13" s="113">
        <f t="shared" si="0"/>
        <v>255664</v>
      </c>
      <c r="F13" s="20">
        <v>482754</v>
      </c>
      <c r="G13" s="20">
        <v>893</v>
      </c>
      <c r="H13" s="135">
        <f t="shared" si="1"/>
        <v>739311</v>
      </c>
    </row>
    <row r="14" spans="1:8" ht="12.75">
      <c r="A14" s="107" t="str">
        <f>'SOAP AB'!A14</f>
        <v>Consorcio Nacional</v>
      </c>
      <c r="B14" s="20">
        <v>61631</v>
      </c>
      <c r="C14" s="20">
        <v>0</v>
      </c>
      <c r="D14" s="20">
        <v>5161</v>
      </c>
      <c r="E14" s="113">
        <f t="shared" si="0"/>
        <v>66792</v>
      </c>
      <c r="F14" s="20">
        <v>95620</v>
      </c>
      <c r="G14" s="20">
        <v>0</v>
      </c>
      <c r="H14" s="135">
        <f t="shared" si="1"/>
        <v>162412</v>
      </c>
    </row>
    <row r="15" spans="1:8" ht="12.75">
      <c r="A15" s="107" t="str">
        <f>'SOAP AB'!A15</f>
        <v>Cruz del Sur</v>
      </c>
      <c r="B15" s="20">
        <v>237157</v>
      </c>
      <c r="C15" s="20">
        <v>4092</v>
      </c>
      <c r="D15" s="20">
        <v>8796</v>
      </c>
      <c r="E15" s="113">
        <f t="shared" si="0"/>
        <v>250045</v>
      </c>
      <c r="F15" s="20">
        <v>602812</v>
      </c>
      <c r="G15" s="20">
        <v>0</v>
      </c>
      <c r="H15" s="135">
        <f t="shared" si="1"/>
        <v>852857</v>
      </c>
    </row>
    <row r="16" spans="1:8" ht="12.75">
      <c r="A16" s="107" t="str">
        <f>'SOAP AB'!A16</f>
        <v>ING</v>
      </c>
      <c r="B16" s="20">
        <v>101305</v>
      </c>
      <c r="C16" s="20">
        <v>0</v>
      </c>
      <c r="D16" s="20">
        <v>0</v>
      </c>
      <c r="E16" s="113">
        <f t="shared" si="0"/>
        <v>101305</v>
      </c>
      <c r="F16" s="20">
        <v>284966</v>
      </c>
      <c r="G16" s="20">
        <v>8165</v>
      </c>
      <c r="H16" s="135">
        <f t="shared" si="1"/>
        <v>394436</v>
      </c>
    </row>
    <row r="17" spans="1:8" ht="12.75">
      <c r="A17" s="107" t="str">
        <f>'SOAP AB'!A17</f>
        <v>ING Vida</v>
      </c>
      <c r="B17" s="20">
        <v>625971</v>
      </c>
      <c r="C17" s="20">
        <v>0</v>
      </c>
      <c r="D17" s="20">
        <v>6134</v>
      </c>
      <c r="E17" s="113">
        <f t="shared" si="0"/>
        <v>632105</v>
      </c>
      <c r="F17" s="20">
        <v>901766</v>
      </c>
      <c r="G17" s="20">
        <v>32349</v>
      </c>
      <c r="H17" s="135">
        <f t="shared" si="1"/>
        <v>1566220</v>
      </c>
    </row>
    <row r="18" spans="1:8" ht="12.75">
      <c r="A18" s="107" t="str">
        <f>'SOAP AB'!A18</f>
        <v>Interamericana</v>
      </c>
      <c r="B18" s="20">
        <v>0</v>
      </c>
      <c r="C18" s="20">
        <v>0</v>
      </c>
      <c r="D18" s="20">
        <v>0</v>
      </c>
      <c r="E18" s="113">
        <f t="shared" si="0"/>
        <v>0</v>
      </c>
      <c r="F18" s="20">
        <v>0</v>
      </c>
      <c r="G18" s="20">
        <v>0</v>
      </c>
      <c r="H18" s="135">
        <f t="shared" si="1"/>
        <v>0</v>
      </c>
    </row>
    <row r="19" spans="1:8" ht="12.75">
      <c r="A19" s="107" t="str">
        <f>'SOAP AB'!A19</f>
        <v>Interamericana Vida</v>
      </c>
      <c r="B19" s="20">
        <v>356796</v>
      </c>
      <c r="C19" s="20">
        <v>841</v>
      </c>
      <c r="D19" s="20">
        <v>9230</v>
      </c>
      <c r="E19" s="113">
        <f t="shared" si="0"/>
        <v>366867</v>
      </c>
      <c r="F19" s="20">
        <v>533714</v>
      </c>
      <c r="G19" s="20">
        <v>92</v>
      </c>
      <c r="H19" s="135">
        <f t="shared" si="1"/>
        <v>900673</v>
      </c>
    </row>
    <row r="20" spans="1:8" ht="12.75">
      <c r="A20" s="107" t="str">
        <f>'SOAP AB'!A20</f>
        <v>Ise Chile</v>
      </c>
      <c r="B20" s="20">
        <v>4520</v>
      </c>
      <c r="C20" s="20">
        <v>0</v>
      </c>
      <c r="D20" s="20">
        <v>0</v>
      </c>
      <c r="E20" s="113">
        <f t="shared" si="0"/>
        <v>4520</v>
      </c>
      <c r="F20" s="20">
        <v>6145</v>
      </c>
      <c r="G20" s="20">
        <v>0</v>
      </c>
      <c r="H20" s="135">
        <f t="shared" si="1"/>
        <v>10665</v>
      </c>
    </row>
    <row r="21" spans="1:8" ht="12.75">
      <c r="A21" s="107" t="str">
        <f>'SOAP AB'!A21</f>
        <v>Liberty</v>
      </c>
      <c r="B21" s="20">
        <v>376060</v>
      </c>
      <c r="C21" s="20">
        <v>0</v>
      </c>
      <c r="D21" s="20">
        <v>5183</v>
      </c>
      <c r="E21" s="113">
        <f t="shared" si="0"/>
        <v>381243</v>
      </c>
      <c r="F21" s="20">
        <v>399511</v>
      </c>
      <c r="G21" s="20">
        <v>209</v>
      </c>
      <c r="H21" s="135">
        <f t="shared" si="1"/>
        <v>780963</v>
      </c>
    </row>
    <row r="22" spans="1:8" ht="12.75">
      <c r="A22" s="107" t="str">
        <f>'SOAP AB'!A22</f>
        <v>Mapfre</v>
      </c>
      <c r="B22" s="20">
        <v>517142</v>
      </c>
      <c r="C22" s="20">
        <v>0</v>
      </c>
      <c r="D22" s="20">
        <v>11162</v>
      </c>
      <c r="E22" s="113">
        <f t="shared" si="0"/>
        <v>528304</v>
      </c>
      <c r="F22" s="20">
        <v>849640</v>
      </c>
      <c r="G22" s="20">
        <v>0</v>
      </c>
      <c r="H22" s="135">
        <f t="shared" si="1"/>
        <v>1377944</v>
      </c>
    </row>
    <row r="23" spans="1:8" ht="12.75">
      <c r="A23" s="107" t="str">
        <f>'SOAP AB'!A23</f>
        <v>Penta Security</v>
      </c>
      <c r="B23" s="20">
        <v>777270</v>
      </c>
      <c r="C23" s="20">
        <v>19597</v>
      </c>
      <c r="D23" s="20">
        <v>15905</v>
      </c>
      <c r="E23" s="113">
        <f t="shared" si="0"/>
        <v>812772</v>
      </c>
      <c r="F23" s="20">
        <v>2233968</v>
      </c>
      <c r="G23" s="20">
        <v>9635</v>
      </c>
      <c r="H23" s="135">
        <f t="shared" si="1"/>
        <v>3056375</v>
      </c>
    </row>
    <row r="24" spans="1:8" ht="12.75">
      <c r="A24" s="107" t="str">
        <f>'SOAP AB'!A24</f>
        <v>Renta Nacional</v>
      </c>
      <c r="B24" s="20">
        <v>422940</v>
      </c>
      <c r="C24" s="20">
        <v>16521</v>
      </c>
      <c r="D24" s="20">
        <v>1155</v>
      </c>
      <c r="E24" s="113">
        <f t="shared" si="0"/>
        <v>440616</v>
      </c>
      <c r="F24" s="20">
        <v>554009</v>
      </c>
      <c r="G24" s="20">
        <v>1</v>
      </c>
      <c r="H24" s="135">
        <f t="shared" si="1"/>
        <v>994626</v>
      </c>
    </row>
    <row r="25" spans="1:8" ht="12.75">
      <c r="A25" s="108"/>
      <c r="B25" s="20"/>
      <c r="C25" s="20"/>
      <c r="D25" s="20"/>
      <c r="E25" s="113"/>
      <c r="F25" s="20"/>
      <c r="G25" s="20"/>
      <c r="H25" s="135"/>
    </row>
    <row r="26" spans="1:9" ht="12.75">
      <c r="A26" s="47"/>
      <c r="B26" s="48"/>
      <c r="C26" s="49"/>
      <c r="D26" s="49"/>
      <c r="E26" s="130"/>
      <c r="F26" s="50"/>
      <c r="G26" s="50"/>
      <c r="H26" s="136"/>
      <c r="I26" s="51"/>
    </row>
    <row r="27" spans="1:9" s="133" customFormat="1" ht="12.75" customHeight="1">
      <c r="A27" s="158" t="s">
        <v>14</v>
      </c>
      <c r="B27" s="159">
        <f aca="true" t="shared" si="2" ref="B27:G27">SUM(B10:B25)</f>
        <v>5917503</v>
      </c>
      <c r="C27" s="159">
        <f t="shared" si="2"/>
        <v>61425</v>
      </c>
      <c r="D27" s="159">
        <f t="shared" si="2"/>
        <v>122346</v>
      </c>
      <c r="E27" s="159">
        <f t="shared" si="2"/>
        <v>6101274</v>
      </c>
      <c r="F27" s="159">
        <f t="shared" si="2"/>
        <v>9649245</v>
      </c>
      <c r="G27" s="159">
        <f t="shared" si="2"/>
        <v>52909</v>
      </c>
      <c r="H27" s="160">
        <f>SUM(H10:H25)</f>
        <v>15803428</v>
      </c>
      <c r="I27" s="140"/>
    </row>
    <row r="28" spans="1:8" ht="15.75">
      <c r="A28" s="52"/>
      <c r="B28" s="53"/>
      <c r="C28" s="54"/>
      <c r="D28" s="54"/>
      <c r="E28" s="131"/>
      <c r="F28" s="55"/>
      <c r="G28" s="55"/>
      <c r="H28" s="137"/>
    </row>
    <row r="32" ht="12.75">
      <c r="A32" s="45" t="s">
        <v>99</v>
      </c>
    </row>
    <row r="33" ht="12.75">
      <c r="A33" s="152" t="s">
        <v>49</v>
      </c>
    </row>
    <row r="34" spans="1:2" ht="12.75" customHeight="1">
      <c r="A34" s="149" t="str">
        <f>A6</f>
        <v>      (entre el 1 de enero y 31 de diciembre de 2004, montos expresados en miles de pesos de diciembre de 2004)</v>
      </c>
      <c r="B34" s="132"/>
    </row>
    <row r="35" spans="1:6" ht="12.75">
      <c r="A35" s="186"/>
      <c r="B35" s="209" t="s">
        <v>81</v>
      </c>
      <c r="C35" s="210"/>
      <c r="D35" s="191" t="s">
        <v>51</v>
      </c>
      <c r="E35" s="191" t="s">
        <v>52</v>
      </c>
      <c r="F35" s="192" t="s">
        <v>53</v>
      </c>
    </row>
    <row r="36" spans="1:6" ht="12.75">
      <c r="A36" s="193" t="s">
        <v>1</v>
      </c>
      <c r="B36" s="195" t="s">
        <v>54</v>
      </c>
      <c r="C36" s="195" t="s">
        <v>55</v>
      </c>
      <c r="D36" s="202" t="s">
        <v>82</v>
      </c>
      <c r="E36" s="202" t="s">
        <v>56</v>
      </c>
      <c r="F36" s="203" t="s">
        <v>57</v>
      </c>
    </row>
    <row r="37" spans="1:6" ht="12.75">
      <c r="A37" s="193"/>
      <c r="B37" s="204"/>
      <c r="C37" s="205"/>
      <c r="D37" s="202" t="s">
        <v>83</v>
      </c>
      <c r="E37" s="194" t="s">
        <v>58</v>
      </c>
      <c r="F37" s="203" t="s">
        <v>59</v>
      </c>
    </row>
    <row r="38" spans="1:6" ht="12.75">
      <c r="A38" s="197"/>
      <c r="B38" s="199" t="s">
        <v>60</v>
      </c>
      <c r="C38" s="199" t="s">
        <v>61</v>
      </c>
      <c r="D38" s="199" t="s">
        <v>62</v>
      </c>
      <c r="E38" s="199" t="s">
        <v>63</v>
      </c>
      <c r="F38" s="201" t="s">
        <v>64</v>
      </c>
    </row>
    <row r="39" spans="1:6" ht="12.75">
      <c r="A39" s="103" t="str">
        <f>A10</f>
        <v>ABN Amro</v>
      </c>
      <c r="B39" s="128">
        <v>187005</v>
      </c>
      <c r="C39" s="20">
        <v>32079</v>
      </c>
      <c r="D39" s="20">
        <v>13</v>
      </c>
      <c r="E39" s="20">
        <v>53217</v>
      </c>
      <c r="F39" s="138">
        <f aca="true" t="shared" si="3" ref="F39:F53">SUM(B39:D39)-E39</f>
        <v>165880</v>
      </c>
    </row>
    <row r="40" spans="1:6" ht="12.75">
      <c r="A40" s="105" t="str">
        <f aca="true" t="shared" si="4" ref="A40:A49">A11</f>
        <v>Aseguradora Magallanes</v>
      </c>
      <c r="B40" s="128">
        <v>2625306</v>
      </c>
      <c r="C40" s="20">
        <v>180329</v>
      </c>
      <c r="D40" s="20">
        <v>383375</v>
      </c>
      <c r="E40" s="20">
        <v>138282</v>
      </c>
      <c r="F40" s="138">
        <f t="shared" si="3"/>
        <v>3050728</v>
      </c>
    </row>
    <row r="41" spans="1:6" ht="12.75">
      <c r="A41" s="105" t="str">
        <f t="shared" si="4"/>
        <v>Bci</v>
      </c>
      <c r="B41" s="128">
        <v>2154635</v>
      </c>
      <c r="C41" s="20">
        <v>1284443</v>
      </c>
      <c r="D41" s="20">
        <v>639196</v>
      </c>
      <c r="E41" s="20">
        <v>367628</v>
      </c>
      <c r="F41" s="138">
        <f t="shared" si="3"/>
        <v>3710646</v>
      </c>
    </row>
    <row r="42" spans="1:6" ht="12.75">
      <c r="A42" s="105" t="str">
        <f t="shared" si="4"/>
        <v>Chilena Consolidada</v>
      </c>
      <c r="B42" s="128">
        <v>739311</v>
      </c>
      <c r="C42" s="20">
        <v>100748</v>
      </c>
      <c r="D42" s="20">
        <v>125174</v>
      </c>
      <c r="E42" s="20">
        <v>150542</v>
      </c>
      <c r="F42" s="138">
        <f t="shared" si="3"/>
        <v>814691</v>
      </c>
    </row>
    <row r="43" spans="1:6" ht="12.75">
      <c r="A43" s="105" t="str">
        <f t="shared" si="4"/>
        <v>Consorcio Nacional</v>
      </c>
      <c r="B43" s="128">
        <v>162412</v>
      </c>
      <c r="C43" s="20">
        <v>10644</v>
      </c>
      <c r="D43" s="20">
        <v>27049</v>
      </c>
      <c r="E43" s="20">
        <v>14775</v>
      </c>
      <c r="F43" s="138">
        <f t="shared" si="3"/>
        <v>185330</v>
      </c>
    </row>
    <row r="44" spans="1:6" ht="12.75">
      <c r="A44" s="105" t="str">
        <f t="shared" si="4"/>
        <v>Cruz del Sur</v>
      </c>
      <c r="B44" s="128">
        <v>852857</v>
      </c>
      <c r="C44" s="20">
        <v>104924</v>
      </c>
      <c r="D44" s="20">
        <v>228360</v>
      </c>
      <c r="E44" s="20">
        <v>253483</v>
      </c>
      <c r="F44" s="138">
        <f t="shared" si="3"/>
        <v>932658</v>
      </c>
    </row>
    <row r="45" spans="1:6" ht="12.75">
      <c r="A45" s="105" t="str">
        <f t="shared" si="4"/>
        <v>ING</v>
      </c>
      <c r="B45" s="128">
        <v>394436</v>
      </c>
      <c r="C45" s="20">
        <v>17884</v>
      </c>
      <c r="D45" s="20">
        <v>39432</v>
      </c>
      <c r="E45" s="20">
        <v>19746</v>
      </c>
      <c r="F45" s="138">
        <f t="shared" si="3"/>
        <v>432006</v>
      </c>
    </row>
    <row r="46" spans="1:6" ht="12.75">
      <c r="A46" s="105" t="str">
        <f t="shared" si="4"/>
        <v>ING Vida</v>
      </c>
      <c r="B46" s="128">
        <v>1566220</v>
      </c>
      <c r="C46" s="20">
        <v>148199</v>
      </c>
      <c r="D46" s="20">
        <v>255461</v>
      </c>
      <c r="E46" s="20">
        <v>22182</v>
      </c>
      <c r="F46" s="138">
        <f t="shared" si="3"/>
        <v>1947698</v>
      </c>
    </row>
    <row r="47" spans="1:6" ht="12.75">
      <c r="A47" s="105" t="str">
        <f t="shared" si="4"/>
        <v>Interamericana</v>
      </c>
      <c r="B47" s="128">
        <v>0</v>
      </c>
      <c r="C47" s="20">
        <v>0</v>
      </c>
      <c r="D47" s="20">
        <v>7</v>
      </c>
      <c r="E47" s="20">
        <v>173</v>
      </c>
      <c r="F47" s="138">
        <f t="shared" si="3"/>
        <v>-166</v>
      </c>
    </row>
    <row r="48" spans="1:6" ht="12.75">
      <c r="A48" s="105" t="str">
        <f t="shared" si="4"/>
        <v>Interamericana Vida</v>
      </c>
      <c r="B48" s="128">
        <v>900673</v>
      </c>
      <c r="C48" s="20">
        <v>148119</v>
      </c>
      <c r="D48" s="20">
        <v>122863</v>
      </c>
      <c r="E48" s="20">
        <v>93448</v>
      </c>
      <c r="F48" s="138">
        <f t="shared" si="3"/>
        <v>1078207</v>
      </c>
    </row>
    <row r="49" spans="1:6" ht="12.75">
      <c r="A49" s="105" t="str">
        <f t="shared" si="4"/>
        <v>Ise Chile</v>
      </c>
      <c r="B49" s="128">
        <v>10665</v>
      </c>
      <c r="C49" s="20">
        <v>2409</v>
      </c>
      <c r="D49" s="20">
        <v>2330</v>
      </c>
      <c r="E49" s="20">
        <v>561</v>
      </c>
      <c r="F49" s="138">
        <f t="shared" si="3"/>
        <v>14843</v>
      </c>
    </row>
    <row r="50" spans="1:6" ht="12.75">
      <c r="A50" s="105" t="str">
        <f>A21</f>
        <v>Liberty</v>
      </c>
      <c r="B50" s="128">
        <v>780963</v>
      </c>
      <c r="C50" s="20">
        <v>140634</v>
      </c>
      <c r="D50" s="20">
        <v>224342</v>
      </c>
      <c r="E50" s="20">
        <v>91237</v>
      </c>
      <c r="F50" s="138">
        <f t="shared" si="3"/>
        <v>1054702</v>
      </c>
    </row>
    <row r="51" spans="1:6" ht="12.75">
      <c r="A51" s="105" t="str">
        <f>A22</f>
        <v>Mapfre</v>
      </c>
      <c r="B51" s="128">
        <v>1377944</v>
      </c>
      <c r="C51" s="20">
        <v>134920</v>
      </c>
      <c r="D51" s="20">
        <v>54998</v>
      </c>
      <c r="E51" s="20">
        <v>71835</v>
      </c>
      <c r="F51" s="138">
        <f t="shared" si="3"/>
        <v>1496027</v>
      </c>
    </row>
    <row r="52" spans="1:6" ht="12.75" customHeight="1">
      <c r="A52" s="105" t="str">
        <f>A23</f>
        <v>Penta Security</v>
      </c>
      <c r="B52" s="128">
        <v>3056375</v>
      </c>
      <c r="C52" s="20">
        <v>594532</v>
      </c>
      <c r="D52" s="20">
        <v>649628</v>
      </c>
      <c r="E52" s="20">
        <v>362551</v>
      </c>
      <c r="F52" s="138">
        <f t="shared" si="3"/>
        <v>3937984</v>
      </c>
    </row>
    <row r="53" spans="1:6" ht="12.75" customHeight="1">
      <c r="A53" s="105" t="str">
        <f>A24</f>
        <v>Renta Nacional</v>
      </c>
      <c r="B53" s="128">
        <v>994626</v>
      </c>
      <c r="C53" s="207">
        <v>166036</v>
      </c>
      <c r="D53" s="20">
        <v>245623</v>
      </c>
      <c r="E53" s="20">
        <v>198981</v>
      </c>
      <c r="F53" s="138">
        <f t="shared" si="3"/>
        <v>1207304</v>
      </c>
    </row>
    <row r="54" spans="1:6" ht="12.75" customHeight="1">
      <c r="A54" s="106"/>
      <c r="B54" s="128"/>
      <c r="C54" s="20"/>
      <c r="D54" s="20"/>
      <c r="E54" s="20"/>
      <c r="F54" s="138"/>
    </row>
    <row r="55" spans="1:7" ht="12.75" customHeight="1">
      <c r="A55" s="47"/>
      <c r="B55" s="48"/>
      <c r="C55" s="49"/>
      <c r="D55" s="49"/>
      <c r="E55" s="49"/>
      <c r="F55" s="136"/>
      <c r="G55" s="56"/>
    </row>
    <row r="56" spans="1:6" ht="12.75" customHeight="1">
      <c r="A56" s="161" t="s">
        <v>14</v>
      </c>
      <c r="B56" s="162">
        <f>SUM(B39:B54)</f>
        <v>15803428</v>
      </c>
      <c r="C56" s="162">
        <f>SUM(C39:C54)</f>
        <v>3065900</v>
      </c>
      <c r="D56" s="162">
        <f>SUM(D39:D54)</f>
        <v>2997851</v>
      </c>
      <c r="E56" s="162">
        <f>SUM(E39:E54)</f>
        <v>1838641</v>
      </c>
      <c r="F56" s="3">
        <f>+B56+C56+D56-E56</f>
        <v>20028538</v>
      </c>
    </row>
    <row r="57" spans="1:6" ht="15.75">
      <c r="A57" s="52"/>
      <c r="B57" s="53"/>
      <c r="C57" s="54"/>
      <c r="D57" s="54"/>
      <c r="E57" s="54"/>
      <c r="F57" s="137"/>
    </row>
    <row r="58" spans="1:6" ht="12.75">
      <c r="A58" s="13"/>
      <c r="E58" s="46"/>
      <c r="F58" s="129"/>
    </row>
    <row r="59" spans="1:6" ht="12.75">
      <c r="A59" s="14"/>
      <c r="B59" s="208"/>
      <c r="E59" s="46"/>
      <c r="F59" s="139"/>
    </row>
    <row r="60" ht="12.75">
      <c r="E60" s="46"/>
    </row>
    <row r="61" ht="12.75">
      <c r="E61" s="46"/>
    </row>
    <row r="62" ht="12.75">
      <c r="E62" s="46"/>
    </row>
    <row r="63" ht="12.75">
      <c r="E63" s="46"/>
    </row>
    <row r="64" ht="12.75">
      <c r="E64" s="46"/>
    </row>
    <row r="65" ht="12.75">
      <c r="E65" s="46"/>
    </row>
    <row r="66" ht="12.75">
      <c r="E66" s="46"/>
    </row>
    <row r="67" ht="12.75">
      <c r="E67" s="46"/>
    </row>
    <row r="68" ht="12.75">
      <c r="E68" s="46"/>
    </row>
    <row r="69" ht="12.75">
      <c r="E69" s="46"/>
    </row>
    <row r="70" ht="12.75">
      <c r="E70" s="46"/>
    </row>
    <row r="71" ht="12.75">
      <c r="E71" s="46"/>
    </row>
    <row r="72" ht="12.75">
      <c r="E72" s="46"/>
    </row>
    <row r="73" ht="12.75">
      <c r="E73" s="46"/>
    </row>
    <row r="74" ht="12.75">
      <c r="E74" s="46"/>
    </row>
    <row r="75" ht="12.75">
      <c r="E75" s="46"/>
    </row>
    <row r="76" ht="12.75">
      <c r="E76" s="46"/>
    </row>
    <row r="77" ht="12.75">
      <c r="E77" s="46"/>
    </row>
    <row r="78" ht="12.75">
      <c r="E78" s="46"/>
    </row>
    <row r="79" ht="12.75">
      <c r="E79" s="46"/>
    </row>
    <row r="80" ht="12.75">
      <c r="E80" s="46"/>
    </row>
    <row r="81" ht="12.75">
      <c r="E81" s="46"/>
    </row>
    <row r="82" ht="12.75">
      <c r="E82" s="46"/>
    </row>
    <row r="83" ht="12.75">
      <c r="E83" s="46"/>
    </row>
    <row r="84" ht="12.75">
      <c r="E84" s="46"/>
    </row>
    <row r="85" ht="12.75">
      <c r="E85" s="46"/>
    </row>
    <row r="86" ht="12.75">
      <c r="E86" s="46"/>
    </row>
    <row r="87" ht="12.75">
      <c r="E87" s="46"/>
    </row>
    <row r="88" ht="12.75">
      <c r="E88" s="46"/>
    </row>
    <row r="89" ht="12.75">
      <c r="E89" s="46"/>
    </row>
    <row r="90" ht="12.75">
      <c r="E90" s="46"/>
    </row>
    <row r="91" ht="12.75">
      <c r="E91" s="46"/>
    </row>
    <row r="92" ht="12.75">
      <c r="E92" s="46"/>
    </row>
    <row r="93" ht="12.75">
      <c r="E93" s="46"/>
    </row>
    <row r="94" spans="5:10" ht="12.75">
      <c r="E94" s="46"/>
      <c r="J94" s="57"/>
    </row>
    <row r="95" ht="12.75">
      <c r="E95" s="46"/>
    </row>
    <row r="96" ht="12.75">
      <c r="E96" s="46"/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/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  <row r="130" ht="12.75">
      <c r="E130" s="46"/>
    </row>
    <row r="131" ht="12.75">
      <c r="E131" s="46"/>
    </row>
    <row r="132" ht="12.75">
      <c r="E132" s="46"/>
    </row>
    <row r="133" ht="12.75">
      <c r="E133" s="46"/>
    </row>
    <row r="134" ht="12.75">
      <c r="E134" s="46"/>
    </row>
    <row r="135" ht="12.75">
      <c r="E135" s="46"/>
    </row>
    <row r="136" ht="12.75">
      <c r="E136" s="46"/>
    </row>
    <row r="137" ht="12.75">
      <c r="E137" s="46"/>
    </row>
    <row r="138" ht="12.75">
      <c r="E138" s="46"/>
    </row>
    <row r="139" ht="12.75">
      <c r="E139" s="46"/>
    </row>
    <row r="140" ht="12.75">
      <c r="E140" s="46"/>
    </row>
    <row r="141" ht="12.75">
      <c r="E141" s="46"/>
    </row>
    <row r="142" ht="12.75">
      <c r="E142" s="46"/>
    </row>
    <row r="143" ht="12.75">
      <c r="E143" s="46"/>
    </row>
    <row r="144" ht="12.75">
      <c r="E144" s="46"/>
    </row>
    <row r="145" ht="12.75">
      <c r="E145" s="46"/>
    </row>
    <row r="146" ht="12.75">
      <c r="E146" s="46"/>
    </row>
    <row r="147" ht="12.75">
      <c r="E147" s="46"/>
    </row>
    <row r="148" ht="12.75">
      <c r="E148" s="46"/>
    </row>
    <row r="149" ht="12.75">
      <c r="E149" s="46"/>
    </row>
    <row r="150" ht="12.75"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  <row r="156" ht="12.75">
      <c r="E156" s="46"/>
    </row>
    <row r="157" ht="12.75">
      <c r="E157" s="46"/>
    </row>
    <row r="158" ht="12.75">
      <c r="E158" s="46"/>
    </row>
    <row r="159" ht="12.75">
      <c r="E159" s="46"/>
    </row>
    <row r="160" ht="12.75">
      <c r="E160" s="46"/>
    </row>
    <row r="161" ht="12.75">
      <c r="E161" s="46"/>
    </row>
    <row r="162" ht="12.75">
      <c r="E162" s="46"/>
    </row>
    <row r="163" ht="12.75">
      <c r="E163" s="46"/>
    </row>
    <row r="164" ht="12.75">
      <c r="E164" s="46"/>
    </row>
    <row r="165" ht="12.75">
      <c r="E165" s="46"/>
    </row>
    <row r="166" ht="12.75">
      <c r="E166" s="46"/>
    </row>
    <row r="167" ht="12.75">
      <c r="E167" s="46"/>
    </row>
    <row r="168" ht="12.75">
      <c r="E168" s="46"/>
    </row>
    <row r="169" ht="12.75">
      <c r="E169" s="46"/>
    </row>
    <row r="170" ht="12.75">
      <c r="E170" s="46"/>
    </row>
    <row r="171" ht="12.75">
      <c r="E171" s="46"/>
    </row>
    <row r="172" ht="12.75">
      <c r="E172" s="46"/>
    </row>
    <row r="173" ht="12.75">
      <c r="E173" s="46"/>
    </row>
    <row r="174" ht="12.75">
      <c r="E174" s="46"/>
    </row>
    <row r="175" ht="12.75">
      <c r="E175" s="46"/>
    </row>
    <row r="176" ht="12.75">
      <c r="E176" s="46"/>
    </row>
    <row r="177" ht="12.75">
      <c r="E177" s="46"/>
    </row>
    <row r="178" ht="12.75">
      <c r="E178" s="46"/>
    </row>
    <row r="179" ht="12.75">
      <c r="E179" s="46"/>
    </row>
    <row r="180" ht="12.75">
      <c r="E180" s="46"/>
    </row>
    <row r="181" ht="12.75">
      <c r="E181" s="46"/>
    </row>
    <row r="182" ht="12.75">
      <c r="E182" s="46"/>
    </row>
    <row r="183" ht="12.75">
      <c r="E183" s="46"/>
    </row>
    <row r="184" ht="12.75">
      <c r="E184" s="46"/>
    </row>
    <row r="185" ht="12.75">
      <c r="E185" s="46"/>
    </row>
    <row r="186" ht="12.75">
      <c r="E186" s="46"/>
    </row>
    <row r="187" ht="12.75">
      <c r="E187" s="46"/>
    </row>
    <row r="188" ht="12.75">
      <c r="E188" s="46"/>
    </row>
    <row r="189" ht="12.75">
      <c r="E189" s="46"/>
    </row>
    <row r="190" ht="12.75">
      <c r="E190" s="46"/>
    </row>
    <row r="191" ht="12.75">
      <c r="E191" s="46"/>
    </row>
    <row r="192" ht="12.75">
      <c r="E192" s="46"/>
    </row>
    <row r="193" ht="12.75">
      <c r="E193" s="46"/>
    </row>
    <row r="194" ht="12.75">
      <c r="E194" s="46"/>
    </row>
    <row r="195" ht="12.75">
      <c r="E195" s="46"/>
    </row>
    <row r="196" ht="12.75">
      <c r="E196" s="46"/>
    </row>
    <row r="197" ht="12.75">
      <c r="E197" s="46"/>
    </row>
    <row r="198" ht="12.75">
      <c r="E198" s="46"/>
    </row>
    <row r="199" ht="12.75">
      <c r="E199" s="46"/>
    </row>
    <row r="200" ht="12.75">
      <c r="E200" s="46"/>
    </row>
    <row r="201" ht="12.75">
      <c r="E201" s="46"/>
    </row>
    <row r="202" ht="12.75">
      <c r="E202" s="46"/>
    </row>
    <row r="203" ht="12.75">
      <c r="E203" s="46"/>
    </row>
    <row r="204" ht="12.75">
      <c r="E204" s="46"/>
    </row>
    <row r="205" ht="12.75">
      <c r="E205" s="46"/>
    </row>
    <row r="206" ht="12.75">
      <c r="E206" s="46"/>
    </row>
    <row r="207" ht="12.75">
      <c r="E207" s="46"/>
    </row>
    <row r="208" ht="12.75">
      <c r="E208" s="46"/>
    </row>
    <row r="209" ht="12.75">
      <c r="E209" s="46"/>
    </row>
    <row r="210" ht="12.75">
      <c r="E210" s="46"/>
    </row>
    <row r="211" ht="12.75">
      <c r="E211" s="46"/>
    </row>
    <row r="212" ht="12.75">
      <c r="E212" s="46"/>
    </row>
    <row r="213" ht="12.75">
      <c r="E213" s="46"/>
    </row>
    <row r="214" ht="12.75">
      <c r="E214" s="46"/>
    </row>
    <row r="215" ht="12.75">
      <c r="E215" s="46"/>
    </row>
    <row r="216" ht="12.75">
      <c r="E216" s="46"/>
    </row>
    <row r="217" ht="12.75">
      <c r="E217" s="46"/>
    </row>
    <row r="218" ht="12.75">
      <c r="E218" s="46"/>
    </row>
    <row r="219" ht="12.75">
      <c r="E219" s="46"/>
    </row>
    <row r="220" ht="12.75">
      <c r="E220" s="46"/>
    </row>
    <row r="221" ht="12.75">
      <c r="E221" s="46"/>
    </row>
    <row r="222" ht="12.75">
      <c r="E222" s="46"/>
    </row>
    <row r="223" ht="12.75">
      <c r="E223" s="46"/>
    </row>
    <row r="224" ht="12.75">
      <c r="E224" s="46"/>
    </row>
    <row r="225" ht="12.75">
      <c r="E225" s="46"/>
    </row>
    <row r="226" ht="12.75">
      <c r="E226" s="46"/>
    </row>
    <row r="227" ht="12.75">
      <c r="E227" s="46"/>
    </row>
    <row r="228" ht="12.75">
      <c r="E228" s="46"/>
    </row>
    <row r="229" ht="12.75">
      <c r="E229" s="46"/>
    </row>
    <row r="230" ht="12.75">
      <c r="E230" s="46"/>
    </row>
    <row r="231" ht="12.75">
      <c r="E231" s="46"/>
    </row>
    <row r="232" ht="12.75">
      <c r="E232" s="46"/>
    </row>
    <row r="233" ht="12.75">
      <c r="E233" s="46"/>
    </row>
    <row r="234" ht="12.75">
      <c r="E234" s="46"/>
    </row>
    <row r="235" ht="12.75">
      <c r="E235" s="46"/>
    </row>
    <row r="236" ht="12.75">
      <c r="E236" s="46"/>
    </row>
    <row r="237" ht="12.75">
      <c r="E237" s="46"/>
    </row>
    <row r="238" ht="12.75">
      <c r="E238" s="46"/>
    </row>
    <row r="239" ht="12.75">
      <c r="E239" s="46"/>
    </row>
    <row r="240" ht="12.75">
      <c r="E240" s="46"/>
    </row>
    <row r="241" ht="12.75">
      <c r="E241" s="46"/>
    </row>
    <row r="242" ht="12.75">
      <c r="E242" s="46"/>
    </row>
    <row r="243" ht="12.75">
      <c r="E243" s="46"/>
    </row>
    <row r="244" ht="12.75">
      <c r="E244" s="46"/>
    </row>
    <row r="245" ht="12.75">
      <c r="E245" s="46"/>
    </row>
    <row r="246" ht="12.75">
      <c r="E246" s="46"/>
    </row>
    <row r="247" ht="12.75">
      <c r="E247" s="46"/>
    </row>
    <row r="248" ht="12.75">
      <c r="E248" s="46"/>
    </row>
    <row r="249" ht="12.75">
      <c r="E249" s="46"/>
    </row>
    <row r="250" ht="12.75">
      <c r="E250" s="46"/>
    </row>
    <row r="251" ht="12.75">
      <c r="E251" s="46"/>
    </row>
    <row r="252" ht="12.75">
      <c r="E252" s="46"/>
    </row>
    <row r="253" ht="12.75">
      <c r="E253" s="46"/>
    </row>
  </sheetData>
  <mergeCells count="1">
    <mergeCell ref="B35:C35"/>
  </mergeCells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L8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59" customWidth="1"/>
    <col min="2" max="5" width="11.7109375" style="59" customWidth="1"/>
    <col min="6" max="6" width="12.28125" style="59" customWidth="1"/>
    <col min="7" max="9" width="11.7109375" style="59" customWidth="1"/>
    <col min="10" max="16384" width="11.421875" style="59" customWidth="1"/>
  </cols>
  <sheetData>
    <row r="1" ht="12.75">
      <c r="A1" s="58" t="s">
        <v>90</v>
      </c>
    </row>
    <row r="4" ht="12.75">
      <c r="A4" s="58" t="s">
        <v>100</v>
      </c>
    </row>
    <row r="5" spans="1:9" ht="12.75">
      <c r="A5" s="60" t="s">
        <v>0</v>
      </c>
      <c r="B5" s="61"/>
      <c r="C5" s="61"/>
      <c r="E5" s="61"/>
      <c r="F5" s="61"/>
      <c r="G5" s="61"/>
      <c r="H5" s="61"/>
      <c r="I5" s="61"/>
    </row>
    <row r="6" spans="1:9" ht="12.75">
      <c r="A6" s="2" t="str">
        <f>'SOAP AB'!$A$6</f>
        <v>      (entre el 1 de enero y 31 de diciembre de 2004)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63"/>
      <c r="B7" s="64"/>
      <c r="C7" s="65"/>
      <c r="D7" s="65"/>
      <c r="E7" s="65"/>
      <c r="F7" s="65"/>
      <c r="G7" s="65"/>
      <c r="H7" s="65"/>
      <c r="I7" s="66"/>
    </row>
    <row r="8" spans="1:9" ht="12.75">
      <c r="A8" s="67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109" t="s">
        <v>94</v>
      </c>
      <c r="G8" s="68" t="s">
        <v>6</v>
      </c>
      <c r="H8" s="68" t="s">
        <v>7</v>
      </c>
      <c r="I8" s="69" t="s">
        <v>8</v>
      </c>
    </row>
    <row r="9" spans="1:9" ht="12.75">
      <c r="A9" s="70"/>
      <c r="B9" s="71"/>
      <c r="C9" s="71"/>
      <c r="D9" s="71"/>
      <c r="E9" s="71"/>
      <c r="F9" s="71"/>
      <c r="G9" s="71"/>
      <c r="H9" s="71"/>
      <c r="I9" s="72"/>
    </row>
    <row r="10" spans="1:9" ht="12.75">
      <c r="A10" s="104" t="str">
        <f>'SOAP AB'!A10</f>
        <v>ABN Amro</v>
      </c>
      <c r="B10" s="20">
        <v>12614</v>
      </c>
      <c r="C10" s="20">
        <v>5818</v>
      </c>
      <c r="D10" s="20">
        <v>101</v>
      </c>
      <c r="E10" s="20">
        <v>0</v>
      </c>
      <c r="F10" s="20">
        <v>3</v>
      </c>
      <c r="G10" s="20">
        <v>0</v>
      </c>
      <c r="H10" s="20">
        <v>295</v>
      </c>
      <c r="I10" s="4">
        <f aca="true" t="shared" si="0" ref="I10:I24">SUM(B10:H10)</f>
        <v>18831</v>
      </c>
    </row>
    <row r="11" spans="1:9" ht="12.75">
      <c r="A11" s="107" t="str">
        <f>'SOAP AB'!A11</f>
        <v>Aseguradora Magallanes</v>
      </c>
      <c r="B11" s="20">
        <v>277188</v>
      </c>
      <c r="C11" s="20">
        <v>117491</v>
      </c>
      <c r="D11" s="20">
        <v>7069</v>
      </c>
      <c r="E11" s="20">
        <v>2396</v>
      </c>
      <c r="F11" s="20">
        <v>2973</v>
      </c>
      <c r="G11" s="20">
        <v>8191</v>
      </c>
      <c r="H11" s="20">
        <v>46155</v>
      </c>
      <c r="I11" s="4">
        <f t="shared" si="0"/>
        <v>461463</v>
      </c>
    </row>
    <row r="12" spans="1:9" ht="12.75">
      <c r="A12" s="107" t="str">
        <f>'SOAP AB'!A12</f>
        <v>Bci</v>
      </c>
      <c r="B12" s="20">
        <v>196421</v>
      </c>
      <c r="C12" s="20">
        <v>83898</v>
      </c>
      <c r="D12" s="20">
        <v>34878</v>
      </c>
      <c r="E12" s="20">
        <v>16711</v>
      </c>
      <c r="F12" s="20">
        <v>6879</v>
      </c>
      <c r="G12" s="20">
        <v>23960</v>
      </c>
      <c r="H12" s="20">
        <v>19919</v>
      </c>
      <c r="I12" s="4">
        <f t="shared" si="0"/>
        <v>382666</v>
      </c>
    </row>
    <row r="13" spans="1:9" ht="12.75">
      <c r="A13" s="107" t="str">
        <f>'SOAP AB'!A13</f>
        <v>Chilena Consolidada</v>
      </c>
      <c r="B13" s="20">
        <v>59784</v>
      </c>
      <c r="C13" s="20">
        <v>21643</v>
      </c>
      <c r="D13" s="20">
        <v>569</v>
      </c>
      <c r="E13" s="20">
        <v>2</v>
      </c>
      <c r="F13" s="20">
        <v>131</v>
      </c>
      <c r="G13" s="20">
        <v>0</v>
      </c>
      <c r="H13" s="20">
        <v>2776</v>
      </c>
      <c r="I13" s="4">
        <f t="shared" si="0"/>
        <v>84905</v>
      </c>
    </row>
    <row r="14" spans="1:9" ht="12.75">
      <c r="A14" s="107" t="str">
        <f>'SOAP AB'!A14</f>
        <v>Consorcio Nacional</v>
      </c>
      <c r="B14" s="20">
        <v>24362</v>
      </c>
      <c r="C14" s="20">
        <v>5955</v>
      </c>
      <c r="D14" s="20">
        <v>0</v>
      </c>
      <c r="E14" s="20">
        <v>0</v>
      </c>
      <c r="F14" s="20">
        <v>15</v>
      </c>
      <c r="G14" s="20">
        <v>0</v>
      </c>
      <c r="H14" s="20">
        <v>273</v>
      </c>
      <c r="I14" s="4">
        <f t="shared" si="0"/>
        <v>30605</v>
      </c>
    </row>
    <row r="15" spans="1:9" ht="12.75">
      <c r="A15" s="107" t="str">
        <f>'SOAP AB'!A15</f>
        <v>Cruz del Sur</v>
      </c>
      <c r="B15" s="20">
        <v>18308</v>
      </c>
      <c r="C15" s="20">
        <v>9224</v>
      </c>
      <c r="D15" s="20">
        <v>6508</v>
      </c>
      <c r="E15" s="20">
        <v>1160</v>
      </c>
      <c r="F15" s="20">
        <v>85</v>
      </c>
      <c r="G15" s="20">
        <v>4059</v>
      </c>
      <c r="H15" s="20">
        <v>4900</v>
      </c>
      <c r="I15" s="4">
        <f t="shared" si="0"/>
        <v>44244</v>
      </c>
    </row>
    <row r="16" spans="1:9" ht="12.75">
      <c r="A16" s="107" t="str">
        <f>'SOAP AB'!A16</f>
        <v>ING</v>
      </c>
      <c r="B16" s="20">
        <v>2586</v>
      </c>
      <c r="C16" s="20">
        <v>682</v>
      </c>
      <c r="D16" s="20">
        <v>0</v>
      </c>
      <c r="E16" s="20">
        <v>10</v>
      </c>
      <c r="F16" s="20">
        <v>367</v>
      </c>
      <c r="G16" s="20">
        <v>0</v>
      </c>
      <c r="H16" s="20">
        <v>118</v>
      </c>
      <c r="I16" s="4">
        <f t="shared" si="0"/>
        <v>3763</v>
      </c>
    </row>
    <row r="17" spans="1:9" ht="12.75">
      <c r="A17" s="107" t="str">
        <f>'SOAP AB'!A17</f>
        <v>ING Vida</v>
      </c>
      <c r="B17" s="20">
        <v>212328</v>
      </c>
      <c r="C17" s="20">
        <v>98003</v>
      </c>
      <c r="D17" s="20">
        <v>0</v>
      </c>
      <c r="E17" s="20">
        <v>3226</v>
      </c>
      <c r="F17" s="20">
        <v>7466</v>
      </c>
      <c r="G17" s="20">
        <v>0</v>
      </c>
      <c r="H17" s="20">
        <v>6158</v>
      </c>
      <c r="I17" s="4">
        <f t="shared" si="0"/>
        <v>327181</v>
      </c>
    </row>
    <row r="18" spans="1:9" ht="12.75">
      <c r="A18" s="107" t="str">
        <f>'SOAP AB'!A18</f>
        <v>Interamericana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4">
        <f t="shared" si="0"/>
        <v>0</v>
      </c>
    </row>
    <row r="19" spans="1:9" ht="12.75">
      <c r="A19" s="107" t="str">
        <f>'SOAP AB'!A19</f>
        <v>Interamericana Vida</v>
      </c>
      <c r="B19" s="20">
        <v>60540</v>
      </c>
      <c r="C19" s="20">
        <v>25065</v>
      </c>
      <c r="D19" s="20">
        <v>1379</v>
      </c>
      <c r="E19" s="20">
        <v>0</v>
      </c>
      <c r="F19" s="20">
        <v>0</v>
      </c>
      <c r="G19" s="20">
        <v>0</v>
      </c>
      <c r="H19" s="20">
        <v>1716</v>
      </c>
      <c r="I19" s="4">
        <f t="shared" si="0"/>
        <v>88700</v>
      </c>
    </row>
    <row r="20" spans="1:9" ht="12.75">
      <c r="A20" s="107" t="str">
        <f>'SOAP AB'!A20</f>
        <v>Ise Chile</v>
      </c>
      <c r="B20" s="20">
        <v>448</v>
      </c>
      <c r="C20" s="20">
        <v>240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4">
        <f t="shared" si="0"/>
        <v>688</v>
      </c>
    </row>
    <row r="21" spans="1:9" ht="12.75">
      <c r="A21" s="107" t="str">
        <f>'SOAP AB'!A21</f>
        <v>Liberty</v>
      </c>
      <c r="B21" s="20">
        <v>75419</v>
      </c>
      <c r="C21" s="20">
        <v>67535</v>
      </c>
      <c r="D21" s="20">
        <v>30341</v>
      </c>
      <c r="E21" s="20">
        <v>728</v>
      </c>
      <c r="F21" s="20">
        <v>34</v>
      </c>
      <c r="G21" s="20">
        <v>15828</v>
      </c>
      <c r="H21" s="20">
        <v>2360</v>
      </c>
      <c r="I21" s="4">
        <f t="shared" si="0"/>
        <v>192245</v>
      </c>
    </row>
    <row r="22" spans="1:9" ht="12.75">
      <c r="A22" s="107" t="str">
        <f>'SOAP AB'!A22</f>
        <v>Mapfre</v>
      </c>
      <c r="B22" s="20">
        <v>125709</v>
      </c>
      <c r="C22" s="20">
        <v>43905</v>
      </c>
      <c r="D22" s="20">
        <v>9783</v>
      </c>
      <c r="E22" s="20">
        <v>4578</v>
      </c>
      <c r="F22" s="20">
        <v>1101</v>
      </c>
      <c r="G22" s="20">
        <v>15254</v>
      </c>
      <c r="H22" s="20">
        <v>5730</v>
      </c>
      <c r="I22" s="4">
        <f t="shared" si="0"/>
        <v>206060</v>
      </c>
    </row>
    <row r="23" spans="1:9" ht="12.75">
      <c r="A23" s="107" t="str">
        <f>'SOAP AB'!A23</f>
        <v>Penta Security</v>
      </c>
      <c r="B23" s="20">
        <v>208182</v>
      </c>
      <c r="C23" s="20">
        <v>147382</v>
      </c>
      <c r="D23" s="20">
        <v>45750</v>
      </c>
      <c r="E23" s="20">
        <v>13629</v>
      </c>
      <c r="F23" s="20">
        <v>6192</v>
      </c>
      <c r="G23" s="20">
        <v>21824</v>
      </c>
      <c r="H23" s="20">
        <v>8639</v>
      </c>
      <c r="I23" s="4">
        <f t="shared" si="0"/>
        <v>451598</v>
      </c>
    </row>
    <row r="24" spans="1:9" ht="12.75">
      <c r="A24" s="107" t="str">
        <f>'SOAP AB'!A24</f>
        <v>Renta Nacional</v>
      </c>
      <c r="B24" s="20">
        <v>41150</v>
      </c>
      <c r="C24" s="20">
        <v>26731</v>
      </c>
      <c r="D24" s="20">
        <v>10975</v>
      </c>
      <c r="E24" s="20">
        <v>5284</v>
      </c>
      <c r="F24" s="20">
        <v>7</v>
      </c>
      <c r="G24" s="20">
        <v>4509</v>
      </c>
      <c r="H24" s="20">
        <v>6066</v>
      </c>
      <c r="I24" s="4">
        <f t="shared" si="0"/>
        <v>94722</v>
      </c>
    </row>
    <row r="25" spans="1:9" ht="12.75">
      <c r="A25" s="108"/>
      <c r="B25" s="20"/>
      <c r="C25" s="20"/>
      <c r="D25" s="20"/>
      <c r="E25" s="20"/>
      <c r="F25" s="20"/>
      <c r="G25" s="73"/>
      <c r="H25" s="20"/>
      <c r="I25" s="4"/>
    </row>
    <row r="26" spans="1:9" ht="12.75">
      <c r="A26" s="74"/>
      <c r="B26" s="75"/>
      <c r="C26" s="76"/>
      <c r="D26" s="76"/>
      <c r="E26" s="76"/>
      <c r="F26" s="76"/>
      <c r="G26" s="77"/>
      <c r="H26" s="77"/>
      <c r="I26" s="78"/>
    </row>
    <row r="27" spans="1:10" ht="12.75">
      <c r="A27" s="79" t="s">
        <v>14</v>
      </c>
      <c r="B27" s="5">
        <f aca="true" t="shared" si="1" ref="B27:I27">SUM(B10:B25)</f>
        <v>1315039</v>
      </c>
      <c r="C27" s="6">
        <f t="shared" si="1"/>
        <v>653572</v>
      </c>
      <c r="D27" s="6">
        <f t="shared" si="1"/>
        <v>147353</v>
      </c>
      <c r="E27" s="6">
        <f t="shared" si="1"/>
        <v>47724</v>
      </c>
      <c r="F27" s="6">
        <f t="shared" si="1"/>
        <v>25253</v>
      </c>
      <c r="G27" s="7">
        <f t="shared" si="1"/>
        <v>93625</v>
      </c>
      <c r="H27" s="7">
        <f t="shared" si="1"/>
        <v>105105</v>
      </c>
      <c r="I27" s="8">
        <f t="shared" si="1"/>
        <v>2387671</v>
      </c>
      <c r="J27" s="80"/>
    </row>
    <row r="28" spans="1:9" ht="12.75" customHeight="1">
      <c r="A28" s="81"/>
      <c r="B28" s="82"/>
      <c r="C28" s="83"/>
      <c r="D28" s="83"/>
      <c r="E28" s="83"/>
      <c r="F28" s="83"/>
      <c r="G28" s="84"/>
      <c r="H28" s="85"/>
      <c r="I28" s="86"/>
    </row>
    <row r="29" spans="1:9" ht="12.75">
      <c r="A29" s="61"/>
      <c r="B29" s="61"/>
      <c r="C29" s="61"/>
      <c r="D29" s="61"/>
      <c r="E29" s="61"/>
      <c r="F29" s="61"/>
      <c r="G29" s="61"/>
      <c r="H29" s="61"/>
      <c r="I29" s="61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9" ht="12.75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2.75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2.75">
      <c r="A33" s="87" t="s">
        <v>102</v>
      </c>
      <c r="B33" s="61"/>
      <c r="C33" s="61"/>
      <c r="E33" s="61"/>
      <c r="F33" s="61"/>
      <c r="G33" s="61"/>
      <c r="H33" s="61"/>
      <c r="I33" s="61"/>
    </row>
    <row r="34" spans="1:12" ht="12.75">
      <c r="A34" s="60" t="s">
        <v>15</v>
      </c>
      <c r="B34" s="62"/>
      <c r="C34" s="61"/>
      <c r="D34" s="61"/>
      <c r="E34" s="61"/>
      <c r="F34" s="61"/>
      <c r="G34" s="61"/>
      <c r="H34" s="61"/>
      <c r="I34" s="61"/>
      <c r="L34" s="88"/>
    </row>
    <row r="35" spans="1:9" ht="12.75">
      <c r="A35" s="2" t="str">
        <f>'SOAP DE'!$A$6</f>
        <v>      (entre el 1 de enero y 31 de diciembre de 2004, montos expresados en miles de pesos de diciembre de 2004)</v>
      </c>
      <c r="B35" s="62"/>
      <c r="C35" s="61"/>
      <c r="D35" s="61"/>
      <c r="E35" s="61"/>
      <c r="F35" s="61"/>
      <c r="G35" s="61"/>
      <c r="H35" s="61"/>
      <c r="I35" s="61"/>
    </row>
    <row r="36" spans="1:9" ht="12.75">
      <c r="A36" s="89"/>
      <c r="B36" s="64"/>
      <c r="C36" s="65"/>
      <c r="D36" s="65"/>
      <c r="E36" s="65"/>
      <c r="F36" s="65"/>
      <c r="G36" s="65"/>
      <c r="H36" s="65"/>
      <c r="I36" s="66"/>
    </row>
    <row r="37" spans="1:9" ht="12.75">
      <c r="A37" s="90" t="s">
        <v>1</v>
      </c>
      <c r="B37" s="68" t="s">
        <v>2</v>
      </c>
      <c r="C37" s="68" t="s">
        <v>3</v>
      </c>
      <c r="D37" s="68" t="s">
        <v>4</v>
      </c>
      <c r="E37" s="68" t="s">
        <v>5</v>
      </c>
      <c r="F37" s="68" t="s">
        <v>94</v>
      </c>
      <c r="G37" s="68" t="s">
        <v>6</v>
      </c>
      <c r="H37" s="68" t="s">
        <v>7</v>
      </c>
      <c r="I37" s="69" t="s">
        <v>8</v>
      </c>
    </row>
    <row r="38" spans="1:9" ht="12.75">
      <c r="A38" s="91"/>
      <c r="B38" s="71"/>
      <c r="C38" s="71"/>
      <c r="D38" s="71"/>
      <c r="E38" s="71"/>
      <c r="F38" s="71"/>
      <c r="G38" s="71"/>
      <c r="H38" s="71"/>
      <c r="I38" s="72"/>
    </row>
    <row r="39" spans="1:9" ht="12.75">
      <c r="A39" s="104" t="str">
        <f aca="true" t="shared" si="2" ref="A39:A53">A10</f>
        <v>ABN Amro</v>
      </c>
      <c r="B39" s="73">
        <v>49554</v>
      </c>
      <c r="C39" s="73">
        <v>35809</v>
      </c>
      <c r="D39" s="73">
        <v>1192</v>
      </c>
      <c r="E39" s="73">
        <v>0</v>
      </c>
      <c r="F39" s="73">
        <v>87</v>
      </c>
      <c r="G39" s="73">
        <v>0</v>
      </c>
      <c r="H39" s="73">
        <v>952</v>
      </c>
      <c r="I39" s="4">
        <f aca="true" t="shared" si="3" ref="I39:I52">SUM(B39:H39)</f>
        <v>87594</v>
      </c>
    </row>
    <row r="40" spans="1:9" ht="12.75">
      <c r="A40" s="105" t="str">
        <f t="shared" si="2"/>
        <v>Aseguradora Magallanes</v>
      </c>
      <c r="B40" s="73">
        <v>3238708</v>
      </c>
      <c r="C40" s="73">
        <v>1569089</v>
      </c>
      <c r="D40" s="73">
        <v>203266</v>
      </c>
      <c r="E40" s="73">
        <v>85262</v>
      </c>
      <c r="F40" s="73">
        <v>127965</v>
      </c>
      <c r="G40" s="73">
        <v>151418</v>
      </c>
      <c r="H40" s="73">
        <v>901950</v>
      </c>
      <c r="I40" s="4">
        <f t="shared" si="3"/>
        <v>6277658</v>
      </c>
    </row>
    <row r="41" spans="1:9" ht="12.75">
      <c r="A41" s="105" t="str">
        <f t="shared" si="2"/>
        <v>Bci</v>
      </c>
      <c r="B41" s="73">
        <v>2123422</v>
      </c>
      <c r="C41" s="73">
        <v>1206527</v>
      </c>
      <c r="D41" s="73">
        <v>801385</v>
      </c>
      <c r="E41" s="73">
        <v>1211393</v>
      </c>
      <c r="F41" s="73">
        <v>261166</v>
      </c>
      <c r="G41" s="73">
        <v>483031</v>
      </c>
      <c r="H41" s="73">
        <v>136553</v>
      </c>
      <c r="I41" s="4">
        <f t="shared" si="3"/>
        <v>6223477</v>
      </c>
    </row>
    <row r="42" spans="1:9" ht="12.75">
      <c r="A42" s="105" t="str">
        <f t="shared" si="2"/>
        <v>Chilena Consolidada</v>
      </c>
      <c r="B42" s="73">
        <v>692813</v>
      </c>
      <c r="C42" s="73">
        <v>318044</v>
      </c>
      <c r="D42" s="73">
        <v>17468</v>
      </c>
      <c r="E42" s="73">
        <v>25</v>
      </c>
      <c r="F42" s="73">
        <v>8030</v>
      </c>
      <c r="G42" s="73">
        <v>0</v>
      </c>
      <c r="H42" s="73">
        <v>27379</v>
      </c>
      <c r="I42" s="4">
        <f t="shared" si="3"/>
        <v>1063759</v>
      </c>
    </row>
    <row r="43" spans="1:9" ht="12.75">
      <c r="A43" s="105" t="str">
        <f t="shared" si="2"/>
        <v>Consorcio Nacional</v>
      </c>
      <c r="B43" s="73">
        <v>252609</v>
      </c>
      <c r="C43" s="73">
        <v>87515</v>
      </c>
      <c r="D43" s="73">
        <v>0</v>
      </c>
      <c r="E43" s="73">
        <v>0</v>
      </c>
      <c r="F43" s="73">
        <v>799</v>
      </c>
      <c r="G43" s="73">
        <v>0</v>
      </c>
      <c r="H43" s="73">
        <v>2767</v>
      </c>
      <c r="I43" s="4">
        <f t="shared" si="3"/>
        <v>343690</v>
      </c>
    </row>
    <row r="44" spans="1:9" ht="12.75">
      <c r="A44" s="105" t="str">
        <f t="shared" si="2"/>
        <v>Cruz del Sur</v>
      </c>
      <c r="B44" s="73">
        <v>163317</v>
      </c>
      <c r="C44" s="73">
        <v>107996</v>
      </c>
      <c r="D44" s="73">
        <v>141247</v>
      </c>
      <c r="E44" s="73">
        <v>26516</v>
      </c>
      <c r="F44" s="73">
        <v>5574</v>
      </c>
      <c r="G44" s="73">
        <v>82915</v>
      </c>
      <c r="H44" s="73">
        <v>36461</v>
      </c>
      <c r="I44" s="4">
        <f t="shared" si="3"/>
        <v>564026</v>
      </c>
    </row>
    <row r="45" spans="1:9" ht="12.75">
      <c r="A45" s="105" t="str">
        <f t="shared" si="2"/>
        <v>ING</v>
      </c>
      <c r="B45" s="73">
        <v>8545</v>
      </c>
      <c r="C45" s="73">
        <v>3447</v>
      </c>
      <c r="D45" s="73">
        <v>0</v>
      </c>
      <c r="E45" s="73">
        <v>451</v>
      </c>
      <c r="F45" s="73">
        <v>6839</v>
      </c>
      <c r="G45" s="73">
        <v>0</v>
      </c>
      <c r="H45" s="73">
        <v>407</v>
      </c>
      <c r="I45" s="4">
        <f t="shared" si="3"/>
        <v>19689</v>
      </c>
    </row>
    <row r="46" spans="1:9" ht="12.75">
      <c r="A46" s="105" t="str">
        <f t="shared" si="2"/>
        <v>ING Vida</v>
      </c>
      <c r="B46" s="73">
        <v>2035140</v>
      </c>
      <c r="C46" s="73">
        <v>1201964</v>
      </c>
      <c r="D46" s="73">
        <v>0</v>
      </c>
      <c r="E46" s="73">
        <v>797942</v>
      </c>
      <c r="F46" s="73">
        <v>313931</v>
      </c>
      <c r="G46" s="73">
        <v>0</v>
      </c>
      <c r="H46" s="73">
        <v>89484</v>
      </c>
      <c r="I46" s="4">
        <f t="shared" si="3"/>
        <v>4438461</v>
      </c>
    </row>
    <row r="47" spans="1:9" ht="12.75">
      <c r="A47" s="105" t="str">
        <f t="shared" si="2"/>
        <v>Interamericana</v>
      </c>
      <c r="B47" s="73">
        <v>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4">
        <f t="shared" si="3"/>
        <v>0</v>
      </c>
    </row>
    <row r="48" spans="1:9" ht="12.75">
      <c r="A48" s="105" t="str">
        <f t="shared" si="2"/>
        <v>Interamericana Vida</v>
      </c>
      <c r="B48" s="73">
        <v>608388</v>
      </c>
      <c r="C48" s="73">
        <v>331867</v>
      </c>
      <c r="D48" s="73">
        <v>16180</v>
      </c>
      <c r="E48" s="73">
        <v>0</v>
      </c>
      <c r="F48" s="73">
        <v>0</v>
      </c>
      <c r="G48" s="73">
        <v>0</v>
      </c>
      <c r="H48" s="73">
        <v>12503</v>
      </c>
      <c r="I48" s="4">
        <f t="shared" si="3"/>
        <v>968938</v>
      </c>
    </row>
    <row r="49" spans="1:9" ht="12.75">
      <c r="A49" s="105" t="str">
        <f t="shared" si="2"/>
        <v>Ise Chile</v>
      </c>
      <c r="B49" s="206">
        <v>5250</v>
      </c>
      <c r="C49" s="206">
        <v>3239</v>
      </c>
      <c r="D49" s="206">
        <v>0</v>
      </c>
      <c r="E49" s="206">
        <v>0</v>
      </c>
      <c r="F49" s="206">
        <v>0</v>
      </c>
      <c r="G49" s="206">
        <v>0</v>
      </c>
      <c r="H49" s="206">
        <v>0</v>
      </c>
      <c r="I49" s="4">
        <f t="shared" si="3"/>
        <v>8489</v>
      </c>
    </row>
    <row r="50" spans="1:9" ht="12.75">
      <c r="A50" s="105" t="str">
        <f t="shared" si="2"/>
        <v>Liberty</v>
      </c>
      <c r="B50" s="73">
        <v>750517</v>
      </c>
      <c r="C50" s="73">
        <v>770104</v>
      </c>
      <c r="D50" s="73">
        <v>574065</v>
      </c>
      <c r="E50" s="73">
        <v>16736</v>
      </c>
      <c r="F50" s="73">
        <v>1400</v>
      </c>
      <c r="G50" s="73">
        <v>386608</v>
      </c>
      <c r="H50" s="73">
        <v>10613</v>
      </c>
      <c r="I50" s="4">
        <f t="shared" si="3"/>
        <v>2510043</v>
      </c>
    </row>
    <row r="51" spans="1:9" ht="12.75">
      <c r="A51" s="105" t="str">
        <f t="shared" si="2"/>
        <v>Mapfre</v>
      </c>
      <c r="B51" s="73">
        <v>1256744</v>
      </c>
      <c r="C51" s="73">
        <v>576869</v>
      </c>
      <c r="D51" s="73">
        <v>261399</v>
      </c>
      <c r="E51" s="73">
        <v>621570</v>
      </c>
      <c r="F51" s="73">
        <v>51716</v>
      </c>
      <c r="G51" s="73">
        <v>303946</v>
      </c>
      <c r="H51" s="73">
        <v>46208</v>
      </c>
      <c r="I51" s="4">
        <f t="shared" si="3"/>
        <v>3118452</v>
      </c>
    </row>
    <row r="52" spans="1:9" ht="12.75">
      <c r="A52" s="105" t="str">
        <f t="shared" si="2"/>
        <v>Penta Security</v>
      </c>
      <c r="B52" s="73">
        <v>2129648</v>
      </c>
      <c r="C52" s="73">
        <v>1914434</v>
      </c>
      <c r="D52" s="73">
        <v>888671</v>
      </c>
      <c r="E52" s="73">
        <v>1739046</v>
      </c>
      <c r="F52" s="73">
        <v>276589</v>
      </c>
      <c r="G52" s="73">
        <v>423930</v>
      </c>
      <c r="H52" s="73">
        <v>205212</v>
      </c>
      <c r="I52" s="4">
        <f t="shared" si="3"/>
        <v>7577530</v>
      </c>
    </row>
    <row r="53" spans="1:9" ht="12.75">
      <c r="A53" s="105" t="str">
        <f t="shared" si="2"/>
        <v>Renta Nacional</v>
      </c>
      <c r="B53" s="73">
        <v>421652</v>
      </c>
      <c r="C53" s="73">
        <v>341729</v>
      </c>
      <c r="D53" s="73">
        <v>256688</v>
      </c>
      <c r="E53" s="73">
        <v>1103072</v>
      </c>
      <c r="F53" s="73">
        <v>176</v>
      </c>
      <c r="G53" s="73">
        <v>92927</v>
      </c>
      <c r="H53" s="73">
        <v>50460</v>
      </c>
      <c r="I53" s="4">
        <f>SUM(B53:H53)</f>
        <v>2266704</v>
      </c>
    </row>
    <row r="54" spans="1:10" ht="12.75">
      <c r="A54" s="107"/>
      <c r="B54" s="73"/>
      <c r="C54" s="73"/>
      <c r="D54" s="73"/>
      <c r="E54" s="73"/>
      <c r="F54" s="73"/>
      <c r="G54" s="73"/>
      <c r="H54" s="73"/>
      <c r="I54" s="4"/>
      <c r="J54" s="80"/>
    </row>
    <row r="55" spans="1:10" ht="12.75">
      <c r="A55" s="74"/>
      <c r="B55" s="75"/>
      <c r="C55" s="76"/>
      <c r="D55" s="76"/>
      <c r="E55" s="76"/>
      <c r="F55" s="76"/>
      <c r="G55" s="77"/>
      <c r="H55" s="77"/>
      <c r="I55" s="78"/>
      <c r="J55" s="80"/>
    </row>
    <row r="56" spans="1:9" ht="12.75">
      <c r="A56" s="79" t="s">
        <v>14</v>
      </c>
      <c r="B56" s="5">
        <f aca="true" t="shared" si="4" ref="B56:I56">SUM(B39:B54)</f>
        <v>13736307</v>
      </c>
      <c r="C56" s="6">
        <f t="shared" si="4"/>
        <v>8468633</v>
      </c>
      <c r="D56" s="6">
        <f t="shared" si="4"/>
        <v>3161561</v>
      </c>
      <c r="E56" s="6">
        <f t="shared" si="4"/>
        <v>5602013</v>
      </c>
      <c r="F56" s="6">
        <f t="shared" si="4"/>
        <v>1054272</v>
      </c>
      <c r="G56" s="7">
        <f t="shared" si="4"/>
        <v>1924775</v>
      </c>
      <c r="H56" s="7">
        <f t="shared" si="4"/>
        <v>1520949</v>
      </c>
      <c r="I56" s="8">
        <f t="shared" si="4"/>
        <v>35468510</v>
      </c>
    </row>
    <row r="57" spans="1:9" ht="12.75">
      <c r="A57" s="92"/>
      <c r="B57" s="93"/>
      <c r="C57" s="83"/>
      <c r="D57" s="83"/>
      <c r="E57" s="83"/>
      <c r="F57" s="83"/>
      <c r="G57" s="84"/>
      <c r="H57" s="84"/>
      <c r="I57" s="94"/>
    </row>
    <row r="58" spans="1:9" ht="12.75">
      <c r="A58" s="87"/>
      <c r="B58" s="61"/>
      <c r="C58" s="61"/>
      <c r="D58" s="61"/>
      <c r="E58" s="61"/>
      <c r="F58" s="61"/>
      <c r="G58" s="61"/>
      <c r="H58" s="61"/>
      <c r="I58" s="61"/>
    </row>
    <row r="59" spans="1:8" ht="12.75">
      <c r="A59" s="87"/>
      <c r="B59" s="61"/>
      <c r="C59" s="61"/>
      <c r="D59" s="61"/>
      <c r="E59" s="61"/>
      <c r="F59" s="61"/>
      <c r="G59" s="61"/>
      <c r="H59" s="61"/>
    </row>
    <row r="60" spans="1:8" ht="12.75">
      <c r="A60" s="87"/>
      <c r="B60" s="61"/>
      <c r="C60" s="61"/>
      <c r="D60" s="61"/>
      <c r="E60" s="61"/>
      <c r="F60" s="61"/>
      <c r="G60" s="61"/>
      <c r="H60" s="61"/>
    </row>
    <row r="61" spans="1:8" ht="12.75">
      <c r="A61" s="87"/>
      <c r="B61" s="61"/>
      <c r="C61" s="61"/>
      <c r="D61" s="61"/>
      <c r="E61" s="61"/>
      <c r="F61" s="61"/>
      <c r="G61" s="61"/>
      <c r="H61" s="61"/>
    </row>
    <row r="62" spans="1:8" ht="12.75">
      <c r="A62" s="87" t="s">
        <v>101</v>
      </c>
      <c r="B62" s="61"/>
      <c r="C62" s="61"/>
      <c r="D62" s="61"/>
      <c r="E62" s="61"/>
      <c r="F62" s="61"/>
      <c r="G62" s="61"/>
      <c r="H62" s="61"/>
    </row>
    <row r="63" spans="1:8" ht="12.75">
      <c r="A63" s="60" t="s">
        <v>16</v>
      </c>
      <c r="B63" s="61"/>
      <c r="C63" s="61"/>
      <c r="E63" s="61"/>
      <c r="F63" s="61"/>
      <c r="G63" s="61"/>
      <c r="H63" s="61"/>
    </row>
    <row r="64" spans="1:8" ht="12.75">
      <c r="A64" s="112" t="s">
        <v>111</v>
      </c>
      <c r="B64" s="62"/>
      <c r="C64" s="61"/>
      <c r="D64" s="61"/>
      <c r="E64" s="61"/>
      <c r="F64" s="61"/>
      <c r="G64" s="61"/>
      <c r="H64" s="61"/>
    </row>
    <row r="65" spans="1:9" ht="12.75">
      <c r="A65" s="89"/>
      <c r="B65" s="64"/>
      <c r="C65" s="65"/>
      <c r="D65" s="65"/>
      <c r="E65" s="65"/>
      <c r="F65" s="65"/>
      <c r="G65" s="65"/>
      <c r="H65" s="65"/>
      <c r="I65" s="66"/>
    </row>
    <row r="66" spans="1:9" ht="12.75">
      <c r="A66" s="90" t="s">
        <v>1</v>
      </c>
      <c r="B66" s="68" t="s">
        <v>2</v>
      </c>
      <c r="C66" s="68" t="s">
        <v>3</v>
      </c>
      <c r="D66" s="68" t="s">
        <v>4</v>
      </c>
      <c r="E66" s="68" t="s">
        <v>5</v>
      </c>
      <c r="F66" s="68" t="s">
        <v>94</v>
      </c>
      <c r="G66" s="68" t="s">
        <v>6</v>
      </c>
      <c r="H66" s="68" t="s">
        <v>7</v>
      </c>
      <c r="I66" s="69" t="s">
        <v>93</v>
      </c>
    </row>
    <row r="67" spans="1:9" ht="12.75">
      <c r="A67" s="91"/>
      <c r="B67" s="71"/>
      <c r="C67" s="71"/>
      <c r="D67" s="71"/>
      <c r="E67" s="71"/>
      <c r="F67" s="71"/>
      <c r="G67" s="71"/>
      <c r="H67" s="71"/>
      <c r="I67" s="72"/>
    </row>
    <row r="68" spans="1:9" ht="12.75">
      <c r="A68" s="104" t="str">
        <f aca="true" t="shared" si="5" ref="A68:A77">A10</f>
        <v>ABN Amro</v>
      </c>
      <c r="B68" s="99">
        <v>3928.4921515776123</v>
      </c>
      <c r="C68" s="99">
        <v>6154.864214506703</v>
      </c>
      <c r="D68" s="101">
        <v>11801.980198019803</v>
      </c>
      <c r="E68" s="101">
        <v>0</v>
      </c>
      <c r="F68" s="101">
        <v>29000</v>
      </c>
      <c r="G68" s="101">
        <v>0</v>
      </c>
      <c r="H68" s="101">
        <v>3227.1186440677966</v>
      </c>
      <c r="I68" s="11">
        <v>4651.585152142744</v>
      </c>
    </row>
    <row r="69" spans="1:9" ht="12.75">
      <c r="A69" s="107" t="str">
        <f t="shared" si="5"/>
        <v>Aseguradora Magallanes</v>
      </c>
      <c r="B69" s="99">
        <v>11684.156601295872</v>
      </c>
      <c r="C69" s="99">
        <v>13354.971870185802</v>
      </c>
      <c r="D69" s="100">
        <v>28754.56217286745</v>
      </c>
      <c r="E69" s="100">
        <v>35585.14190317195</v>
      </c>
      <c r="F69" s="100">
        <v>43042.381432896065</v>
      </c>
      <c r="G69" s="100">
        <v>18485.899157612013</v>
      </c>
      <c r="H69" s="99">
        <v>19541.761455963602</v>
      </c>
      <c r="I69" s="4">
        <v>13603.816557340459</v>
      </c>
    </row>
    <row r="70" spans="1:9" ht="12.75">
      <c r="A70" s="107" t="str">
        <f t="shared" si="5"/>
        <v>Bci</v>
      </c>
      <c r="B70" s="99">
        <v>10810.565061780564</v>
      </c>
      <c r="C70" s="99">
        <v>14380.879162792915</v>
      </c>
      <c r="D70" s="99">
        <v>22976.804862664143</v>
      </c>
      <c r="E70" s="100">
        <v>72490.7545927832</v>
      </c>
      <c r="F70" s="100">
        <v>37965.69268789068</v>
      </c>
      <c r="G70" s="100">
        <v>20159.891485809683</v>
      </c>
      <c r="H70" s="99">
        <v>6855.414428435162</v>
      </c>
      <c r="I70" s="4">
        <v>16263.469971202043</v>
      </c>
    </row>
    <row r="71" spans="1:9" ht="12.75">
      <c r="A71" s="107" t="str">
        <f t="shared" si="5"/>
        <v>Chilena Consolidada</v>
      </c>
      <c r="B71" s="99">
        <v>11588.602301619161</v>
      </c>
      <c r="C71" s="99">
        <v>14695.00531349628</v>
      </c>
      <c r="D71" s="99">
        <v>30699.47275922671</v>
      </c>
      <c r="E71" s="100">
        <v>12500</v>
      </c>
      <c r="F71" s="100">
        <v>61297.70992366412</v>
      </c>
      <c r="G71" s="100">
        <v>0</v>
      </c>
      <c r="H71" s="99">
        <v>9862.752161383285</v>
      </c>
      <c r="I71" s="4">
        <v>12528.814557446556</v>
      </c>
    </row>
    <row r="72" spans="1:9" ht="12.75">
      <c r="A72" s="107" t="str">
        <f t="shared" si="5"/>
        <v>Consorcio Nacional</v>
      </c>
      <c r="B72" s="99">
        <v>10368.976274525901</v>
      </c>
      <c r="C72" s="99">
        <v>14696.053736356003</v>
      </c>
      <c r="D72" s="99">
        <v>0</v>
      </c>
      <c r="E72" s="100">
        <v>0</v>
      </c>
      <c r="F72" s="100">
        <v>53266.666666666664</v>
      </c>
      <c r="G72" s="101">
        <v>0</v>
      </c>
      <c r="H72" s="99">
        <v>10135.531135531135</v>
      </c>
      <c r="I72" s="4">
        <v>11229.864401241628</v>
      </c>
    </row>
    <row r="73" spans="1:9" ht="12.75">
      <c r="A73" s="107" t="str">
        <f t="shared" si="5"/>
        <v>Cruz del Sur</v>
      </c>
      <c r="B73" s="99">
        <v>8920.52654577234</v>
      </c>
      <c r="C73" s="99">
        <v>11708.1526452732</v>
      </c>
      <c r="D73" s="101">
        <v>21703.595574677318</v>
      </c>
      <c r="E73" s="100">
        <v>22858.620689655174</v>
      </c>
      <c r="F73" s="100">
        <v>65576.4705882353</v>
      </c>
      <c r="G73" s="101">
        <v>20427.445183542743</v>
      </c>
      <c r="H73" s="99">
        <v>7441.020408163265</v>
      </c>
      <c r="I73" s="4">
        <v>12748.078835548324</v>
      </c>
    </row>
    <row r="74" spans="1:9" ht="12.75">
      <c r="A74" s="107" t="str">
        <f t="shared" si="5"/>
        <v>ING</v>
      </c>
      <c r="B74" s="99">
        <v>3304.3310131477183</v>
      </c>
      <c r="C74" s="99">
        <v>5054.25219941349</v>
      </c>
      <c r="D74" s="99">
        <v>0</v>
      </c>
      <c r="E74" s="100">
        <v>45100</v>
      </c>
      <c r="F74" s="100">
        <v>18634.877384196185</v>
      </c>
      <c r="G74" s="100">
        <v>0</v>
      </c>
      <c r="H74" s="99">
        <v>3449.1525423728813</v>
      </c>
      <c r="I74" s="4">
        <v>5232.261493489237</v>
      </c>
    </row>
    <row r="75" spans="1:9" ht="12.75">
      <c r="A75" s="107" t="str">
        <f t="shared" si="5"/>
        <v>ING Vida</v>
      </c>
      <c r="B75" s="99">
        <v>9584.88753249689</v>
      </c>
      <c r="C75" s="99">
        <v>12264.563329693989</v>
      </c>
      <c r="D75" s="99">
        <v>0</v>
      </c>
      <c r="E75" s="100">
        <v>247347.17916924984</v>
      </c>
      <c r="F75" s="100">
        <v>42048.084650415214</v>
      </c>
      <c r="G75" s="100">
        <v>0</v>
      </c>
      <c r="H75" s="99">
        <v>14531.3413445924</v>
      </c>
      <c r="I75" s="4">
        <v>13565.76634951296</v>
      </c>
    </row>
    <row r="76" spans="1:9" ht="12.75">
      <c r="A76" s="107" t="str">
        <f t="shared" si="5"/>
        <v>Interamericana</v>
      </c>
      <c r="B76" s="99">
        <v>0</v>
      </c>
      <c r="C76" s="99">
        <v>0</v>
      </c>
      <c r="D76" s="99">
        <v>0</v>
      </c>
      <c r="E76" s="100">
        <v>0</v>
      </c>
      <c r="F76" s="100">
        <v>0</v>
      </c>
      <c r="G76" s="100">
        <v>0</v>
      </c>
      <c r="H76" s="99">
        <v>0</v>
      </c>
      <c r="I76" s="4">
        <v>0</v>
      </c>
    </row>
    <row r="77" spans="1:9" ht="12.75">
      <c r="A77" s="107" t="str">
        <f t="shared" si="5"/>
        <v>Interamericana Vida</v>
      </c>
      <c r="B77" s="99">
        <v>10049.355797819624</v>
      </c>
      <c r="C77" s="99">
        <v>13240.255336126073</v>
      </c>
      <c r="D77" s="99">
        <v>11733.139956490211</v>
      </c>
      <c r="E77" s="101">
        <v>0</v>
      </c>
      <c r="F77" s="100">
        <v>0</v>
      </c>
      <c r="G77" s="101">
        <v>0</v>
      </c>
      <c r="H77" s="99">
        <v>7286.130536130537</v>
      </c>
      <c r="I77" s="4">
        <v>10923.765501691094</v>
      </c>
    </row>
    <row r="78" spans="1:9" ht="12.75">
      <c r="A78" s="107" t="str">
        <f>A20</f>
        <v>Ise Chile</v>
      </c>
      <c r="B78" s="99">
        <v>11718.75</v>
      </c>
      <c r="C78" s="99">
        <v>13495.833333333334</v>
      </c>
      <c r="D78" s="99">
        <v>0</v>
      </c>
      <c r="E78" s="101">
        <v>0</v>
      </c>
      <c r="F78" s="101">
        <v>0</v>
      </c>
      <c r="G78" s="101">
        <v>0</v>
      </c>
      <c r="H78" s="99">
        <v>0</v>
      </c>
      <c r="I78" s="4">
        <v>12338.662790697674</v>
      </c>
    </row>
    <row r="79" spans="1:9" ht="12.75">
      <c r="A79" s="107" t="str">
        <f>A21</f>
        <v>Liberty</v>
      </c>
      <c r="B79" s="99">
        <v>9951.298744348242</v>
      </c>
      <c r="C79" s="99">
        <v>11403.03546309321</v>
      </c>
      <c r="D79" s="99">
        <v>18920.43769157246</v>
      </c>
      <c r="E79" s="101">
        <v>22989.01098901099</v>
      </c>
      <c r="F79" s="101">
        <v>41176.470588235294</v>
      </c>
      <c r="G79" s="101">
        <v>24425.57493050291</v>
      </c>
      <c r="H79" s="99">
        <v>4497.033898305084</v>
      </c>
      <c r="I79" s="4">
        <v>13056.48001248407</v>
      </c>
    </row>
    <row r="80" spans="1:9" ht="12.75">
      <c r="A80" s="107" t="str">
        <f>A22</f>
        <v>Mapfre</v>
      </c>
      <c r="B80" s="99">
        <v>9997.247611547304</v>
      </c>
      <c r="C80" s="99">
        <v>13139.027445621228</v>
      </c>
      <c r="D80" s="99">
        <v>26719.71787795155</v>
      </c>
      <c r="E80" s="101">
        <v>135773.2634338139</v>
      </c>
      <c r="F80" s="101">
        <v>46971.843778383285</v>
      </c>
      <c r="G80" s="100">
        <v>19925.65884358201</v>
      </c>
      <c r="H80" s="99">
        <v>8064.2233856893545</v>
      </c>
      <c r="I80" s="4">
        <v>15133.708628554788</v>
      </c>
    </row>
    <row r="81" spans="1:9" ht="12.75">
      <c r="A81" s="107" t="str">
        <f>A23</f>
        <v>Penta Security</v>
      </c>
      <c r="B81" s="101">
        <v>10229.741284068748</v>
      </c>
      <c r="C81" s="101">
        <v>12989.605243516848</v>
      </c>
      <c r="D81" s="101">
        <v>19424.50273224044</v>
      </c>
      <c r="E81" s="101">
        <v>127598.9434294519</v>
      </c>
      <c r="F81" s="101">
        <v>44668.7661498708</v>
      </c>
      <c r="G81" s="101">
        <v>19424.945014662757</v>
      </c>
      <c r="H81" s="101">
        <v>23754.138210441022</v>
      </c>
      <c r="I81" s="4">
        <v>16779.370147786307</v>
      </c>
    </row>
    <row r="82" spans="1:9" ht="12.75">
      <c r="A82" s="107" t="str">
        <f>A24</f>
        <v>Renta Nacional</v>
      </c>
      <c r="B82" s="101">
        <v>10246.707168894289</v>
      </c>
      <c r="C82" s="101">
        <v>12783.996109386106</v>
      </c>
      <c r="D82" s="101">
        <v>23388.428246013667</v>
      </c>
      <c r="E82" s="101">
        <v>208757.00227100682</v>
      </c>
      <c r="F82" s="101">
        <v>25142.85714285714</v>
      </c>
      <c r="G82" s="101">
        <v>20609.225992459524</v>
      </c>
      <c r="H82" s="101">
        <v>8318.496538081108</v>
      </c>
      <c r="I82" s="4">
        <v>23930.069044150252</v>
      </c>
    </row>
    <row r="83" spans="1:9" ht="12.75">
      <c r="A83" s="108"/>
      <c r="B83" s="99"/>
      <c r="C83" s="99"/>
      <c r="D83" s="99"/>
      <c r="E83" s="101"/>
      <c r="F83" s="100"/>
      <c r="G83" s="101"/>
      <c r="H83" s="99"/>
      <c r="I83" s="12"/>
    </row>
    <row r="84" spans="1:9" ht="12.75">
      <c r="A84" s="74"/>
      <c r="B84" s="95"/>
      <c r="C84" s="96"/>
      <c r="D84" s="96"/>
      <c r="E84" s="96"/>
      <c r="F84" s="96"/>
      <c r="G84" s="97"/>
      <c r="H84" s="97"/>
      <c r="I84" s="78"/>
    </row>
    <row r="85" spans="1:9" ht="12.75">
      <c r="A85" s="79" t="s">
        <v>17</v>
      </c>
      <c r="B85" s="5">
        <v>10445.551044493737</v>
      </c>
      <c r="C85" s="5">
        <v>12957.459927903888</v>
      </c>
      <c r="D85" s="5">
        <v>21455.694828065938</v>
      </c>
      <c r="E85" s="5">
        <v>117383.55963456542</v>
      </c>
      <c r="F85" s="5">
        <v>41748.386330336994</v>
      </c>
      <c r="G85" s="5">
        <v>20558.344459279037</v>
      </c>
      <c r="H85" s="5">
        <v>14470.757813614955</v>
      </c>
      <c r="I85" s="8">
        <v>14854.856468918875</v>
      </c>
    </row>
    <row r="86" spans="1:9" ht="12.75">
      <c r="A86" s="98"/>
      <c r="B86" s="85"/>
      <c r="C86" s="85"/>
      <c r="D86" s="85"/>
      <c r="E86" s="85"/>
      <c r="F86" s="85"/>
      <c r="G86" s="85"/>
      <c r="H86" s="85"/>
      <c r="I86" s="94"/>
    </row>
    <row r="87" ht="12.75">
      <c r="A87" s="102"/>
    </row>
    <row r="88" spans="1:9" ht="12.75">
      <c r="A88" s="211"/>
      <c r="B88" s="211"/>
      <c r="C88" s="211"/>
      <c r="D88" s="211"/>
      <c r="E88" s="211"/>
      <c r="F88" s="211"/>
      <c r="G88" s="211"/>
      <c r="H88" s="211"/>
      <c r="I88" s="211"/>
    </row>
    <row r="89" spans="1:9" ht="12.75">
      <c r="A89" s="211"/>
      <c r="B89" s="211"/>
      <c r="C89" s="211"/>
      <c r="D89" s="211"/>
      <c r="E89" s="211"/>
      <c r="F89" s="211"/>
      <c r="G89" s="211"/>
      <c r="H89" s="211"/>
      <c r="I89" s="211"/>
    </row>
  </sheetData>
  <mergeCells count="2">
    <mergeCell ref="A88:I88"/>
    <mergeCell ref="A89:I89"/>
  </mergeCells>
  <printOptions/>
  <pageMargins left="1.1811023622047245" right="0.2362204724409449" top="1.062992125984252" bottom="0.4330708661417323" header="0" footer="0"/>
  <pageSetup orientation="landscape" paperSize="5" r:id="rId1"/>
  <rowBreaks count="2" manualBreakCount="2">
    <brk id="29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2005-03-23T17:08:38Z</cp:lastPrinted>
  <dcterms:created xsi:type="dcterms:W3CDTF">1998-11-26T15:05:36Z</dcterms:created>
  <dcterms:modified xsi:type="dcterms:W3CDTF">2005-03-23T17:43:29Z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-1681508023</vt:i4>
  </property>
  <property fmtid="{D5CDD505-2E9C-101B-9397-08002B2CF9AE}" pid="4" name="_EmailSubje">
    <vt:lpwstr>reemplaza soap dic 2004 para web</vt:lpwstr>
  </property>
  <property fmtid="{D5CDD505-2E9C-101B-9397-08002B2CF9AE}" pid="5" name="_AuthorEma">
    <vt:lpwstr>AAAlvarado@svs.cl</vt:lpwstr>
  </property>
  <property fmtid="{D5CDD505-2E9C-101B-9397-08002B2CF9AE}" pid="6" name="_AuthorEmailDisplayNa">
    <vt:lpwstr>Alvarado Bravo Alejandro</vt:lpwstr>
  </property>
</Properties>
</file>