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500" windowWidth="18315" windowHeight="7935" activeTab="0"/>
  </bookViews>
  <sheets>
    <sheet name="ENERO 2011" sheetId="1" r:id="rId1"/>
    <sheet name="FEBRERO 2011" sheetId="2" r:id="rId2"/>
    <sheet name="MARZO 2011" sheetId="3" r:id="rId3"/>
    <sheet name="ABRIL 2011" sheetId="4" r:id="rId4"/>
    <sheet name="MAYO 2011" sheetId="5" r:id="rId5"/>
    <sheet name="JUNIO 2011" sheetId="6" r:id="rId6"/>
    <sheet name="JULIO 2011" sheetId="7" r:id="rId7"/>
    <sheet name="AGOSTO 2011" sheetId="8" r:id="rId8"/>
    <sheet name="SEPTIEMBE 2011" sheetId="9" r:id="rId9"/>
    <sheet name="OCTUBRE 2011" sheetId="10" r:id="rId10"/>
    <sheet name="NOVIEMBRE 2011" sheetId="11" r:id="rId11"/>
    <sheet name="DICIEMBRE 2011" sheetId="12" r:id="rId12"/>
  </sheets>
  <definedNames/>
  <calcPr fullCalcOnLoad="1"/>
</workbook>
</file>

<file path=xl/sharedStrings.xml><?xml version="1.0" encoding="utf-8"?>
<sst xmlns="http://schemas.openxmlformats.org/spreadsheetml/2006/main" count="807" uniqueCount="60">
  <si>
    <t>INFORMACION MENSUAL DE PRESTAMOS OTORGADOS</t>
  </si>
  <si>
    <t>PRÉSTAMOS OTORGADOS EN PESOS ($)</t>
  </si>
  <si>
    <t>ASEGURADORA</t>
  </si>
  <si>
    <t>Número de</t>
  </si>
  <si>
    <t>Monto Total</t>
  </si>
  <si>
    <t>Monto promedio de</t>
  </si>
  <si>
    <t>Plazo (meses)</t>
  </si>
  <si>
    <t>Tasa de interés</t>
  </si>
  <si>
    <t>Prestamos</t>
  </si>
  <si>
    <t>prestado ($)</t>
  </si>
  <si>
    <t>los préstamos ($)</t>
  </si>
  <si>
    <t>préstamos</t>
  </si>
  <si>
    <t>(mensual)</t>
  </si>
  <si>
    <t>(1)</t>
  </si>
  <si>
    <t>(2)</t>
  </si>
  <si>
    <t>(3)</t>
  </si>
  <si>
    <t>(4)</t>
  </si>
  <si>
    <t>(5)</t>
  </si>
  <si>
    <t>BICE VIDA COMPAÑIA DE SEGUROS</t>
  </si>
  <si>
    <t>CHILENA CONSOLIDADA SEGUROS DE VIDA S.A.</t>
  </si>
  <si>
    <t>CÍA. DE SEG. DE VIDA CONSORCIO NACIONAL DE SEGUROS</t>
  </si>
  <si>
    <t>COMPAÑIA DE SEGUROS CORPVIDA S.A.</t>
  </si>
  <si>
    <t>EUROAMERICA SEGUROS DE VIDA S.A.</t>
  </si>
  <si>
    <t>COMPAÑIA DE SEGUROS DE VIDA CRUZ DEL SUR S.A.</t>
  </si>
  <si>
    <t>ING SEGUROS DE VIDA S.A.</t>
  </si>
  <si>
    <t>INTERAMERICANA CIA. DE SEGUROS DE VIDA S.A.</t>
  </si>
  <si>
    <t>MAPFRE COMPAÑIA DE SEGUROS DE VIDA DE CHILE</t>
  </si>
  <si>
    <t>METLIFE CHILE SEGUROS DE VIDA</t>
  </si>
  <si>
    <t>OHIO NATIONAL SEGUROS DE VIDA S.A.</t>
  </si>
  <si>
    <t>PENTA VIDA COMPAÑIA DE SEGUROS DE VIDA</t>
  </si>
  <si>
    <t>PRINCIPAL COMPAÑIA DE SEGUROS DE VIDA</t>
  </si>
  <si>
    <t>RENTA NACIONAL COMPAÑÍA DE SEGUROS DE VIDA S.A.</t>
  </si>
  <si>
    <t>RENTA NACIONAL COMPAÑÍA DE SEGUROS GRALES S.A.</t>
  </si>
  <si>
    <t>SANTANDER SEGUROS DE VIDA S.A.</t>
  </si>
  <si>
    <t>SEGUROS VIDA SECURITY PREVISION S.A.</t>
  </si>
  <si>
    <t>TOTALES</t>
  </si>
  <si>
    <t>PRÉSTAMOS OTORGADOS EN UNIDADES DE FOMENTO (UF)</t>
  </si>
  <si>
    <t>(anual)</t>
  </si>
  <si>
    <t>PRINCIPAL COMPAÑIA DE SEG. DE VIDA</t>
  </si>
  <si>
    <t>(1)    Suma de los préstamos otorgados por la compañía durante el mes indicado.</t>
  </si>
  <si>
    <t>(2)    Suma del monto de los préstamos otorgados por la compañía durante el mes indicado expresado en pesos.</t>
  </si>
  <si>
    <t>(3)    Monto total prestado dividido por el total de préstamos otorgados por la compañía durante el mes indicado.</t>
  </si>
  <si>
    <t>(4)    Plazo promedio ponderado de los préstamos otorgados por la compañía durante el mes indicado.</t>
  </si>
  <si>
    <t>(5)    Tasa de interés promedio ponderada de los préstamos otorgados por la compañía.</t>
  </si>
  <si>
    <t>CORPSEGUROS S.A.</t>
  </si>
  <si>
    <t>ENERO 2011 (*)</t>
  </si>
  <si>
    <t>(*)    Con fecha 22 de Julio de 2011, los préstamos otorgados en UF de la Cía. de Seguros Cruz del Sur S.A. fueron modificados, conforme al reenvío de información realizado por esta compañía.</t>
  </si>
  <si>
    <t>FEBRERO 2011 (*)</t>
  </si>
  <si>
    <t xml:space="preserve">CORPSEGUROS S.A. </t>
  </si>
  <si>
    <t>MARZO 2011 (*)</t>
  </si>
  <si>
    <t>ABRIL 2011</t>
  </si>
  <si>
    <t>CÍA. DE SEG. CRUZ DEL SUR</t>
  </si>
  <si>
    <t>MAYO 2011</t>
  </si>
  <si>
    <t>JUNIO 2011</t>
  </si>
  <si>
    <t>JULIO 2011</t>
  </si>
  <si>
    <t>AGOSTO 2011</t>
  </si>
  <si>
    <t>SEPTIEMBRE 2011</t>
  </si>
  <si>
    <t>OCTUBRE 2011</t>
  </si>
  <si>
    <t>NOVIEMBRE 2011</t>
  </si>
  <si>
    <t>DICIEMBRE 2011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</si>
</sst>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_-* #,##0_-;\-* #,##0_-;_-* &quot;-&quot;??_-;_-@_-"/>
    <numFmt numFmtId="166" formatCode="_-* #,##0.0_-;\-* #,##0.0_-;_-* &quot;-&quot;??_-;_-@_-"/>
  </numFmts>
  <fonts count="57">
    <font>
      <sz val="10"/>
      <name val="Arial"/>
      <family val="0"/>
    </font>
    <font>
      <sz val="11"/>
      <color indexed="8"/>
      <name val="Calibri"/>
      <family val="2"/>
    </font>
    <font>
      <b/>
      <sz val="12"/>
      <name val="Arial"/>
      <family val="2"/>
    </font>
    <font>
      <sz val="10"/>
      <name val="Courier"/>
      <family val="3"/>
    </font>
    <font>
      <sz val="8"/>
      <name val="Arial"/>
      <family val="2"/>
    </font>
    <font>
      <sz val="11"/>
      <name val="Arial"/>
      <family val="2"/>
    </font>
    <font>
      <sz val="9"/>
      <name val="Arial"/>
      <family val="2"/>
    </font>
    <font>
      <sz val="8"/>
      <color indexed="10"/>
      <name val="Arial"/>
      <family val="2"/>
    </font>
    <font>
      <b/>
      <sz val="9"/>
      <name val="Arial"/>
      <family val="2"/>
    </font>
    <font>
      <b/>
      <sz val="8"/>
      <name val="Arial"/>
      <family val="2"/>
    </font>
    <font>
      <sz val="10"/>
      <color indexed="9"/>
      <name val="Arial"/>
      <family val="2"/>
    </font>
    <font>
      <sz val="8"/>
      <name val="Times New Roman"/>
      <family val="1"/>
    </font>
    <font>
      <b/>
      <sz val="11"/>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1"/>
      <color indexed="8"/>
      <name val="Arial"/>
      <family val="2"/>
    </font>
    <font>
      <sz val="11"/>
      <color indexed="8"/>
      <name val="Arial"/>
      <family val="2"/>
    </font>
    <font>
      <sz val="8"/>
      <color indexed="8"/>
      <name val="Arial"/>
      <family val="2"/>
    </font>
    <font>
      <b/>
      <sz val="8"/>
      <color indexed="8"/>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sz val="11"/>
      <color theme="1"/>
      <name val="Arial"/>
      <family val="2"/>
    </font>
    <font>
      <sz val="8"/>
      <color theme="1"/>
      <name val="Arial"/>
      <family val="2"/>
    </font>
    <font>
      <b/>
      <sz val="8"/>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border>
    <border>
      <left style="thin"/>
      <right/>
      <top style="medium"/>
      <bottom/>
    </border>
    <border>
      <left style="thin"/>
      <right style="medium"/>
      <top style="medium"/>
      <bottom/>
    </border>
    <border>
      <left style="thin"/>
      <right style="thin"/>
      <top/>
      <bottom/>
    </border>
    <border>
      <left style="thin"/>
      <right/>
      <top/>
      <bottom/>
    </border>
    <border>
      <left style="thin"/>
      <right style="medium"/>
      <top/>
      <bottom/>
    </border>
    <border>
      <left style="thin"/>
      <right style="thin"/>
      <top/>
      <bottom style="thin"/>
    </border>
    <border>
      <left style="thin"/>
      <right/>
      <top/>
      <bottom style="thin"/>
    </border>
    <border>
      <left style="thin"/>
      <right style="medium"/>
      <top/>
      <bottom style="thin"/>
    </border>
    <border>
      <left style="thin"/>
      <right style="thin"/>
      <top style="thin"/>
      <bottom/>
    </border>
    <border>
      <left/>
      <right style="medium"/>
      <top/>
      <bottom/>
    </border>
    <border>
      <left style="medium"/>
      <right/>
      <top/>
      <bottom/>
    </border>
    <border>
      <left style="medium"/>
      <right style="thin"/>
      <top style="medium"/>
      <bottom style="medium"/>
    </border>
    <border>
      <left style="medium"/>
      <right style="thin"/>
      <top/>
      <bottom/>
    </border>
    <border>
      <left style="medium"/>
      <right/>
      <top style="thin"/>
      <bottom/>
    </border>
    <border>
      <left style="medium"/>
      <right/>
      <top/>
      <bottom style="medium"/>
    </border>
    <border>
      <left/>
      <right style="thin"/>
      <top style="thin"/>
      <bottom/>
    </border>
    <border>
      <left style="thin"/>
      <right style="thin"/>
      <top/>
      <bottom style="medium"/>
    </border>
    <border>
      <left/>
      <right style="thin"/>
      <top/>
      <bottom style="medium"/>
    </border>
    <border>
      <left/>
      <right style="thin"/>
      <top/>
      <bottom/>
    </border>
    <border>
      <left/>
      <right style="medium"/>
      <top/>
      <bottom style="medium"/>
    </border>
    <border>
      <left style="thin"/>
      <right/>
      <top/>
      <bottom style="medium"/>
    </border>
    <border>
      <left style="medium"/>
      <right style="medium"/>
      <top style="medium"/>
      <bottom style="medium"/>
    </border>
    <border>
      <left/>
      <right/>
      <top/>
      <bottom style="medium"/>
    </border>
    <border>
      <left style="medium"/>
      <right/>
      <top style="medium"/>
      <bottom style="medium"/>
    </border>
    <border>
      <left/>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thin"/>
      <right style="medium"/>
      <top style="medium"/>
      <bottom style="medium"/>
    </border>
    <border>
      <left style="thin"/>
      <right style="thin"/>
      <top style="thin">
        <color theme="0"/>
      </top>
      <bottom style="thin">
        <color theme="0"/>
      </bottom>
    </border>
    <border>
      <left/>
      <right style="thin">
        <color theme="0"/>
      </right>
      <top style="thin">
        <color theme="0"/>
      </top>
      <bottom style="thin">
        <color theme="0"/>
      </bottom>
    </border>
    <border>
      <left style="thin"/>
      <right style="thin"/>
      <top style="thin">
        <color theme="0"/>
      </top>
      <bottom/>
    </border>
    <border>
      <left/>
      <right style="thin">
        <color theme="0"/>
      </right>
      <top style="thin">
        <color theme="0"/>
      </top>
      <bottom/>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medium"/>
      <right style="thin"/>
      <top style="medium"/>
      <bottom/>
    </border>
    <border>
      <left style="medium"/>
      <right style="thin"/>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medium"/>
      <top>
        <color indexed="63"/>
      </top>
      <bottom style="thin"/>
    </border>
  </borders>
  <cellStyleXfs count="65">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vertical="center"/>
      <protection/>
    </xf>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3" fillId="0" borderId="0">
      <alignment vertical="center"/>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98">
    <xf numFmtId="0" fontId="0" fillId="0" borderId="0" xfId="0" applyAlignment="1">
      <alignment/>
    </xf>
    <xf numFmtId="0" fontId="0" fillId="0" borderId="0" xfId="33" applyFont="1" applyAlignment="1">
      <alignment/>
      <protection/>
    </xf>
    <xf numFmtId="0" fontId="10" fillId="0" borderId="0" xfId="33" applyFont="1" applyAlignment="1">
      <alignment/>
      <protection/>
    </xf>
    <xf numFmtId="0" fontId="0" fillId="0" borderId="0" xfId="33" applyFont="1" applyAlignment="1">
      <alignment/>
      <protection/>
    </xf>
    <xf numFmtId="0" fontId="2" fillId="33" borderId="0" xfId="54" applyFont="1" applyFill="1" applyAlignment="1">
      <alignment horizontal="left"/>
      <protection/>
    </xf>
    <xf numFmtId="0" fontId="4" fillId="33" borderId="0" xfId="54" applyFont="1" applyFill="1" applyAlignment="1">
      <alignment horizontal="left"/>
      <protection/>
    </xf>
    <xf numFmtId="0" fontId="4" fillId="34" borderId="10" xfId="54" applyNumberFormat="1" applyFont="1" applyFill="1" applyBorder="1" applyAlignment="1" applyProtection="1">
      <alignment horizontal="center"/>
      <protection locked="0"/>
    </xf>
    <xf numFmtId="0" fontId="4" fillId="34" borderId="11" xfId="54" applyNumberFormat="1" applyFont="1" applyFill="1" applyBorder="1" applyAlignment="1" applyProtection="1">
      <alignment horizontal="center"/>
      <protection locked="0"/>
    </xf>
    <xf numFmtId="0" fontId="4" fillId="34" borderId="12" xfId="54" applyNumberFormat="1" applyFont="1" applyFill="1" applyBorder="1" applyAlignment="1" applyProtection="1">
      <alignment horizontal="center"/>
      <protection locked="0"/>
    </xf>
    <xf numFmtId="0" fontId="4" fillId="34" borderId="13" xfId="54" applyNumberFormat="1" applyFont="1" applyFill="1" applyBorder="1" applyAlignment="1" applyProtection="1">
      <alignment horizontal="center"/>
      <protection locked="0"/>
    </xf>
    <xf numFmtId="0" fontId="4" fillId="34" borderId="14" xfId="54" applyNumberFormat="1" applyFont="1" applyFill="1" applyBorder="1" applyAlignment="1" applyProtection="1">
      <alignment horizontal="center"/>
      <protection locked="0"/>
    </xf>
    <xf numFmtId="0" fontId="4" fillId="34" borderId="15" xfId="54" applyNumberFormat="1" applyFont="1" applyFill="1" applyBorder="1" applyAlignment="1" applyProtection="1">
      <alignment horizontal="center"/>
      <protection locked="0"/>
    </xf>
    <xf numFmtId="49" fontId="4" fillId="34" borderId="16" xfId="54" applyNumberFormat="1" applyFont="1" applyFill="1" applyBorder="1" applyAlignment="1" applyProtection="1">
      <alignment horizontal="center"/>
      <protection locked="0"/>
    </xf>
    <xf numFmtId="49" fontId="4" fillId="34" borderId="17" xfId="54" applyNumberFormat="1" applyFont="1" applyFill="1" applyBorder="1" applyAlignment="1" applyProtection="1">
      <alignment horizontal="center"/>
      <protection locked="0"/>
    </xf>
    <xf numFmtId="49" fontId="4" fillId="34" borderId="18" xfId="54" applyNumberFormat="1" applyFont="1" applyFill="1" applyBorder="1" applyAlignment="1" applyProtection="1">
      <alignment horizontal="center"/>
      <protection locked="0"/>
    </xf>
    <xf numFmtId="3" fontId="4" fillId="33" borderId="19" xfId="54" applyNumberFormat="1" applyFont="1" applyFill="1" applyBorder="1" applyAlignment="1" applyProtection="1">
      <alignment/>
      <protection locked="0"/>
    </xf>
    <xf numFmtId="0" fontId="4" fillId="33" borderId="19" xfId="54" applyNumberFormat="1" applyFont="1" applyFill="1" applyBorder="1" applyAlignment="1" applyProtection="1">
      <alignment/>
      <protection locked="0"/>
    </xf>
    <xf numFmtId="2" fontId="4" fillId="33" borderId="20" xfId="54" applyNumberFormat="1" applyFont="1" applyFill="1" applyBorder="1" applyAlignment="1" applyProtection="1">
      <alignment/>
      <protection locked="0"/>
    </xf>
    <xf numFmtId="0" fontId="4" fillId="0" borderId="21" xfId="54" applyNumberFormat="1" applyFont="1" applyFill="1" applyBorder="1" applyAlignment="1" applyProtection="1">
      <alignment horizontal="left"/>
      <protection locked="0"/>
    </xf>
    <xf numFmtId="0" fontId="8" fillId="0" borderId="22" xfId="54" applyNumberFormat="1" applyFont="1" applyFill="1" applyBorder="1" applyAlignment="1" applyProtection="1">
      <alignment horizontal="left" vertical="center"/>
      <protection locked="0"/>
    </xf>
    <xf numFmtId="4" fontId="9" fillId="0" borderId="0" xfId="54" applyNumberFormat="1" applyFont="1" applyFill="1" applyBorder="1" applyAlignment="1">
      <alignment/>
      <protection/>
    </xf>
    <xf numFmtId="0" fontId="4" fillId="0" borderId="23" xfId="54" applyNumberFormat="1" applyFont="1" applyFill="1" applyBorder="1" applyAlignment="1" applyProtection="1">
      <alignment horizontal="left"/>
      <protection locked="0"/>
    </xf>
    <xf numFmtId="0" fontId="4" fillId="0" borderId="23" xfId="54" applyFont="1" applyFill="1" applyBorder="1" applyAlignment="1">
      <alignment horizontal="left"/>
      <protection/>
    </xf>
    <xf numFmtId="3" fontId="3" fillId="33" borderId="0" xfId="54" applyNumberFormat="1" applyFill="1">
      <alignment vertical="center"/>
      <protection/>
    </xf>
    <xf numFmtId="0" fontId="5" fillId="33" borderId="0" xfId="54" applyFont="1" applyFill="1">
      <alignment vertical="center"/>
      <protection/>
    </xf>
    <xf numFmtId="0" fontId="3" fillId="33" borderId="0" xfId="54" applyFill="1">
      <alignment vertical="center"/>
      <protection/>
    </xf>
    <xf numFmtId="4" fontId="3" fillId="33" borderId="0" xfId="54" applyNumberFormat="1" applyFill="1">
      <alignment vertical="center"/>
      <protection/>
    </xf>
    <xf numFmtId="0" fontId="2" fillId="33" borderId="0" xfId="54" applyFont="1" applyFill="1">
      <alignment vertical="center"/>
      <protection/>
    </xf>
    <xf numFmtId="0" fontId="0" fillId="33" borderId="24" xfId="54" applyNumberFormat="1" applyFont="1" applyFill="1" applyBorder="1" applyAlignment="1" applyProtection="1">
      <alignment horizontal="left"/>
      <protection locked="0"/>
    </xf>
    <xf numFmtId="0" fontId="4" fillId="0" borderId="21" xfId="54" applyFont="1" applyFill="1" applyBorder="1" applyAlignment="1">
      <alignment horizontal="left"/>
      <protection/>
    </xf>
    <xf numFmtId="0" fontId="7" fillId="0" borderId="25" xfId="54" applyFont="1" applyFill="1" applyBorder="1" applyAlignment="1">
      <alignment horizontal="left"/>
      <protection/>
    </xf>
    <xf numFmtId="0" fontId="0" fillId="0" borderId="21" xfId="33" applyFont="1" applyBorder="1" applyAlignment="1">
      <alignment/>
      <protection/>
    </xf>
    <xf numFmtId="0" fontId="11" fillId="0" borderId="0" xfId="54" applyFont="1">
      <alignment vertical="center"/>
      <protection/>
    </xf>
    <xf numFmtId="165" fontId="4" fillId="0" borderId="13" xfId="47" applyNumberFormat="1" applyFont="1" applyBorder="1" applyAlignment="1">
      <alignment/>
    </xf>
    <xf numFmtId="165" fontId="4" fillId="0" borderId="0" xfId="47" applyNumberFormat="1" applyFont="1" applyAlignment="1">
      <alignment/>
    </xf>
    <xf numFmtId="165" fontId="4" fillId="0" borderId="15" xfId="47" applyNumberFormat="1" applyFont="1" applyBorder="1" applyAlignment="1">
      <alignment/>
    </xf>
    <xf numFmtId="49" fontId="2" fillId="33" borderId="0" xfId="54" applyNumberFormat="1" applyFont="1" applyFill="1" applyAlignment="1">
      <alignment horizontal="left"/>
      <protection/>
    </xf>
    <xf numFmtId="0" fontId="4" fillId="33" borderId="0" xfId="54" applyFont="1" applyFill="1" applyAlignment="1">
      <alignment horizontal="left"/>
      <protection/>
    </xf>
    <xf numFmtId="0" fontId="4" fillId="33" borderId="0" xfId="54" applyFont="1" applyFill="1">
      <alignment vertical="center"/>
      <protection/>
    </xf>
    <xf numFmtId="164" fontId="4" fillId="33" borderId="0" xfId="54" applyNumberFormat="1" applyFont="1" applyFill="1">
      <alignment vertical="center"/>
      <protection/>
    </xf>
    <xf numFmtId="2" fontId="4" fillId="33" borderId="0" xfId="54" applyNumberFormat="1" applyFont="1" applyFill="1">
      <alignment vertical="center"/>
      <protection/>
    </xf>
    <xf numFmtId="0" fontId="4" fillId="33" borderId="26" xfId="54" applyNumberFormat="1" applyFont="1" applyFill="1" applyBorder="1" applyAlignment="1" applyProtection="1">
      <alignment horizontal="right"/>
      <protection locked="0"/>
    </xf>
    <xf numFmtId="3" fontId="7" fillId="0" borderId="27" xfId="54" applyNumberFormat="1" applyFont="1" applyFill="1" applyBorder="1" applyAlignment="1">
      <alignment/>
      <protection/>
    </xf>
    <xf numFmtId="3" fontId="7" fillId="0" borderId="28" xfId="54" applyNumberFormat="1" applyFont="1" applyFill="1" applyBorder="1" applyAlignment="1">
      <alignment horizontal="right"/>
      <protection/>
    </xf>
    <xf numFmtId="0" fontId="7" fillId="0" borderId="27" xfId="54" applyFont="1" applyFill="1" applyBorder="1" applyAlignment="1">
      <alignment/>
      <protection/>
    </xf>
    <xf numFmtId="3" fontId="7" fillId="0" borderId="29" xfId="54" applyNumberFormat="1" applyFont="1" applyFill="1" applyBorder="1" applyAlignment="1">
      <alignment horizontal="right"/>
      <protection/>
    </xf>
    <xf numFmtId="2" fontId="7" fillId="0" borderId="20" xfId="54" applyNumberFormat="1" applyFont="1" applyFill="1" applyBorder="1" applyAlignment="1">
      <alignment horizontal="right"/>
      <protection/>
    </xf>
    <xf numFmtId="2" fontId="7" fillId="0" borderId="30" xfId="54" applyNumberFormat="1" applyFont="1" applyFill="1" applyBorder="1" applyAlignment="1">
      <alignment/>
      <protection/>
    </xf>
    <xf numFmtId="0" fontId="0" fillId="0" borderId="21" xfId="33" applyFont="1" applyBorder="1" applyAlignment="1">
      <alignment/>
      <protection/>
    </xf>
    <xf numFmtId="43" fontId="4" fillId="0" borderId="15" xfId="47" applyNumberFormat="1" applyFont="1" applyBorder="1" applyAlignment="1">
      <alignment/>
    </xf>
    <xf numFmtId="3" fontId="9" fillId="0" borderId="31" xfId="54" applyNumberFormat="1" applyFont="1" applyFill="1" applyBorder="1" applyAlignment="1" applyProtection="1">
      <alignment vertical="center"/>
      <protection locked="0"/>
    </xf>
    <xf numFmtId="43" fontId="9" fillId="0" borderId="32" xfId="47" applyNumberFormat="1" applyFont="1" applyBorder="1" applyAlignment="1">
      <alignment/>
    </xf>
    <xf numFmtId="3" fontId="9" fillId="0" borderId="33" xfId="54" applyNumberFormat="1" applyFont="1" applyFill="1" applyBorder="1" applyAlignment="1" applyProtection="1">
      <alignment vertical="center"/>
      <protection locked="0"/>
    </xf>
    <xf numFmtId="165" fontId="9" fillId="0" borderId="34" xfId="47" applyNumberFormat="1" applyFont="1" applyBorder="1" applyAlignment="1">
      <alignment/>
    </xf>
    <xf numFmtId="165" fontId="9" fillId="0" borderId="32" xfId="47" applyNumberFormat="1" applyFont="1" applyBorder="1" applyAlignment="1">
      <alignment/>
    </xf>
    <xf numFmtId="3" fontId="7" fillId="0" borderId="13" xfId="54" applyNumberFormat="1" applyFont="1" applyFill="1" applyBorder="1" applyAlignment="1">
      <alignment horizontal="right"/>
      <protection/>
    </xf>
    <xf numFmtId="0" fontId="7" fillId="0" borderId="13" xfId="54" applyFont="1" applyFill="1" applyBorder="1" applyAlignment="1">
      <alignment horizontal="right"/>
      <protection/>
    </xf>
    <xf numFmtId="165" fontId="9" fillId="0" borderId="35" xfId="47" applyNumberFormat="1" applyFont="1" applyBorder="1" applyAlignment="1">
      <alignment/>
    </xf>
    <xf numFmtId="0" fontId="4" fillId="0" borderId="21" xfId="54" applyNumberFormat="1" applyFont="1" applyFill="1" applyBorder="1" applyAlignment="1" applyProtection="1">
      <alignment horizontal="left"/>
      <protection locked="0"/>
    </xf>
    <xf numFmtId="0" fontId="4" fillId="0" borderId="21" xfId="54" applyFont="1" applyFill="1" applyBorder="1" applyAlignment="1">
      <alignment horizontal="left"/>
      <protection/>
    </xf>
    <xf numFmtId="165" fontId="4" fillId="0" borderId="13" xfId="47" applyNumberFormat="1" applyFont="1" applyFill="1" applyBorder="1" applyAlignment="1">
      <alignment/>
    </xf>
    <xf numFmtId="43" fontId="4" fillId="0" borderId="15" xfId="47" applyNumberFormat="1" applyFont="1" applyFill="1" applyBorder="1" applyAlignment="1">
      <alignment/>
    </xf>
    <xf numFmtId="165" fontId="4" fillId="0" borderId="0" xfId="47" applyNumberFormat="1" applyFont="1" applyBorder="1" applyAlignment="1">
      <alignment/>
    </xf>
    <xf numFmtId="43" fontId="4" fillId="0" borderId="15" xfId="47" applyFont="1" applyBorder="1" applyAlignment="1">
      <alignment/>
    </xf>
    <xf numFmtId="0" fontId="8" fillId="0" borderId="32" xfId="54" applyNumberFormat="1" applyFont="1" applyFill="1" applyBorder="1" applyAlignment="1" applyProtection="1">
      <alignment horizontal="left" vertical="center"/>
      <protection locked="0"/>
    </xf>
    <xf numFmtId="0" fontId="52" fillId="0" borderId="0" xfId="0" applyFont="1" applyAlignment="1">
      <alignment/>
    </xf>
    <xf numFmtId="0" fontId="53" fillId="0" borderId="0" xfId="0" applyFont="1" applyAlignment="1">
      <alignment/>
    </xf>
    <xf numFmtId="0" fontId="53" fillId="0" borderId="23" xfId="0" applyFont="1" applyBorder="1" applyAlignment="1">
      <alignment/>
    </xf>
    <xf numFmtId="0" fontId="54" fillId="0" borderId="13" xfId="0" applyFont="1" applyBorder="1" applyAlignment="1">
      <alignment/>
    </xf>
    <xf numFmtId="0" fontId="54" fillId="0" borderId="29" xfId="0" applyFont="1" applyBorder="1" applyAlignment="1">
      <alignment/>
    </xf>
    <xf numFmtId="0" fontId="54" fillId="0" borderId="20" xfId="0" applyFont="1" applyBorder="1" applyAlignment="1">
      <alignment/>
    </xf>
    <xf numFmtId="0" fontId="54" fillId="0" borderId="23" xfId="0" applyFont="1" applyBorder="1" applyAlignment="1">
      <alignment/>
    </xf>
    <xf numFmtId="165" fontId="54" fillId="0" borderId="13" xfId="47" applyNumberFormat="1" applyFont="1" applyBorder="1" applyAlignment="1">
      <alignment/>
    </xf>
    <xf numFmtId="165" fontId="54" fillId="0" borderId="29" xfId="47" applyNumberFormat="1" applyFont="1" applyBorder="1" applyAlignment="1">
      <alignment/>
    </xf>
    <xf numFmtId="43" fontId="54" fillId="0" borderId="20" xfId="47" applyNumberFormat="1" applyFont="1" applyBorder="1" applyAlignment="1">
      <alignment/>
    </xf>
    <xf numFmtId="0" fontId="55" fillId="0" borderId="22" xfId="0" applyFont="1" applyBorder="1" applyAlignment="1">
      <alignment/>
    </xf>
    <xf numFmtId="165" fontId="55" fillId="0" borderId="36" xfId="47" applyNumberFormat="1" applyFont="1" applyBorder="1" applyAlignment="1">
      <alignment/>
    </xf>
    <xf numFmtId="165" fontId="55" fillId="0" borderId="37" xfId="47" applyNumberFormat="1" applyFont="1" applyBorder="1" applyAlignment="1">
      <alignment/>
    </xf>
    <xf numFmtId="43" fontId="55" fillId="0" borderId="38" xfId="47" applyNumberFormat="1" applyFont="1" applyBorder="1" applyAlignment="1">
      <alignment/>
    </xf>
    <xf numFmtId="0" fontId="54" fillId="0" borderId="0" xfId="0" applyFont="1" applyAlignment="1">
      <alignment/>
    </xf>
    <xf numFmtId="165" fontId="54" fillId="0" borderId="0" xfId="47" applyNumberFormat="1" applyFont="1" applyAlignment="1">
      <alignment/>
    </xf>
    <xf numFmtId="43" fontId="54" fillId="0" borderId="0" xfId="47" applyNumberFormat="1" applyFont="1" applyAlignment="1">
      <alignment/>
    </xf>
    <xf numFmtId="3" fontId="9" fillId="0" borderId="36" xfId="54" applyNumberFormat="1" applyFont="1" applyFill="1" applyBorder="1" applyAlignment="1" applyProtection="1">
      <alignment horizontal="right" vertical="center"/>
      <protection locked="0"/>
    </xf>
    <xf numFmtId="43" fontId="9" fillId="0" borderId="39" xfId="47" applyNumberFormat="1" applyFont="1" applyFill="1" applyBorder="1" applyAlignment="1">
      <alignment horizontal="right"/>
    </xf>
    <xf numFmtId="49" fontId="12" fillId="33" borderId="0" xfId="54" applyNumberFormat="1" applyFont="1" applyFill="1" applyAlignment="1">
      <alignment horizontal="left"/>
      <protection/>
    </xf>
    <xf numFmtId="0" fontId="0" fillId="33" borderId="0" xfId="54" applyFont="1" applyFill="1">
      <alignment vertical="center"/>
      <protection/>
    </xf>
    <xf numFmtId="165" fontId="4" fillId="0" borderId="13" xfId="49" applyNumberFormat="1" applyFont="1" applyFill="1" applyBorder="1" applyAlignment="1">
      <alignment/>
    </xf>
    <xf numFmtId="3" fontId="4" fillId="0" borderId="29" xfId="54" applyNumberFormat="1" applyFont="1" applyFill="1" applyBorder="1" applyAlignment="1" applyProtection="1">
      <alignment horizontal="right"/>
      <protection locked="0"/>
    </xf>
    <xf numFmtId="2" fontId="4" fillId="0" borderId="20" xfId="54" applyNumberFormat="1" applyFont="1" applyFill="1" applyBorder="1" applyAlignment="1" applyProtection="1">
      <alignment horizontal="right"/>
      <protection locked="0"/>
    </xf>
    <xf numFmtId="165" fontId="4" fillId="0" borderId="0" xfId="49" applyNumberFormat="1" applyFont="1" applyFill="1" applyAlignment="1">
      <alignment/>
    </xf>
    <xf numFmtId="165" fontId="4" fillId="0" borderId="15" xfId="49" applyNumberFormat="1" applyFont="1" applyFill="1" applyBorder="1" applyAlignment="1">
      <alignment/>
    </xf>
    <xf numFmtId="2" fontId="4" fillId="0" borderId="15" xfId="54" applyNumberFormat="1" applyFont="1" applyFill="1" applyBorder="1" applyAlignment="1" applyProtection="1">
      <alignment horizontal="right"/>
      <protection locked="0"/>
    </xf>
    <xf numFmtId="165" fontId="4" fillId="0" borderId="13" xfId="49" applyNumberFormat="1" applyFont="1" applyFill="1" applyBorder="1" applyAlignment="1" quotePrefix="1">
      <alignment/>
    </xf>
    <xf numFmtId="3" fontId="7" fillId="0" borderId="27" xfId="54" applyNumberFormat="1" applyFont="1" applyFill="1" applyBorder="1" applyAlignment="1">
      <alignment/>
      <protection/>
    </xf>
    <xf numFmtId="3" fontId="7" fillId="0" borderId="28" xfId="54" applyNumberFormat="1" applyFont="1" applyFill="1" applyBorder="1" applyAlignment="1">
      <alignment horizontal="right"/>
      <protection/>
    </xf>
    <xf numFmtId="0" fontId="7" fillId="0" borderId="27" xfId="54" applyFont="1" applyFill="1" applyBorder="1" applyAlignment="1">
      <alignment/>
      <protection/>
    </xf>
    <xf numFmtId="4" fontId="7" fillId="0" borderId="30" xfId="54" applyNumberFormat="1" applyFont="1" applyFill="1" applyBorder="1" applyAlignment="1">
      <alignment/>
      <protection/>
    </xf>
    <xf numFmtId="3" fontId="9" fillId="0" borderId="27" xfId="54" applyNumberFormat="1" applyFont="1" applyFill="1" applyBorder="1" applyAlignment="1" applyProtection="1">
      <alignment vertical="center"/>
      <protection locked="0"/>
    </xf>
    <xf numFmtId="4" fontId="9" fillId="0" borderId="39" xfId="54" applyNumberFormat="1" applyFont="1" applyFill="1" applyBorder="1" applyAlignment="1" applyProtection="1">
      <alignment vertical="center"/>
      <protection locked="0"/>
    </xf>
    <xf numFmtId="3" fontId="0" fillId="33" borderId="0" xfId="54" applyNumberFormat="1" applyFont="1" applyFill="1">
      <alignment vertical="center"/>
      <protection/>
    </xf>
    <xf numFmtId="4" fontId="0" fillId="33" borderId="0" xfId="54" applyNumberFormat="1" applyFont="1" applyFill="1">
      <alignment vertical="center"/>
      <protection/>
    </xf>
    <xf numFmtId="165" fontId="4" fillId="0" borderId="13" xfId="49" applyNumberFormat="1" applyFont="1" applyBorder="1" applyAlignment="1">
      <alignment/>
    </xf>
    <xf numFmtId="165" fontId="4" fillId="0" borderId="29" xfId="47" applyNumberFormat="1" applyFont="1" applyFill="1" applyBorder="1" applyAlignment="1" applyProtection="1">
      <alignment horizontal="right"/>
      <protection locked="0"/>
    </xf>
    <xf numFmtId="43" fontId="4" fillId="0" borderId="15" xfId="47" applyFont="1" applyFill="1" applyBorder="1" applyAlignment="1" applyProtection="1">
      <alignment horizontal="right"/>
      <protection locked="0"/>
    </xf>
    <xf numFmtId="165" fontId="4" fillId="0" borderId="0" xfId="49" applyNumberFormat="1" applyFont="1" applyAlignment="1">
      <alignment/>
    </xf>
    <xf numFmtId="165" fontId="4" fillId="0" borderId="15" xfId="49" applyNumberFormat="1" applyFont="1" applyBorder="1" applyAlignment="1">
      <alignment/>
    </xf>
    <xf numFmtId="3" fontId="7" fillId="0" borderId="13" xfId="54" applyNumberFormat="1" applyFont="1" applyFill="1" applyBorder="1" applyAlignment="1">
      <alignment horizontal="right"/>
      <protection/>
    </xf>
    <xf numFmtId="3" fontId="4" fillId="0" borderId="13" xfId="54" applyNumberFormat="1" applyFont="1" applyFill="1" applyBorder="1" applyAlignment="1">
      <alignment horizontal="right"/>
      <protection/>
    </xf>
    <xf numFmtId="3" fontId="4" fillId="0" borderId="29" xfId="54" applyNumberFormat="1" applyFont="1" applyFill="1" applyBorder="1" applyAlignment="1">
      <alignment horizontal="right"/>
      <protection/>
    </xf>
    <xf numFmtId="0" fontId="4" fillId="0" borderId="13" xfId="54" applyFont="1" applyFill="1" applyBorder="1" applyAlignment="1">
      <alignment horizontal="right"/>
      <protection/>
    </xf>
    <xf numFmtId="43" fontId="4" fillId="0" borderId="15" xfId="47" applyFont="1" applyFill="1" applyBorder="1" applyAlignment="1">
      <alignment horizontal="right"/>
    </xf>
    <xf numFmtId="0" fontId="4" fillId="33" borderId="0" xfId="54" applyFont="1" applyFill="1">
      <alignment vertical="center"/>
      <protection/>
    </xf>
    <xf numFmtId="164" fontId="4" fillId="33" borderId="0" xfId="54" applyNumberFormat="1" applyFont="1" applyFill="1">
      <alignment vertical="center"/>
      <protection/>
    </xf>
    <xf numFmtId="2" fontId="4" fillId="33" borderId="0" xfId="54" applyNumberFormat="1" applyFont="1" applyFill="1">
      <alignment vertical="center"/>
      <protection/>
    </xf>
    <xf numFmtId="0" fontId="0" fillId="0" borderId="0" xfId="53" applyFont="1">
      <alignment/>
      <protection/>
    </xf>
    <xf numFmtId="0" fontId="13" fillId="33" borderId="23" xfId="54" applyNumberFormat="1" applyFont="1" applyFill="1" applyBorder="1" applyAlignment="1" applyProtection="1">
      <alignment horizontal="left"/>
      <protection locked="0"/>
    </xf>
    <xf numFmtId="0" fontId="7" fillId="33" borderId="19" xfId="54" applyNumberFormat="1" applyFont="1" applyFill="1" applyBorder="1" applyAlignment="1" applyProtection="1">
      <alignment horizontal="center"/>
      <protection locked="0"/>
    </xf>
    <xf numFmtId="0" fontId="7" fillId="33" borderId="29" xfId="54" applyNumberFormat="1" applyFont="1" applyFill="1" applyBorder="1" applyAlignment="1" applyProtection="1">
      <alignment horizontal="center"/>
      <protection locked="0"/>
    </xf>
    <xf numFmtId="2" fontId="7" fillId="33" borderId="15" xfId="54" applyNumberFormat="1" applyFont="1" applyFill="1" applyBorder="1" applyAlignment="1" applyProtection="1">
      <alignment horizontal="center"/>
      <protection locked="0"/>
    </xf>
    <xf numFmtId="165" fontId="54" fillId="0" borderId="0" xfId="47" applyNumberFormat="1" applyFont="1" applyFill="1" applyBorder="1" applyAlignment="1">
      <alignment/>
    </xf>
    <xf numFmtId="0" fontId="4" fillId="0" borderId="20" xfId="54" applyFont="1" applyFill="1" applyBorder="1">
      <alignment vertical="center"/>
      <protection/>
    </xf>
    <xf numFmtId="165" fontId="54" fillId="0" borderId="40" xfId="47" applyNumberFormat="1" applyFont="1" applyFill="1" applyBorder="1" applyAlignment="1">
      <alignment/>
    </xf>
    <xf numFmtId="165" fontId="54" fillId="0" borderId="41" xfId="47" applyNumberFormat="1" applyFont="1" applyFill="1" applyBorder="1" applyAlignment="1">
      <alignment/>
    </xf>
    <xf numFmtId="165" fontId="54" fillId="0" borderId="42" xfId="47" applyNumberFormat="1" applyFont="1" applyFill="1" applyBorder="1" applyAlignment="1">
      <alignment/>
    </xf>
    <xf numFmtId="165" fontId="54" fillId="0" borderId="43" xfId="47" applyNumberFormat="1" applyFont="1" applyFill="1" applyBorder="1" applyAlignment="1">
      <alignment/>
    </xf>
    <xf numFmtId="3" fontId="7" fillId="0" borderId="16" xfId="54" applyNumberFormat="1" applyFont="1" applyFill="1" applyBorder="1" applyAlignment="1">
      <alignment horizontal="right"/>
      <protection/>
    </xf>
    <xf numFmtId="3" fontId="4" fillId="0" borderId="16" xfId="54" applyNumberFormat="1" applyFont="1" applyFill="1" applyBorder="1" applyAlignment="1">
      <alignment horizontal="right"/>
      <protection/>
    </xf>
    <xf numFmtId="0" fontId="4" fillId="0" borderId="16" xfId="54" applyFont="1" applyFill="1" applyBorder="1" applyAlignment="1">
      <alignment horizontal="right"/>
      <protection/>
    </xf>
    <xf numFmtId="0" fontId="8" fillId="0" borderId="44" xfId="54" applyNumberFormat="1" applyFont="1" applyFill="1" applyBorder="1" applyAlignment="1" applyProtection="1">
      <alignment horizontal="left" vertical="center"/>
      <protection locked="0"/>
    </xf>
    <xf numFmtId="3" fontId="9" fillId="0" borderId="45" xfId="54" applyNumberFormat="1" applyFont="1" applyFill="1" applyBorder="1" applyAlignment="1" applyProtection="1">
      <alignment horizontal="right" vertical="center"/>
      <protection locked="0"/>
    </xf>
    <xf numFmtId="3" fontId="9" fillId="0" borderId="46" xfId="54" applyNumberFormat="1" applyFont="1" applyFill="1" applyBorder="1" applyAlignment="1" applyProtection="1">
      <alignment horizontal="right" vertical="center"/>
      <protection locked="0"/>
    </xf>
    <xf numFmtId="43" fontId="9" fillId="0" borderId="47" xfId="47" applyNumberFormat="1" applyFont="1" applyFill="1" applyBorder="1" applyAlignment="1">
      <alignment horizontal="right"/>
    </xf>
    <xf numFmtId="0" fontId="4" fillId="35" borderId="10" xfId="54" applyNumberFormat="1" applyFont="1" applyFill="1" applyBorder="1" applyAlignment="1" applyProtection="1">
      <alignment horizontal="center"/>
      <protection locked="0"/>
    </xf>
    <xf numFmtId="0" fontId="4" fillId="35" borderId="11" xfId="54" applyNumberFormat="1" applyFont="1" applyFill="1" applyBorder="1" applyAlignment="1" applyProtection="1">
      <alignment horizontal="center"/>
      <protection locked="0"/>
    </xf>
    <xf numFmtId="4" fontId="4" fillId="35" borderId="12" xfId="54" applyNumberFormat="1" applyFont="1" applyFill="1" applyBorder="1" applyAlignment="1" applyProtection="1">
      <alignment horizontal="center"/>
      <protection locked="0"/>
    </xf>
    <xf numFmtId="0" fontId="4" fillId="35" borderId="13" xfId="54" applyNumberFormat="1" applyFont="1" applyFill="1" applyBorder="1" applyAlignment="1" applyProtection="1">
      <alignment horizontal="center"/>
      <protection locked="0"/>
    </xf>
    <xf numFmtId="0" fontId="4" fillId="35" borderId="14" xfId="54" applyNumberFormat="1" applyFont="1" applyFill="1" applyBorder="1" applyAlignment="1" applyProtection="1">
      <alignment horizontal="center"/>
      <protection locked="0"/>
    </xf>
    <xf numFmtId="4" fontId="4" fillId="35" borderId="15" xfId="54" applyNumberFormat="1" applyFont="1" applyFill="1" applyBorder="1" applyAlignment="1" applyProtection="1">
      <alignment horizontal="center"/>
      <protection locked="0"/>
    </xf>
    <xf numFmtId="49" fontId="4" fillId="35" borderId="16" xfId="54" applyNumberFormat="1" applyFont="1" applyFill="1" applyBorder="1" applyAlignment="1" applyProtection="1">
      <alignment horizontal="center"/>
      <protection locked="0"/>
    </xf>
    <xf numFmtId="49" fontId="4" fillId="35" borderId="17" xfId="54" applyNumberFormat="1" applyFont="1" applyFill="1" applyBorder="1" applyAlignment="1" applyProtection="1">
      <alignment horizontal="center"/>
      <protection locked="0"/>
    </xf>
    <xf numFmtId="4" fontId="4" fillId="35" borderId="18" xfId="54" applyNumberFormat="1" applyFont="1" applyFill="1" applyBorder="1" applyAlignment="1" applyProtection="1">
      <alignment horizontal="center"/>
      <protection locked="0"/>
    </xf>
    <xf numFmtId="0" fontId="4" fillId="33" borderId="10" xfId="54" applyNumberFormat="1" applyFont="1" applyFill="1" applyBorder="1" applyAlignment="1" applyProtection="1">
      <alignment horizontal="center"/>
      <protection locked="0"/>
    </xf>
    <xf numFmtId="0" fontId="4" fillId="33" borderId="11" xfId="54" applyNumberFormat="1" applyFont="1" applyFill="1" applyBorder="1" applyAlignment="1" applyProtection="1">
      <alignment horizontal="center"/>
      <protection locked="0"/>
    </xf>
    <xf numFmtId="4" fontId="4" fillId="33" borderId="12" xfId="54" applyNumberFormat="1" applyFont="1" applyFill="1" applyBorder="1" applyAlignment="1" applyProtection="1">
      <alignment horizontal="center"/>
      <protection locked="0"/>
    </xf>
    <xf numFmtId="0" fontId="4" fillId="33" borderId="13" xfId="54" applyNumberFormat="1" applyFont="1" applyFill="1" applyBorder="1" applyAlignment="1" applyProtection="1">
      <alignment horizontal="center"/>
      <protection locked="0"/>
    </xf>
    <xf numFmtId="0" fontId="4" fillId="33" borderId="14" xfId="54" applyNumberFormat="1" applyFont="1" applyFill="1" applyBorder="1" applyAlignment="1" applyProtection="1">
      <alignment horizontal="center"/>
      <protection locked="0"/>
    </xf>
    <xf numFmtId="4" fontId="4" fillId="33" borderId="15" xfId="54" applyNumberFormat="1" applyFont="1" applyFill="1" applyBorder="1" applyAlignment="1" applyProtection="1">
      <alignment horizontal="center"/>
      <protection locked="0"/>
    </xf>
    <xf numFmtId="49" fontId="4" fillId="33" borderId="16" xfId="54" applyNumberFormat="1" applyFont="1" applyFill="1" applyBorder="1" applyAlignment="1" applyProtection="1">
      <alignment horizontal="center"/>
      <protection locked="0"/>
    </xf>
    <xf numFmtId="49" fontId="4" fillId="33" borderId="17" xfId="54" applyNumberFormat="1" applyFont="1" applyFill="1" applyBorder="1" applyAlignment="1" applyProtection="1">
      <alignment horizontal="center"/>
      <protection locked="0"/>
    </xf>
    <xf numFmtId="4" fontId="4" fillId="33" borderId="18" xfId="54" applyNumberFormat="1" applyFont="1" applyFill="1" applyBorder="1" applyAlignment="1" applyProtection="1">
      <alignment horizontal="center"/>
      <protection locked="0"/>
    </xf>
    <xf numFmtId="3" fontId="9" fillId="0" borderId="37" xfId="54" applyNumberFormat="1" applyFont="1" applyFill="1" applyBorder="1" applyAlignment="1" applyProtection="1">
      <alignment horizontal="right" vertical="center"/>
      <protection locked="0"/>
    </xf>
    <xf numFmtId="0" fontId="4" fillId="36" borderId="10" xfId="54" applyNumberFormat="1" applyFont="1" applyFill="1" applyBorder="1" applyAlignment="1" applyProtection="1">
      <alignment horizontal="center"/>
      <protection locked="0"/>
    </xf>
    <xf numFmtId="0" fontId="4" fillId="36" borderId="11" xfId="54" applyNumberFormat="1" applyFont="1" applyFill="1" applyBorder="1" applyAlignment="1" applyProtection="1">
      <alignment horizontal="center"/>
      <protection locked="0"/>
    </xf>
    <xf numFmtId="4" fontId="4" fillId="36" borderId="12" xfId="54" applyNumberFormat="1" applyFont="1" applyFill="1" applyBorder="1" applyAlignment="1" applyProtection="1">
      <alignment horizontal="center"/>
      <protection locked="0"/>
    </xf>
    <xf numFmtId="0" fontId="4" fillId="36" borderId="13" xfId="54" applyNumberFormat="1" applyFont="1" applyFill="1" applyBorder="1" applyAlignment="1" applyProtection="1">
      <alignment horizontal="center"/>
      <protection locked="0"/>
    </xf>
    <xf numFmtId="0" fontId="4" fillId="36" borderId="14" xfId="54" applyNumberFormat="1" applyFont="1" applyFill="1" applyBorder="1" applyAlignment="1" applyProtection="1">
      <alignment horizontal="center"/>
      <protection locked="0"/>
    </xf>
    <xf numFmtId="4" fontId="4" fillId="36" borderId="15" xfId="54" applyNumberFormat="1" applyFont="1" applyFill="1" applyBorder="1" applyAlignment="1" applyProtection="1">
      <alignment horizontal="center"/>
      <protection locked="0"/>
    </xf>
    <xf numFmtId="49" fontId="4" fillId="36" borderId="16" xfId="54" applyNumberFormat="1" applyFont="1" applyFill="1" applyBorder="1" applyAlignment="1" applyProtection="1">
      <alignment horizontal="center"/>
      <protection locked="0"/>
    </xf>
    <xf numFmtId="49" fontId="4" fillId="36" borderId="17" xfId="54" applyNumberFormat="1" applyFont="1" applyFill="1" applyBorder="1" applyAlignment="1" applyProtection="1">
      <alignment horizontal="center"/>
      <protection locked="0"/>
    </xf>
    <xf numFmtId="4" fontId="4" fillId="36" borderId="18" xfId="54" applyNumberFormat="1" applyFont="1" applyFill="1" applyBorder="1" applyAlignment="1" applyProtection="1">
      <alignment horizontal="center"/>
      <protection locked="0"/>
    </xf>
    <xf numFmtId="43" fontId="4" fillId="0" borderId="15" xfId="47" applyFont="1" applyFill="1" applyBorder="1" applyAlignment="1">
      <alignment/>
    </xf>
    <xf numFmtId="0" fontId="7" fillId="0" borderId="21" xfId="54" applyFont="1" applyFill="1" applyBorder="1" applyAlignment="1">
      <alignment horizontal="left"/>
      <protection/>
    </xf>
    <xf numFmtId="3" fontId="9" fillId="0" borderId="36" xfId="54" applyNumberFormat="1" applyFont="1" applyFill="1" applyBorder="1" applyAlignment="1" applyProtection="1">
      <alignment vertical="center"/>
      <protection locked="0"/>
    </xf>
    <xf numFmtId="0" fontId="6" fillId="35" borderId="48" xfId="54" applyNumberFormat="1" applyFont="1" applyFill="1" applyBorder="1" applyAlignment="1" applyProtection="1">
      <alignment horizontal="left" vertical="center"/>
      <protection locked="0"/>
    </xf>
    <xf numFmtId="0" fontId="6" fillId="35" borderId="23" xfId="54" applyNumberFormat="1" applyFont="1" applyFill="1" applyBorder="1" applyAlignment="1" applyProtection="1">
      <alignment horizontal="left" vertical="center"/>
      <protection locked="0"/>
    </xf>
    <xf numFmtId="0" fontId="6" fillId="35" borderId="49" xfId="54" applyNumberFormat="1" applyFont="1" applyFill="1" applyBorder="1" applyAlignment="1" applyProtection="1">
      <alignment horizontal="left" vertical="center"/>
      <protection locked="0"/>
    </xf>
    <xf numFmtId="0" fontId="53" fillId="36" borderId="48" xfId="0" applyFont="1" applyFill="1" applyBorder="1" applyAlignment="1">
      <alignment horizontal="center" vertical="center"/>
    </xf>
    <xf numFmtId="0" fontId="54" fillId="36" borderId="10" xfId="0" applyFont="1" applyFill="1" applyBorder="1" applyAlignment="1">
      <alignment horizontal="center"/>
    </xf>
    <xf numFmtId="0" fontId="54" fillId="36" borderId="50" xfId="0" applyFont="1" applyFill="1" applyBorder="1" applyAlignment="1">
      <alignment horizontal="center"/>
    </xf>
    <xf numFmtId="0" fontId="54" fillId="36" borderId="51" xfId="0" applyFont="1" applyFill="1" applyBorder="1" applyAlignment="1">
      <alignment horizontal="center"/>
    </xf>
    <xf numFmtId="0" fontId="56" fillId="36" borderId="23" xfId="0" applyFont="1" applyFill="1" applyBorder="1" applyAlignment="1">
      <alignment horizontal="left" vertical="center"/>
    </xf>
    <xf numFmtId="0" fontId="54" fillId="36" borderId="13" xfId="0" applyFont="1" applyFill="1" applyBorder="1" applyAlignment="1">
      <alignment horizontal="center"/>
    </xf>
    <xf numFmtId="0" fontId="54" fillId="36" borderId="29" xfId="0" applyFont="1" applyFill="1" applyBorder="1" applyAlignment="1">
      <alignment horizontal="center"/>
    </xf>
    <xf numFmtId="0" fontId="54" fillId="36" borderId="20" xfId="0" applyFont="1" applyFill="1" applyBorder="1" applyAlignment="1">
      <alignment horizontal="center"/>
    </xf>
    <xf numFmtId="0" fontId="53" fillId="36" borderId="49" xfId="0" applyFont="1" applyFill="1" applyBorder="1" applyAlignment="1">
      <alignment horizontal="center" vertical="center"/>
    </xf>
    <xf numFmtId="0" fontId="54" fillId="36" borderId="16" xfId="0" applyFont="1" applyFill="1" applyBorder="1" applyAlignment="1">
      <alignment horizontal="center"/>
    </xf>
    <xf numFmtId="0" fontId="54" fillId="36" borderId="52" xfId="0" applyFont="1" applyFill="1" applyBorder="1" applyAlignment="1">
      <alignment horizontal="center"/>
    </xf>
    <xf numFmtId="0" fontId="54" fillId="36" borderId="53" xfId="0" applyFont="1" applyFill="1" applyBorder="1" applyAlignment="1">
      <alignment horizontal="center"/>
    </xf>
    <xf numFmtId="0" fontId="4" fillId="36" borderId="12" xfId="54" applyNumberFormat="1" applyFont="1" applyFill="1" applyBorder="1" applyAlignment="1" applyProtection="1">
      <alignment horizontal="center"/>
      <protection locked="0"/>
    </xf>
    <xf numFmtId="0" fontId="4" fillId="36" borderId="15" xfId="54" applyNumberFormat="1" applyFont="1" applyFill="1" applyBorder="1" applyAlignment="1" applyProtection="1">
      <alignment horizontal="center"/>
      <protection locked="0"/>
    </xf>
    <xf numFmtId="49" fontId="4" fillId="36" borderId="18" xfId="54" applyNumberFormat="1" applyFont="1" applyFill="1" applyBorder="1" applyAlignment="1" applyProtection="1">
      <alignment horizontal="center"/>
      <protection locked="0"/>
    </xf>
    <xf numFmtId="0" fontId="6" fillId="36" borderId="48" xfId="54" applyNumberFormat="1" applyFont="1" applyFill="1" applyBorder="1" applyAlignment="1" applyProtection="1">
      <alignment horizontal="left" vertical="center"/>
      <protection locked="0"/>
    </xf>
    <xf numFmtId="0" fontId="6" fillId="36" borderId="23" xfId="54" applyNumberFormat="1" applyFont="1" applyFill="1" applyBorder="1" applyAlignment="1" applyProtection="1">
      <alignment horizontal="left" vertical="center"/>
      <protection locked="0"/>
    </xf>
    <xf numFmtId="0" fontId="6" fillId="36" borderId="49" xfId="54" applyNumberFormat="1" applyFont="1" applyFill="1" applyBorder="1" applyAlignment="1" applyProtection="1">
      <alignment horizontal="left" vertical="center"/>
      <protection locked="0"/>
    </xf>
    <xf numFmtId="0" fontId="6" fillId="34" borderId="48" xfId="54" applyNumberFormat="1" applyFont="1" applyFill="1" applyBorder="1" applyAlignment="1" applyProtection="1">
      <alignment horizontal="left" vertical="center"/>
      <protection locked="0"/>
    </xf>
    <xf numFmtId="0" fontId="6" fillId="34" borderId="23" xfId="54" applyNumberFormat="1" applyFont="1" applyFill="1" applyBorder="1" applyAlignment="1" applyProtection="1">
      <alignment horizontal="left" vertical="center"/>
      <protection locked="0"/>
    </xf>
    <xf numFmtId="0" fontId="6" fillId="34" borderId="49" xfId="54" applyNumberFormat="1" applyFont="1" applyFill="1" applyBorder="1" applyAlignment="1" applyProtection="1">
      <alignment horizontal="left" vertical="center"/>
      <protection locked="0"/>
    </xf>
    <xf numFmtId="0" fontId="6" fillId="35" borderId="48" xfId="54" applyNumberFormat="1" applyFont="1" applyFill="1" applyBorder="1" applyAlignment="1" applyProtection="1">
      <alignment horizontal="left" vertical="center"/>
      <protection locked="0"/>
    </xf>
    <xf numFmtId="0" fontId="6" fillId="35" borderId="23" xfId="54" applyNumberFormat="1" applyFont="1" applyFill="1" applyBorder="1" applyAlignment="1" applyProtection="1">
      <alignment horizontal="left" vertical="center"/>
      <protection locked="0"/>
    </xf>
    <xf numFmtId="0" fontId="6" fillId="35" borderId="49" xfId="54" applyNumberFormat="1" applyFont="1" applyFill="1" applyBorder="1" applyAlignment="1" applyProtection="1">
      <alignment horizontal="left" vertical="center"/>
      <protection locked="0"/>
    </xf>
    <xf numFmtId="0" fontId="4" fillId="0" borderId="0" xfId="54" applyFont="1" applyAlignment="1">
      <alignment horizontal="justify" vertical="justify" wrapText="1"/>
      <protection/>
    </xf>
    <xf numFmtId="0" fontId="6" fillId="33" borderId="48" xfId="54" applyNumberFormat="1" applyFont="1" applyFill="1" applyBorder="1" applyAlignment="1" applyProtection="1">
      <alignment horizontal="left" vertical="center"/>
      <protection locked="0"/>
    </xf>
    <xf numFmtId="0" fontId="6" fillId="33" borderId="23" xfId="54" applyNumberFormat="1" applyFont="1" applyFill="1" applyBorder="1" applyAlignment="1" applyProtection="1">
      <alignment horizontal="left" vertical="center"/>
      <protection locked="0"/>
    </xf>
    <xf numFmtId="0" fontId="6" fillId="33" borderId="49" xfId="54" applyNumberFormat="1" applyFont="1" applyFill="1" applyBorder="1" applyAlignment="1" applyProtection="1">
      <alignment horizontal="left" vertical="center"/>
      <protection locked="0"/>
    </xf>
    <xf numFmtId="0" fontId="4" fillId="35" borderId="50" xfId="54" applyNumberFormat="1" applyFont="1" applyFill="1" applyBorder="1" applyAlignment="1" applyProtection="1">
      <alignment horizontal="center"/>
      <protection locked="0"/>
    </xf>
    <xf numFmtId="0" fontId="4" fillId="35" borderId="12" xfId="54" applyNumberFormat="1" applyFont="1" applyFill="1" applyBorder="1" applyAlignment="1" applyProtection="1">
      <alignment horizontal="center"/>
      <protection locked="0"/>
    </xf>
    <xf numFmtId="0" fontId="4" fillId="35" borderId="15" xfId="54" applyNumberFormat="1" applyFont="1" applyFill="1" applyBorder="1" applyAlignment="1" applyProtection="1">
      <alignment horizontal="center"/>
      <protection locked="0"/>
    </xf>
    <xf numFmtId="49" fontId="4" fillId="35" borderId="18" xfId="54" applyNumberFormat="1" applyFont="1" applyFill="1" applyBorder="1" applyAlignment="1" applyProtection="1">
      <alignment horizont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r Preferences]&#13;&#10;ShowControlRibbon=1&#13;&#10;ShowIconBar=1&#13;&#10;BorderWidth=5"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_WEB_07.09_Circ1896"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49"/>
  <sheetViews>
    <sheetView showGridLines="0" tabSelected="1" zoomScalePageLayoutView="0" workbookViewId="0" topLeftCell="A1">
      <selection activeCell="A3" sqref="A3"/>
    </sheetView>
  </sheetViews>
  <sheetFormatPr defaultColWidth="11.421875" defaultRowHeight="12.75"/>
  <cols>
    <col min="1" max="1" width="1.28515625" style="0" customWidth="1"/>
    <col min="2" max="2" width="50.7109375" style="0" customWidth="1"/>
    <col min="3" max="7" width="14.7109375" style="0" customWidth="1"/>
  </cols>
  <sheetData>
    <row r="1" spans="2:7" ht="15.75">
      <c r="B1" s="4" t="s">
        <v>0</v>
      </c>
      <c r="C1" s="27"/>
      <c r="D1" s="27"/>
      <c r="E1" s="27"/>
      <c r="F1" s="27"/>
      <c r="G1" s="27"/>
    </row>
    <row r="2" spans="2:7" ht="15.75">
      <c r="B2" s="36" t="s">
        <v>45</v>
      </c>
      <c r="C2" s="27"/>
      <c r="D2" s="27"/>
      <c r="E2" s="27"/>
      <c r="F2" s="27"/>
      <c r="G2" s="27"/>
    </row>
    <row r="3" spans="2:7" ht="6" customHeight="1">
      <c r="B3" s="5"/>
      <c r="C3" s="25"/>
      <c r="D3" s="25"/>
      <c r="E3" s="25"/>
      <c r="F3" s="25"/>
      <c r="G3" s="25"/>
    </row>
    <row r="4" spans="2:7" ht="15" thickBot="1">
      <c r="B4" s="24" t="s">
        <v>1</v>
      </c>
      <c r="C4" s="24"/>
      <c r="D4" s="24"/>
      <c r="E4" s="24"/>
      <c r="F4" s="24"/>
      <c r="G4" s="24"/>
    </row>
    <row r="5" spans="2:7" ht="12.75">
      <c r="B5" s="163"/>
      <c r="C5" s="194" t="s">
        <v>3</v>
      </c>
      <c r="D5" s="132" t="s">
        <v>4</v>
      </c>
      <c r="E5" s="133" t="s">
        <v>5</v>
      </c>
      <c r="F5" s="133" t="s">
        <v>6</v>
      </c>
      <c r="G5" s="195" t="s">
        <v>7</v>
      </c>
    </row>
    <row r="6" spans="2:7" ht="12.75">
      <c r="B6" s="164" t="s">
        <v>2</v>
      </c>
      <c r="C6" s="135" t="s">
        <v>8</v>
      </c>
      <c r="D6" s="135" t="s">
        <v>9</v>
      </c>
      <c r="E6" s="136" t="s">
        <v>10</v>
      </c>
      <c r="F6" s="136" t="s">
        <v>11</v>
      </c>
      <c r="G6" s="196" t="s">
        <v>12</v>
      </c>
    </row>
    <row r="7" spans="2:7" ht="12.75">
      <c r="B7" s="165"/>
      <c r="C7" s="138" t="s">
        <v>13</v>
      </c>
      <c r="D7" s="138" t="s">
        <v>14</v>
      </c>
      <c r="E7" s="139" t="s">
        <v>15</v>
      </c>
      <c r="F7" s="139" t="s">
        <v>16</v>
      </c>
      <c r="G7" s="197" t="s">
        <v>17</v>
      </c>
    </row>
    <row r="8" spans="2:7" ht="12.75">
      <c r="B8" s="28"/>
      <c r="C8" s="15"/>
      <c r="D8" s="15"/>
      <c r="E8" s="41"/>
      <c r="F8" s="16"/>
      <c r="G8" s="17"/>
    </row>
    <row r="9" spans="2:7" ht="12.75">
      <c r="B9" s="18" t="s">
        <v>18</v>
      </c>
      <c r="C9" s="33">
        <v>1078</v>
      </c>
      <c r="D9" s="33">
        <v>1449831318</v>
      </c>
      <c r="E9" s="33">
        <v>1344927.0111317255</v>
      </c>
      <c r="F9" s="33">
        <v>71.40910049854503</v>
      </c>
      <c r="G9" s="49">
        <v>1.7928266092538634</v>
      </c>
    </row>
    <row r="10" spans="2:7" ht="12.75">
      <c r="B10" s="18" t="s">
        <v>19</v>
      </c>
      <c r="C10" s="60">
        <v>288</v>
      </c>
      <c r="D10" s="60">
        <v>304025253</v>
      </c>
      <c r="E10" s="60">
        <v>1055643.2395833333</v>
      </c>
      <c r="F10" s="60">
        <v>52.32436618677857</v>
      </c>
      <c r="G10" s="61">
        <v>2.130653413484702</v>
      </c>
    </row>
    <row r="11" spans="2:8" ht="12.75">
      <c r="B11" s="18" t="s">
        <v>20</v>
      </c>
      <c r="C11" s="60">
        <v>0</v>
      </c>
      <c r="D11" s="60">
        <v>0</v>
      </c>
      <c r="E11" s="60">
        <v>0</v>
      </c>
      <c r="F11" s="60">
        <v>0</v>
      </c>
      <c r="G11" s="61">
        <v>0</v>
      </c>
      <c r="H11" s="48"/>
    </row>
    <row r="12" spans="2:7" ht="12.75">
      <c r="B12" s="58" t="s">
        <v>21</v>
      </c>
      <c r="C12" s="60">
        <v>404</v>
      </c>
      <c r="D12" s="60">
        <v>287867269</v>
      </c>
      <c r="E12" s="60">
        <v>712542.7450495049</v>
      </c>
      <c r="F12" s="60">
        <v>38.78183993193057</v>
      </c>
      <c r="G12" s="61">
        <v>2.0928526739870508</v>
      </c>
    </row>
    <row r="13" spans="2:7" ht="12.75">
      <c r="B13" s="58" t="s">
        <v>22</v>
      </c>
      <c r="C13" s="60">
        <v>74</v>
      </c>
      <c r="D13" s="60">
        <v>57881408</v>
      </c>
      <c r="E13" s="60">
        <v>782181.1891891892</v>
      </c>
      <c r="F13" s="60">
        <v>28.758296308203146</v>
      </c>
      <c r="G13" s="61">
        <v>1.8433161536084264</v>
      </c>
    </row>
    <row r="14" spans="2:7" ht="12.75">
      <c r="B14" s="58" t="s">
        <v>23</v>
      </c>
      <c r="C14" s="60">
        <v>162</v>
      </c>
      <c r="D14" s="60">
        <v>143280555</v>
      </c>
      <c r="E14" s="60">
        <v>884447.8703703703</v>
      </c>
      <c r="F14" s="60">
        <v>48.512781263305406</v>
      </c>
      <c r="G14" s="61">
        <v>1.99</v>
      </c>
    </row>
    <row r="15" spans="2:7" ht="12.75">
      <c r="B15" s="29" t="s">
        <v>24</v>
      </c>
      <c r="C15" s="60">
        <v>0</v>
      </c>
      <c r="D15" s="60">
        <v>0</v>
      </c>
      <c r="E15" s="60">
        <v>0</v>
      </c>
      <c r="F15" s="60">
        <v>0</v>
      </c>
      <c r="G15" s="61">
        <v>0</v>
      </c>
    </row>
    <row r="16" spans="2:7" ht="12.75">
      <c r="B16" s="59" t="s">
        <v>44</v>
      </c>
      <c r="C16" s="60">
        <v>317</v>
      </c>
      <c r="D16" s="60">
        <v>202126510</v>
      </c>
      <c r="E16" s="60">
        <v>637623.0599369085</v>
      </c>
      <c r="F16" s="60">
        <v>41.19116974809489</v>
      </c>
      <c r="G16" s="61">
        <v>2.135546589509709</v>
      </c>
    </row>
    <row r="17" spans="2:8" ht="12.75">
      <c r="B17" s="29" t="s">
        <v>25</v>
      </c>
      <c r="C17" s="60">
        <v>2</v>
      </c>
      <c r="D17" s="60">
        <v>715103</v>
      </c>
      <c r="E17" s="60">
        <v>357551.5</v>
      </c>
      <c r="F17" s="60">
        <v>44.41441163021271</v>
      </c>
      <c r="G17" s="61">
        <v>1.92</v>
      </c>
      <c r="H17" s="48"/>
    </row>
    <row r="18" spans="2:7" ht="12.75">
      <c r="B18" s="18" t="s">
        <v>26</v>
      </c>
      <c r="C18" s="60">
        <v>0</v>
      </c>
      <c r="D18" s="60">
        <v>0</v>
      </c>
      <c r="E18" s="60">
        <v>0</v>
      </c>
      <c r="F18" s="60">
        <v>0</v>
      </c>
      <c r="G18" s="61">
        <v>0</v>
      </c>
    </row>
    <row r="19" spans="2:7" ht="12.75">
      <c r="B19" s="58" t="s">
        <v>27</v>
      </c>
      <c r="C19" s="60">
        <v>720</v>
      </c>
      <c r="D19" s="60">
        <v>654596321</v>
      </c>
      <c r="E19" s="60">
        <v>909161.5569444444</v>
      </c>
      <c r="F19" s="60">
        <v>46.63962206105952</v>
      </c>
      <c r="G19" s="61">
        <v>2.176008011187708</v>
      </c>
    </row>
    <row r="20" spans="2:7" ht="12.75">
      <c r="B20" s="58" t="s">
        <v>28</v>
      </c>
      <c r="C20" s="60">
        <v>130</v>
      </c>
      <c r="D20" s="60">
        <v>90915336</v>
      </c>
      <c r="E20" s="60">
        <v>699348.7384615385</v>
      </c>
      <c r="F20" s="60">
        <v>52.13404761546501</v>
      </c>
      <c r="G20" s="61">
        <v>1.9570539808597303</v>
      </c>
    </row>
    <row r="21" spans="2:7" ht="12.75">
      <c r="B21" s="59" t="s">
        <v>29</v>
      </c>
      <c r="C21" s="60">
        <v>424</v>
      </c>
      <c r="D21" s="60">
        <v>1899570074</v>
      </c>
      <c r="E21" s="60">
        <v>4480118.099056603</v>
      </c>
      <c r="F21" s="60">
        <v>47.818927593823524</v>
      </c>
      <c r="G21" s="61">
        <v>1.2040299788856326</v>
      </c>
    </row>
    <row r="22" spans="2:7" ht="12.75">
      <c r="B22" s="59" t="s">
        <v>30</v>
      </c>
      <c r="C22" s="60">
        <v>535</v>
      </c>
      <c r="D22" s="60">
        <v>711778632</v>
      </c>
      <c r="E22" s="60">
        <v>1330427.3495327104</v>
      </c>
      <c r="F22" s="60">
        <v>51.32694661168193</v>
      </c>
      <c r="G22" s="61">
        <v>2.153898322378972</v>
      </c>
    </row>
    <row r="23" spans="2:7" ht="12.75">
      <c r="B23" s="58" t="s">
        <v>31</v>
      </c>
      <c r="C23" s="60">
        <v>74</v>
      </c>
      <c r="D23" s="60">
        <v>352587113</v>
      </c>
      <c r="E23" s="60">
        <v>4764690.716216216</v>
      </c>
      <c r="F23" s="60">
        <v>37.88741827328216</v>
      </c>
      <c r="G23" s="61">
        <v>1.9049439749943442</v>
      </c>
    </row>
    <row r="24" spans="2:8" ht="12.75">
      <c r="B24" s="18" t="s">
        <v>32</v>
      </c>
      <c r="C24" s="60">
        <v>0</v>
      </c>
      <c r="D24" s="60">
        <v>0</v>
      </c>
      <c r="E24" s="60">
        <v>0</v>
      </c>
      <c r="F24" s="60">
        <v>0</v>
      </c>
      <c r="G24" s="61">
        <v>0</v>
      </c>
      <c r="H24" s="48"/>
    </row>
    <row r="25" spans="2:7" ht="12.75">
      <c r="B25" s="18" t="s">
        <v>33</v>
      </c>
      <c r="C25" s="60">
        <v>0</v>
      </c>
      <c r="D25" s="60">
        <v>0</v>
      </c>
      <c r="E25" s="60">
        <v>0</v>
      </c>
      <c r="F25" s="60">
        <v>0</v>
      </c>
      <c r="G25" s="61">
        <v>0</v>
      </c>
    </row>
    <row r="26" spans="2:7" ht="12.75">
      <c r="B26" s="58" t="s">
        <v>34</v>
      </c>
      <c r="C26" s="60">
        <v>300</v>
      </c>
      <c r="D26" s="60">
        <v>184792109</v>
      </c>
      <c r="E26" s="60">
        <v>615973.6966666667</v>
      </c>
      <c r="F26" s="60">
        <v>55.64240722529986</v>
      </c>
      <c r="G26" s="61">
        <v>1.6867647725152588</v>
      </c>
    </row>
    <row r="27" spans="2:7" s="1" customFormat="1" ht="13.5" thickBot="1">
      <c r="B27" s="30"/>
      <c r="C27" s="42"/>
      <c r="D27" s="42"/>
      <c r="E27" s="43"/>
      <c r="F27" s="44"/>
      <c r="G27" s="47"/>
    </row>
    <row r="28" spans="2:10" s="1" customFormat="1" ht="13.5" thickBot="1">
      <c r="B28" s="19" t="s">
        <v>35</v>
      </c>
      <c r="C28" s="50">
        <v>4508</v>
      </c>
      <c r="D28" s="53">
        <v>6339967001</v>
      </c>
      <c r="E28" s="54">
        <v>1406381.322315883</v>
      </c>
      <c r="F28" s="52">
        <v>52.6589221641597</v>
      </c>
      <c r="G28" s="51">
        <v>1.7476918569248558</v>
      </c>
      <c r="H28" s="31"/>
      <c r="J28" s="2">
        <v>20958.67</v>
      </c>
    </row>
    <row r="29" spans="2:7" ht="12.75">
      <c r="B29" s="5"/>
      <c r="C29" s="23"/>
      <c r="D29" s="23"/>
      <c r="E29" s="23"/>
      <c r="F29" s="23"/>
      <c r="G29" s="20"/>
    </row>
    <row r="30" spans="2:7" ht="15" thickBot="1">
      <c r="B30" s="24" t="s">
        <v>36</v>
      </c>
      <c r="C30" s="25"/>
      <c r="D30" s="25"/>
      <c r="E30" s="25"/>
      <c r="F30" s="25"/>
      <c r="G30" s="26"/>
    </row>
    <row r="31" spans="2:7" ht="12.75">
      <c r="B31" s="163"/>
      <c r="C31" s="132" t="s">
        <v>3</v>
      </c>
      <c r="D31" s="132" t="s">
        <v>4</v>
      </c>
      <c r="E31" s="133" t="s">
        <v>5</v>
      </c>
      <c r="F31" s="133" t="s">
        <v>6</v>
      </c>
      <c r="G31" s="195" t="s">
        <v>7</v>
      </c>
    </row>
    <row r="32" spans="2:7" ht="12.75">
      <c r="B32" s="164" t="s">
        <v>2</v>
      </c>
      <c r="C32" s="135" t="s">
        <v>8</v>
      </c>
      <c r="D32" s="135" t="s">
        <v>9</v>
      </c>
      <c r="E32" s="136" t="s">
        <v>10</v>
      </c>
      <c r="F32" s="136" t="s">
        <v>11</v>
      </c>
      <c r="G32" s="196" t="s">
        <v>37</v>
      </c>
    </row>
    <row r="33" spans="2:7" ht="12.75">
      <c r="B33" s="165"/>
      <c r="C33" s="138" t="s">
        <v>13</v>
      </c>
      <c r="D33" s="138" t="s">
        <v>14</v>
      </c>
      <c r="E33" s="139" t="s">
        <v>15</v>
      </c>
      <c r="F33" s="139" t="s">
        <v>16</v>
      </c>
      <c r="G33" s="197" t="s">
        <v>17</v>
      </c>
    </row>
    <row r="34" spans="2:7" ht="12.75">
      <c r="B34" s="21"/>
      <c r="C34" s="33"/>
      <c r="D34" s="33"/>
      <c r="E34" s="34"/>
      <c r="F34" s="33"/>
      <c r="G34" s="49"/>
    </row>
    <row r="35" spans="2:7" ht="12.75">
      <c r="B35" s="21" t="s">
        <v>18</v>
      </c>
      <c r="C35" s="33">
        <v>12</v>
      </c>
      <c r="D35" s="33">
        <v>82947219</v>
      </c>
      <c r="E35" s="34">
        <v>6912268.25</v>
      </c>
      <c r="F35" s="33">
        <v>353.42292119522415</v>
      </c>
      <c r="G35" s="49">
        <v>5.9904</v>
      </c>
    </row>
    <row r="36" spans="2:7" ht="12.75">
      <c r="B36" s="21" t="s">
        <v>20</v>
      </c>
      <c r="C36" s="33">
        <v>0</v>
      </c>
      <c r="D36" s="33">
        <v>0</v>
      </c>
      <c r="E36" s="33">
        <v>0</v>
      </c>
      <c r="F36" s="33">
        <v>0</v>
      </c>
      <c r="G36" s="35">
        <v>0</v>
      </c>
    </row>
    <row r="37" spans="2:7" ht="12.75">
      <c r="B37" s="58" t="s">
        <v>23</v>
      </c>
      <c r="C37" s="33">
        <v>2</v>
      </c>
      <c r="D37" s="33">
        <v>23615284</v>
      </c>
      <c r="E37" s="62">
        <v>11807642</v>
      </c>
      <c r="F37" s="33">
        <v>240</v>
      </c>
      <c r="G37" s="63">
        <v>5.32</v>
      </c>
    </row>
    <row r="38" spans="2:7" ht="12.75">
      <c r="B38" s="22" t="s">
        <v>29</v>
      </c>
      <c r="C38" s="33">
        <v>4</v>
      </c>
      <c r="D38" s="33">
        <v>35079257</v>
      </c>
      <c r="E38" s="34">
        <v>8769814.25</v>
      </c>
      <c r="F38" s="33">
        <v>316.32277445329015</v>
      </c>
      <c r="G38" s="49">
        <v>5.7856</v>
      </c>
    </row>
    <row r="39" spans="2:7" ht="12.75">
      <c r="B39" s="21" t="s">
        <v>38</v>
      </c>
      <c r="C39" s="33">
        <v>1</v>
      </c>
      <c r="D39" s="33">
        <v>11812356</v>
      </c>
      <c r="E39" s="34">
        <v>11812356</v>
      </c>
      <c r="F39" s="33">
        <v>276</v>
      </c>
      <c r="G39" s="49">
        <v>4.55</v>
      </c>
    </row>
    <row r="40" spans="2:7" ht="12.75">
      <c r="B40" s="21" t="s">
        <v>31</v>
      </c>
      <c r="C40" s="33">
        <v>2</v>
      </c>
      <c r="D40" s="33">
        <v>8681198</v>
      </c>
      <c r="E40" s="34">
        <v>4340599</v>
      </c>
      <c r="F40" s="33">
        <v>360</v>
      </c>
      <c r="G40" s="49">
        <v>4.9497</v>
      </c>
    </row>
    <row r="41" spans="2:7" ht="13.5" thickBot="1">
      <c r="B41" s="22"/>
      <c r="C41" s="55"/>
      <c r="D41" s="55"/>
      <c r="E41" s="45"/>
      <c r="F41" s="56"/>
      <c r="G41" s="46"/>
    </row>
    <row r="42" spans="2:7" ht="13.5" thickBot="1">
      <c r="B42" s="64" t="s">
        <v>35</v>
      </c>
      <c r="C42" s="53">
        <f>SUM(C35:C41)</f>
        <v>21</v>
      </c>
      <c r="D42" s="53">
        <f>SUM(D35:D41)</f>
        <v>162135314</v>
      </c>
      <c r="E42" s="57">
        <f>+D42/C42</f>
        <v>7720729.238095238</v>
      </c>
      <c r="F42" s="53">
        <f>(+F35*D35+F36*D36+F37*D37+F38*D38+F39*D39+F40*D40)/D42</f>
        <v>323.587284877371</v>
      </c>
      <c r="G42" s="51">
        <f>+((+G35*D35)+(+G36*D36)+(+G37*D37)+(+G38*D38)+(+G39*D39)+(+G40*D40))/D42</f>
        <v>5.687782653058544</v>
      </c>
    </row>
    <row r="43" spans="2:7" s="3" customFormat="1" ht="6" customHeight="1">
      <c r="B43" s="25"/>
      <c r="C43" s="23"/>
      <c r="D43" s="23"/>
      <c r="E43" s="25"/>
      <c r="F43" s="25"/>
      <c r="G43" s="25"/>
    </row>
    <row r="44" spans="2:7" s="3" customFormat="1" ht="12.75">
      <c r="B44" s="37" t="s">
        <v>39</v>
      </c>
      <c r="C44" s="38"/>
      <c r="D44" s="38"/>
      <c r="E44" s="39"/>
      <c r="F44" s="38"/>
      <c r="G44" s="38"/>
    </row>
    <row r="45" spans="2:7" ht="12.75">
      <c r="B45" s="37" t="s">
        <v>40</v>
      </c>
      <c r="C45" s="38"/>
      <c r="D45" s="38"/>
      <c r="E45" s="38"/>
      <c r="F45" s="38"/>
      <c r="G45" s="38"/>
    </row>
    <row r="46" spans="2:7" ht="12.75">
      <c r="B46" s="37" t="s">
        <v>41</v>
      </c>
      <c r="C46" s="38"/>
      <c r="D46" s="38"/>
      <c r="E46" s="38"/>
      <c r="F46" s="38"/>
      <c r="G46" s="40"/>
    </row>
    <row r="47" spans="2:7" ht="12.75">
      <c r="B47" s="37" t="s">
        <v>42</v>
      </c>
      <c r="C47" s="38"/>
      <c r="D47" s="38"/>
      <c r="E47" s="38"/>
      <c r="F47" s="38"/>
      <c r="G47" s="38"/>
    </row>
    <row r="48" spans="2:7" ht="12.75">
      <c r="B48" s="37" t="s">
        <v>43</v>
      </c>
      <c r="C48" s="38"/>
      <c r="D48" s="38"/>
      <c r="E48" s="38"/>
      <c r="F48" s="38"/>
      <c r="G48" s="38"/>
    </row>
    <row r="49" spans="2:7" ht="12" customHeight="1">
      <c r="B49" s="5" t="s">
        <v>46</v>
      </c>
      <c r="C49" s="32"/>
      <c r="D49" s="32"/>
      <c r="E49" s="32"/>
      <c r="F49" s="32"/>
      <c r="G49" s="32"/>
    </row>
  </sheetData>
  <sheetProtection/>
  <printOptions horizontalCentered="1"/>
  <pageMargins left="0.7874015748031497" right="0.7874015748031497" top="0.984251968503937" bottom="0.984251968503937" header="0" footer="0"/>
  <pageSetup fitToHeight="1" fitToWidth="1" horizontalDpi="600" verticalDpi="600" orientation="landscape" paperSize="9" scale="70" r:id="rId1"/>
  <ignoredErrors>
    <ignoredError sqref="C33:G33 C7:G7" numberStoredAsText="1"/>
    <ignoredError sqref="F42" unlockedFormula="1"/>
  </ignoredErrors>
</worksheet>
</file>

<file path=xl/worksheets/sheet10.xml><?xml version="1.0" encoding="utf-8"?>
<worksheet xmlns="http://schemas.openxmlformats.org/spreadsheetml/2006/main" xmlns:r="http://schemas.openxmlformats.org/officeDocument/2006/relationships">
  <dimension ref="B2:G49"/>
  <sheetViews>
    <sheetView showGridLines="0" zoomScalePageLayoutView="0" workbookViewId="0" topLeftCell="A1">
      <selection activeCell="A4" sqref="A4"/>
    </sheetView>
  </sheetViews>
  <sheetFormatPr defaultColWidth="11.421875" defaultRowHeight="12.75"/>
  <cols>
    <col min="1" max="1" width="1.421875" style="0" customWidth="1"/>
    <col min="2" max="2" width="47.140625" style="0" customWidth="1"/>
    <col min="3" max="7" width="14.7109375" style="0" customWidth="1"/>
  </cols>
  <sheetData>
    <row r="1" ht="6" customHeight="1"/>
    <row r="2" spans="2:7" ht="15.75">
      <c r="B2" s="4" t="s">
        <v>0</v>
      </c>
      <c r="C2" s="27"/>
      <c r="D2" s="27"/>
      <c r="E2" s="27"/>
      <c r="F2" s="27"/>
      <c r="G2" s="27"/>
    </row>
    <row r="3" spans="2:7" ht="15.75">
      <c r="B3" s="84" t="s">
        <v>57</v>
      </c>
      <c r="C3" s="27"/>
      <c r="D3" s="27"/>
      <c r="E3" s="27"/>
      <c r="F3" s="27"/>
      <c r="G3" s="27"/>
    </row>
    <row r="4" spans="2:7" ht="4.5"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975</v>
      </c>
      <c r="D10" s="86">
        <v>1211853290</v>
      </c>
      <c r="E10" s="89">
        <f>+D10/C10</f>
        <v>1242926.4512820514</v>
      </c>
      <c r="F10" s="86">
        <v>71</v>
      </c>
      <c r="G10" s="160">
        <v>1.83</v>
      </c>
    </row>
    <row r="11" spans="2:7" ht="12.75">
      <c r="B11" s="58" t="s">
        <v>19</v>
      </c>
      <c r="C11" s="86">
        <v>244</v>
      </c>
      <c r="D11" s="86">
        <v>286537373</v>
      </c>
      <c r="E11" s="89">
        <f>+D11/C11</f>
        <v>1174333.4959016393</v>
      </c>
      <c r="F11" s="86">
        <v>50</v>
      </c>
      <c r="G11" s="160">
        <v>1.77</v>
      </c>
    </row>
    <row r="12" spans="2:7" ht="12.75">
      <c r="B12" s="58" t="s">
        <v>20</v>
      </c>
      <c r="C12" s="86">
        <v>0</v>
      </c>
      <c r="D12" s="86">
        <v>0</v>
      </c>
      <c r="E12" s="89">
        <v>0</v>
      </c>
      <c r="F12" s="86">
        <v>0</v>
      </c>
      <c r="G12" s="160">
        <v>0</v>
      </c>
    </row>
    <row r="13" spans="2:7" ht="12.75">
      <c r="B13" s="58" t="s">
        <v>21</v>
      </c>
      <c r="C13" s="86">
        <v>366</v>
      </c>
      <c r="D13" s="86">
        <v>250243985</v>
      </c>
      <c r="E13" s="89">
        <v>683727</v>
      </c>
      <c r="F13" s="86">
        <v>38</v>
      </c>
      <c r="G13" s="160">
        <v>1.99</v>
      </c>
    </row>
    <row r="14" spans="2:7" ht="12.75">
      <c r="B14" s="58" t="s">
        <v>22</v>
      </c>
      <c r="C14" s="86">
        <v>92</v>
      </c>
      <c r="D14" s="86">
        <v>55389590</v>
      </c>
      <c r="E14" s="89">
        <f>+D14/C14</f>
        <v>602060.7608695652</v>
      </c>
      <c r="F14" s="86">
        <v>27</v>
      </c>
      <c r="G14" s="160">
        <v>1.74</v>
      </c>
    </row>
    <row r="15" spans="2:7" ht="12.75">
      <c r="B15" s="58" t="s">
        <v>23</v>
      </c>
      <c r="C15" s="86">
        <v>113</v>
      </c>
      <c r="D15" s="86">
        <v>109936110</v>
      </c>
      <c r="E15" s="89">
        <f>+D15/C15</f>
        <v>972885.9292035399</v>
      </c>
      <c r="F15" s="86">
        <v>53</v>
      </c>
      <c r="G15" s="160">
        <v>1.99</v>
      </c>
    </row>
    <row r="16" spans="2:7" ht="12.75">
      <c r="B16" s="59" t="s">
        <v>24</v>
      </c>
      <c r="C16" s="86">
        <v>0</v>
      </c>
      <c r="D16" s="86">
        <v>0</v>
      </c>
      <c r="E16" s="89">
        <v>0</v>
      </c>
      <c r="F16" s="86">
        <v>0</v>
      </c>
      <c r="G16" s="160">
        <v>0</v>
      </c>
    </row>
    <row r="17" spans="2:7" ht="12.75">
      <c r="B17" s="59" t="s">
        <v>48</v>
      </c>
      <c r="C17" s="86">
        <v>196</v>
      </c>
      <c r="D17" s="86">
        <v>135137831</v>
      </c>
      <c r="E17" s="89">
        <v>689479</v>
      </c>
      <c r="F17" s="86">
        <v>39</v>
      </c>
      <c r="G17" s="160">
        <v>2.04</v>
      </c>
    </row>
    <row r="18" spans="2:7" ht="12.75">
      <c r="B18" s="59" t="s">
        <v>25</v>
      </c>
      <c r="C18" s="86">
        <v>0</v>
      </c>
      <c r="D18" s="86">
        <v>0</v>
      </c>
      <c r="E18" s="89">
        <v>0</v>
      </c>
      <c r="F18" s="86">
        <v>0</v>
      </c>
      <c r="G18" s="160">
        <v>0</v>
      </c>
    </row>
    <row r="19" spans="2:7" ht="12.75">
      <c r="B19" s="58" t="s">
        <v>26</v>
      </c>
      <c r="C19" s="86">
        <v>0</v>
      </c>
      <c r="D19" s="86">
        <v>0</v>
      </c>
      <c r="E19" s="89">
        <v>0</v>
      </c>
      <c r="F19" s="86">
        <v>0</v>
      </c>
      <c r="G19" s="160">
        <v>0</v>
      </c>
    </row>
    <row r="20" spans="2:7" ht="12.75">
      <c r="B20" s="58" t="s">
        <v>27</v>
      </c>
      <c r="C20" s="86">
        <v>684</v>
      </c>
      <c r="D20" s="86">
        <v>641076657</v>
      </c>
      <c r="E20" s="89">
        <f>+D20/C20</f>
        <v>937246.5745614035</v>
      </c>
      <c r="F20" s="86">
        <v>50</v>
      </c>
      <c r="G20" s="160">
        <v>2.34</v>
      </c>
    </row>
    <row r="21" spans="2:7" ht="12.75">
      <c r="B21" s="58" t="s">
        <v>28</v>
      </c>
      <c r="C21" s="86">
        <v>138</v>
      </c>
      <c r="D21" s="86">
        <v>87904968</v>
      </c>
      <c r="E21" s="89">
        <f>+D21/C21</f>
        <v>636992.5217391305</v>
      </c>
      <c r="F21" s="86">
        <v>51</v>
      </c>
      <c r="G21" s="160">
        <v>1.97</v>
      </c>
    </row>
    <row r="22" spans="2:7" ht="12.75">
      <c r="B22" s="59" t="s">
        <v>29</v>
      </c>
      <c r="C22" s="86">
        <v>524</v>
      </c>
      <c r="D22" s="86">
        <v>2318328555</v>
      </c>
      <c r="E22" s="89">
        <f>+D22/C22</f>
        <v>4424291.135496183</v>
      </c>
      <c r="F22" s="86">
        <v>51</v>
      </c>
      <c r="G22" s="160">
        <v>1.16</v>
      </c>
    </row>
    <row r="23" spans="2:7" ht="12.75">
      <c r="B23" s="59" t="s">
        <v>30</v>
      </c>
      <c r="C23" s="86">
        <v>472</v>
      </c>
      <c r="D23" s="86">
        <v>660962176</v>
      </c>
      <c r="E23" s="89">
        <v>1400344</v>
      </c>
      <c r="F23" s="86">
        <v>54</v>
      </c>
      <c r="G23" s="160">
        <v>2.1</v>
      </c>
    </row>
    <row r="24" spans="2:7" ht="12.75">
      <c r="B24" s="58" t="s">
        <v>31</v>
      </c>
      <c r="C24" s="86">
        <v>58</v>
      </c>
      <c r="D24" s="86">
        <v>277310409</v>
      </c>
      <c r="E24" s="89">
        <v>4781214</v>
      </c>
      <c r="F24" s="86">
        <v>41</v>
      </c>
      <c r="G24" s="160">
        <v>2.04</v>
      </c>
    </row>
    <row r="25" spans="2:7" ht="12.75">
      <c r="B25" s="58" t="s">
        <v>32</v>
      </c>
      <c r="C25" s="86">
        <v>0</v>
      </c>
      <c r="D25" s="86">
        <v>0</v>
      </c>
      <c r="E25" s="89">
        <v>0</v>
      </c>
      <c r="F25" s="86">
        <v>0</v>
      </c>
      <c r="G25" s="160">
        <v>0</v>
      </c>
    </row>
    <row r="26" spans="2:7" ht="12.75">
      <c r="B26" s="58" t="s">
        <v>33</v>
      </c>
      <c r="C26" s="86">
        <v>0</v>
      </c>
      <c r="D26" s="86">
        <v>0</v>
      </c>
      <c r="E26" s="89">
        <v>0</v>
      </c>
      <c r="F26" s="86">
        <v>0</v>
      </c>
      <c r="G26" s="160">
        <v>0</v>
      </c>
    </row>
    <row r="27" spans="2:7" ht="12.75">
      <c r="B27" s="58" t="s">
        <v>34</v>
      </c>
      <c r="C27" s="86">
        <v>294</v>
      </c>
      <c r="D27" s="86">
        <v>204240604</v>
      </c>
      <c r="E27" s="89">
        <f>+D27/C27</f>
        <v>694695.9319727891</v>
      </c>
      <c r="F27" s="86">
        <v>55</v>
      </c>
      <c r="G27" s="160">
        <v>1.73</v>
      </c>
    </row>
    <row r="28" spans="2:7" ht="13.5" thickBot="1">
      <c r="B28" s="161"/>
      <c r="C28" s="86">
        <v>0</v>
      </c>
      <c r="D28" s="86">
        <v>0</v>
      </c>
      <c r="E28" s="89">
        <v>0</v>
      </c>
      <c r="F28" s="86">
        <v>0</v>
      </c>
      <c r="G28" s="160">
        <v>0</v>
      </c>
    </row>
    <row r="29" spans="2:7" ht="13.5" thickBot="1">
      <c r="B29" s="19" t="s">
        <v>35</v>
      </c>
      <c r="C29" s="162">
        <f>SUM(C10:C27)</f>
        <v>4156</v>
      </c>
      <c r="D29" s="162">
        <f>SUM(D10:D27)</f>
        <v>6238921548</v>
      </c>
      <c r="E29" s="162">
        <f>D29/C29</f>
        <v>1501184.2030798844</v>
      </c>
      <c r="F29" s="162">
        <f>((F10*D10)+(F11*D11)+(F12*D12)+(F13*D13)+(F14*D14)+(F15*D15)+(F16*D16)+(D17*F17)+(D18*F18)+(D19*F19)+(D20*F20)+(D21*F21)+(D22*F22)+(D23*F23)+(D24*F24)+(D25*F25)+(D26*F26)+(D27*F27))/D29</f>
        <v>53.78123274567581</v>
      </c>
      <c r="G29" s="98">
        <f>((G10*D10)+(G11*D11)+(G12*D12)+(G13*D13)+(G14*D14)+(G15*D15)+(G16*D16)+(D17*G17)+(D18*G18)+(D19*G19)+(D20*G20)+(D21*G21)+(D22*G22)+(D23*G23)+(D24*G24)+(D25*G25)+(D26*G26)+(D27*G27))/D29</f>
        <v>1.6803069854565835</v>
      </c>
    </row>
    <row r="30" spans="2:7" ht="12.75">
      <c r="B30" s="5"/>
      <c r="C30" s="99"/>
      <c r="D30" s="99"/>
      <c r="E30" s="99"/>
      <c r="F30" s="99"/>
      <c r="G30" s="20"/>
    </row>
    <row r="31" spans="2:7" ht="15" thickBot="1">
      <c r="B31" s="24" t="s">
        <v>36</v>
      </c>
      <c r="C31" s="85"/>
      <c r="D31" s="85"/>
      <c r="E31" s="85"/>
      <c r="F31" s="85"/>
      <c r="G31" s="100"/>
    </row>
    <row r="32" spans="2:7" ht="12.75">
      <c r="B32" s="181" t="s">
        <v>2</v>
      </c>
      <c r="C32" s="151" t="s">
        <v>3</v>
      </c>
      <c r="D32" s="151" t="s">
        <v>4</v>
      </c>
      <c r="E32" s="152" t="s">
        <v>5</v>
      </c>
      <c r="F32" s="152" t="s">
        <v>6</v>
      </c>
      <c r="G32" s="153" t="s">
        <v>7</v>
      </c>
    </row>
    <row r="33" spans="2:7" ht="12.75">
      <c r="B33" s="182"/>
      <c r="C33" s="154" t="s">
        <v>8</v>
      </c>
      <c r="D33" s="154" t="s">
        <v>9</v>
      </c>
      <c r="E33" s="155" t="s">
        <v>10</v>
      </c>
      <c r="F33" s="155" t="s">
        <v>11</v>
      </c>
      <c r="G33" s="156" t="s">
        <v>37</v>
      </c>
    </row>
    <row r="34" spans="2:7" ht="12.75">
      <c r="B34" s="183"/>
      <c r="C34" s="157" t="s">
        <v>13</v>
      </c>
      <c r="D34" s="157" t="s">
        <v>14</v>
      </c>
      <c r="E34" s="158" t="s">
        <v>15</v>
      </c>
      <c r="F34" s="158" t="s">
        <v>16</v>
      </c>
      <c r="G34" s="159" t="s">
        <v>17</v>
      </c>
    </row>
    <row r="35" spans="2:7" ht="12.75">
      <c r="B35" s="21"/>
      <c r="C35" s="101"/>
      <c r="D35" s="101"/>
      <c r="E35" s="87"/>
      <c r="F35" s="101"/>
      <c r="G35" s="63"/>
    </row>
    <row r="36" spans="2:7" ht="12.75">
      <c r="B36" s="21" t="s">
        <v>18</v>
      </c>
      <c r="C36" s="101">
        <v>14</v>
      </c>
      <c r="D36" s="101">
        <v>54823618</v>
      </c>
      <c r="E36" s="101">
        <f>+D36/C36</f>
        <v>3915972.714285714</v>
      </c>
      <c r="F36" s="101">
        <v>360</v>
      </c>
      <c r="G36" s="63">
        <v>5.91</v>
      </c>
    </row>
    <row r="37" spans="2:7" ht="12.75">
      <c r="B37" s="21" t="s">
        <v>20</v>
      </c>
      <c r="C37" s="101">
        <v>0</v>
      </c>
      <c r="D37" s="101">
        <v>0</v>
      </c>
      <c r="E37" s="101">
        <v>0</v>
      </c>
      <c r="F37" s="101">
        <v>0</v>
      </c>
      <c r="G37" s="63">
        <v>0</v>
      </c>
    </row>
    <row r="38" spans="2:7" ht="12.75">
      <c r="B38" s="21" t="s">
        <v>51</v>
      </c>
      <c r="C38" s="101">
        <v>7</v>
      </c>
      <c r="D38" s="101">
        <v>44249138</v>
      </c>
      <c r="E38" s="101">
        <f>+D38/C38</f>
        <v>6321305.428571428</v>
      </c>
      <c r="F38" s="101">
        <v>347</v>
      </c>
      <c r="G38" s="63">
        <v>5.75</v>
      </c>
    </row>
    <row r="39" spans="2:7" ht="12.75">
      <c r="B39" s="22" t="s">
        <v>29</v>
      </c>
      <c r="C39" s="101">
        <v>1</v>
      </c>
      <c r="D39" s="101">
        <v>29840373</v>
      </c>
      <c r="E39" s="101">
        <f>+D39/C39</f>
        <v>29840373</v>
      </c>
      <c r="F39" s="101">
        <v>360</v>
      </c>
      <c r="G39" s="63">
        <v>5.8</v>
      </c>
    </row>
    <row r="40" spans="2:7" ht="12.75">
      <c r="B40" s="21" t="s">
        <v>38</v>
      </c>
      <c r="C40" s="101">
        <v>1</v>
      </c>
      <c r="D40" s="101">
        <v>7953896</v>
      </c>
      <c r="E40" s="101">
        <f>+D40/C40</f>
        <v>7953896</v>
      </c>
      <c r="F40" s="101">
        <v>240</v>
      </c>
      <c r="G40" s="63">
        <v>4.2</v>
      </c>
    </row>
    <row r="41" spans="2:7" ht="12.75">
      <c r="B41" s="21" t="s">
        <v>31</v>
      </c>
      <c r="C41" s="101">
        <v>4</v>
      </c>
      <c r="D41" s="101">
        <v>16466583</v>
      </c>
      <c r="E41" s="101">
        <f>+D41/C41</f>
        <v>4116645.75</v>
      </c>
      <c r="F41" s="101">
        <v>341</v>
      </c>
      <c r="G41" s="63">
        <v>4.95</v>
      </c>
    </row>
    <row r="42" spans="2:7" ht="13.5" thickBot="1">
      <c r="B42" s="22"/>
      <c r="C42" s="106"/>
      <c r="D42" s="107"/>
      <c r="E42" s="108"/>
      <c r="F42" s="109"/>
      <c r="G42" s="110"/>
    </row>
    <row r="43" spans="2:7" ht="13.5" thickBot="1">
      <c r="B43" s="19" t="s">
        <v>35</v>
      </c>
      <c r="C43" s="82">
        <f>SUM(C36:C41)</f>
        <v>27</v>
      </c>
      <c r="D43" s="82">
        <f>SUM(D36:D41)</f>
        <v>153333608</v>
      </c>
      <c r="E43" s="150">
        <f>D43/C43</f>
        <v>5679022.518518519</v>
      </c>
      <c r="F43" s="82">
        <f>(+F36*D36+F37*D37+F38*D38+F39*D39+F40*D40+F41*D41)/D43</f>
        <v>347.9832515843493</v>
      </c>
      <c r="G43" s="83">
        <f>+((+G36*D36)+(+G37*D37)+(+G38*D38)+(+G39*D39)+(+G40*D40)+(+G41*D41))/D43</f>
        <v>5.650621867125177</v>
      </c>
    </row>
    <row r="44" spans="2:7" ht="4.5"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sheetData>
  <sheetProtection/>
  <mergeCells count="2">
    <mergeCell ref="B6:B8"/>
    <mergeCell ref="B32:B34"/>
  </mergeCells>
  <printOptions/>
  <pageMargins left="0.7" right="0.7" top="0.75" bottom="0.75" header="0.3" footer="0.3"/>
  <pageSetup orientation="portrait" paperSize="9"/>
  <ignoredErrors>
    <ignoredError sqref="C29:D29" formulaRange="1" unlockedFormula="1"/>
    <ignoredError sqref="E29:G29 C43:F43" unlockedFormula="1"/>
    <ignoredError sqref="C8:G8 C34:G34" numberStoredAsText="1"/>
  </ignoredErrors>
</worksheet>
</file>

<file path=xl/worksheets/sheet11.xml><?xml version="1.0" encoding="utf-8"?>
<worksheet xmlns="http://schemas.openxmlformats.org/spreadsheetml/2006/main" xmlns:r="http://schemas.openxmlformats.org/officeDocument/2006/relationships">
  <dimension ref="B2:G49"/>
  <sheetViews>
    <sheetView showGridLines="0" zoomScalePageLayoutView="0" workbookViewId="0" topLeftCell="A1">
      <selection activeCell="A4" sqref="A4"/>
    </sheetView>
  </sheetViews>
  <sheetFormatPr defaultColWidth="11.421875" defaultRowHeight="12.75"/>
  <cols>
    <col min="1" max="1" width="0.9921875" style="0" customWidth="1"/>
    <col min="2" max="2" width="46.7109375" style="0" customWidth="1"/>
    <col min="3" max="7" width="14.7109375" style="0" customWidth="1"/>
  </cols>
  <sheetData>
    <row r="1" ht="6" customHeight="1"/>
    <row r="2" spans="2:7" ht="15.75">
      <c r="B2" s="4" t="s">
        <v>0</v>
      </c>
      <c r="C2" s="27"/>
      <c r="D2" s="27"/>
      <c r="E2" s="27"/>
      <c r="F2" s="27"/>
      <c r="G2" s="27"/>
    </row>
    <row r="3" spans="2:7" ht="15.75">
      <c r="B3" s="84" t="s">
        <v>58</v>
      </c>
      <c r="C3" s="27"/>
      <c r="D3" s="27"/>
      <c r="E3" s="27"/>
      <c r="F3" s="27"/>
      <c r="G3" s="27"/>
    </row>
    <row r="4" spans="2:7" ht="4.5"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1381</v>
      </c>
      <c r="D10" s="86">
        <v>1585940221</v>
      </c>
      <c r="E10" s="89">
        <f>+D10/C10</f>
        <v>1148399.87038378</v>
      </c>
      <c r="F10" s="86">
        <v>71</v>
      </c>
      <c r="G10" s="160">
        <v>1.83</v>
      </c>
    </row>
    <row r="11" spans="2:7" ht="12.75">
      <c r="B11" s="58" t="s">
        <v>19</v>
      </c>
      <c r="C11" s="86">
        <v>333</v>
      </c>
      <c r="D11" s="86">
        <v>395713652</v>
      </c>
      <c r="E11" s="89">
        <f>+D11/C11</f>
        <v>1188329.2852852852</v>
      </c>
      <c r="F11" s="86">
        <v>52</v>
      </c>
      <c r="G11" s="160">
        <v>1.76</v>
      </c>
    </row>
    <row r="12" spans="2:7" ht="12.75">
      <c r="B12" s="58" t="s">
        <v>20</v>
      </c>
      <c r="C12" s="86">
        <v>0</v>
      </c>
      <c r="D12" s="86">
        <v>0</v>
      </c>
      <c r="E12" s="89">
        <v>0</v>
      </c>
      <c r="F12" s="86">
        <v>0</v>
      </c>
      <c r="G12" s="160">
        <v>0</v>
      </c>
    </row>
    <row r="13" spans="2:7" ht="12.75">
      <c r="B13" s="58" t="s">
        <v>21</v>
      </c>
      <c r="C13" s="86">
        <v>702</v>
      </c>
      <c r="D13" s="86">
        <v>584981088</v>
      </c>
      <c r="E13" s="89">
        <f>+D13/C13</f>
        <v>833306.3931623931</v>
      </c>
      <c r="F13" s="86">
        <v>40</v>
      </c>
      <c r="G13" s="160">
        <v>1.99</v>
      </c>
    </row>
    <row r="14" spans="2:7" ht="12.75">
      <c r="B14" s="58" t="s">
        <v>22</v>
      </c>
      <c r="C14" s="86">
        <v>44</v>
      </c>
      <c r="D14" s="86">
        <v>25814686</v>
      </c>
      <c r="E14" s="89">
        <f>+D14/C14</f>
        <v>586697.4090909091</v>
      </c>
      <c r="F14" s="86">
        <v>24</v>
      </c>
      <c r="G14" s="160">
        <v>1.64</v>
      </c>
    </row>
    <row r="15" spans="2:7" ht="12.75">
      <c r="B15" s="58" t="s">
        <v>23</v>
      </c>
      <c r="C15" s="86">
        <v>146</v>
      </c>
      <c r="D15" s="86">
        <v>136185907</v>
      </c>
      <c r="E15" s="89">
        <f>+D15/C15</f>
        <v>932780.1849315069</v>
      </c>
      <c r="F15" s="86">
        <v>52</v>
      </c>
      <c r="G15" s="160">
        <v>1.99</v>
      </c>
    </row>
    <row r="16" spans="2:7" ht="12.75">
      <c r="B16" s="59" t="s">
        <v>24</v>
      </c>
      <c r="C16" s="86">
        <v>0</v>
      </c>
      <c r="D16" s="86">
        <v>0</v>
      </c>
      <c r="E16" s="89">
        <v>0</v>
      </c>
      <c r="F16" s="86">
        <v>0</v>
      </c>
      <c r="G16" s="160">
        <v>0</v>
      </c>
    </row>
    <row r="17" spans="2:7" ht="12.75">
      <c r="B17" s="59" t="s">
        <v>48</v>
      </c>
      <c r="C17" s="86">
        <v>455</v>
      </c>
      <c r="D17" s="86">
        <v>348572050</v>
      </c>
      <c r="E17" s="89">
        <v>766092</v>
      </c>
      <c r="F17" s="86">
        <v>42</v>
      </c>
      <c r="G17" s="160">
        <v>2.01</v>
      </c>
    </row>
    <row r="18" spans="2:7" ht="12.75">
      <c r="B18" s="59" t="s">
        <v>25</v>
      </c>
      <c r="C18" s="86">
        <v>0</v>
      </c>
      <c r="D18" s="86">
        <v>0</v>
      </c>
      <c r="E18" s="89">
        <v>0</v>
      </c>
      <c r="F18" s="86">
        <v>0</v>
      </c>
      <c r="G18" s="160">
        <v>0</v>
      </c>
    </row>
    <row r="19" spans="2:7" ht="12.75">
      <c r="B19" s="58" t="s">
        <v>26</v>
      </c>
      <c r="C19" s="86">
        <v>0</v>
      </c>
      <c r="D19" s="86">
        <v>0</v>
      </c>
      <c r="E19" s="89">
        <v>0</v>
      </c>
      <c r="F19" s="86">
        <v>0</v>
      </c>
      <c r="G19" s="160">
        <v>0</v>
      </c>
    </row>
    <row r="20" spans="2:7" ht="12.75">
      <c r="B20" s="58" t="s">
        <v>27</v>
      </c>
      <c r="C20" s="86">
        <v>1070</v>
      </c>
      <c r="D20" s="86">
        <v>974543846</v>
      </c>
      <c r="E20" s="89">
        <f>+D20/C20</f>
        <v>910788.6411214953</v>
      </c>
      <c r="F20" s="86">
        <v>51</v>
      </c>
      <c r="G20" s="160">
        <v>2.39</v>
      </c>
    </row>
    <row r="21" spans="2:7" ht="12.75">
      <c r="B21" s="58" t="s">
        <v>28</v>
      </c>
      <c r="C21" s="86">
        <v>394</v>
      </c>
      <c r="D21" s="86">
        <v>235364792</v>
      </c>
      <c r="E21" s="89">
        <f>+D21/C21</f>
        <v>597372.5685279188</v>
      </c>
      <c r="F21" s="86">
        <v>53</v>
      </c>
      <c r="G21" s="160">
        <v>1.97</v>
      </c>
    </row>
    <row r="22" spans="2:7" ht="12.75">
      <c r="B22" s="59" t="s">
        <v>29</v>
      </c>
      <c r="C22" s="86">
        <v>697</v>
      </c>
      <c r="D22" s="86">
        <v>2493138465</v>
      </c>
      <c r="E22" s="89">
        <f>+D22/C22</f>
        <v>3576956.1908177906</v>
      </c>
      <c r="F22" s="86">
        <v>53</v>
      </c>
      <c r="G22" s="160">
        <v>1.22</v>
      </c>
    </row>
    <row r="23" spans="2:7" ht="12.75">
      <c r="B23" s="59" t="s">
        <v>30</v>
      </c>
      <c r="C23" s="86">
        <v>756</v>
      </c>
      <c r="D23" s="86">
        <v>1012604833</v>
      </c>
      <c r="E23" s="89">
        <f>+D23/C23</f>
        <v>1339424.3822751322</v>
      </c>
      <c r="F23" s="86">
        <v>55</v>
      </c>
      <c r="G23" s="160">
        <v>2.1</v>
      </c>
    </row>
    <row r="24" spans="2:7" ht="12.75">
      <c r="B24" s="58" t="s">
        <v>31</v>
      </c>
      <c r="C24" s="86">
        <v>62</v>
      </c>
      <c r="D24" s="86">
        <v>260242293</v>
      </c>
      <c r="E24" s="89">
        <v>4197456</v>
      </c>
      <c r="F24" s="86">
        <v>43</v>
      </c>
      <c r="G24" s="160">
        <v>1.96</v>
      </c>
    </row>
    <row r="25" spans="2:7" ht="12.75">
      <c r="B25" s="58" t="s">
        <v>32</v>
      </c>
      <c r="C25" s="86">
        <v>0</v>
      </c>
      <c r="D25" s="86">
        <v>0</v>
      </c>
      <c r="E25" s="89">
        <v>0</v>
      </c>
      <c r="F25" s="86">
        <v>0</v>
      </c>
      <c r="G25" s="160">
        <v>0</v>
      </c>
    </row>
    <row r="26" spans="2:7" ht="12.75">
      <c r="B26" s="58" t="s">
        <v>33</v>
      </c>
      <c r="C26" s="86">
        <v>0</v>
      </c>
      <c r="D26" s="86">
        <v>0</v>
      </c>
      <c r="E26" s="89">
        <v>0</v>
      </c>
      <c r="F26" s="86">
        <v>0</v>
      </c>
      <c r="G26" s="160">
        <v>0</v>
      </c>
    </row>
    <row r="27" spans="2:7" ht="12.75">
      <c r="B27" s="58" t="s">
        <v>34</v>
      </c>
      <c r="C27" s="86">
        <v>336</v>
      </c>
      <c r="D27" s="86">
        <v>230232617</v>
      </c>
      <c r="E27" s="89">
        <f>+D27/C27</f>
        <v>685216.1220238095</v>
      </c>
      <c r="F27" s="86">
        <v>58</v>
      </c>
      <c r="G27" s="160">
        <v>1.73</v>
      </c>
    </row>
    <row r="28" spans="2:7" ht="13.5" thickBot="1">
      <c r="B28" s="161"/>
      <c r="C28" s="86"/>
      <c r="D28" s="86"/>
      <c r="E28" s="89"/>
      <c r="F28" s="86"/>
      <c r="G28" s="160"/>
    </row>
    <row r="29" spans="2:7" ht="13.5" thickBot="1">
      <c r="B29" s="19" t="s">
        <v>35</v>
      </c>
      <c r="C29" s="162">
        <f>SUM(C10:C27)</f>
        <v>6376</v>
      </c>
      <c r="D29" s="162">
        <f>SUM(D10:D27)</f>
        <v>8283334450</v>
      </c>
      <c r="E29" s="162">
        <f>D29/C29</f>
        <v>1299142.7932873275</v>
      </c>
      <c r="F29" s="162">
        <f>((F10*D10)+(F11*D11)+(F12*D12)+(F13*D13)+(F14*D14)+(F15*D15)+(F16*D16)+(D17*F17)+(D18*F18)+(D19*F19)+(D20*F20)+(D21*F21)+(D22*F22)+(D23*F23)+(D24*F24)+(D25*F25)+(D26*F26)+(D27*F27))/D29</f>
        <v>54.7447338444725</v>
      </c>
      <c r="G29" s="98">
        <f>((G10*D10)+(G11*D11)+(G12*D12)+(G13*D13)+(G14*D14)+(G15*D15)+(G16*D16)+(D17*G17)+(D18*G18)+(D19*G19)+(D20*G20)+(D21*G21)+(D22*G22)+(D23*G23)+(D24*G24)+(D25*G25)+(D26*G26)+(D27*G27))/D29</f>
        <v>1.7681429835312277</v>
      </c>
    </row>
    <row r="30" spans="2:7" ht="12.75">
      <c r="B30" s="5"/>
      <c r="C30" s="99"/>
      <c r="D30" s="99"/>
      <c r="E30" s="99"/>
      <c r="F30" s="99"/>
      <c r="G30" s="20"/>
    </row>
    <row r="31" spans="2:7" ht="15" thickBot="1">
      <c r="B31" s="24" t="s">
        <v>36</v>
      </c>
      <c r="C31" s="85"/>
      <c r="D31" s="85"/>
      <c r="E31" s="85"/>
      <c r="F31" s="85"/>
      <c r="G31" s="100"/>
    </row>
    <row r="32" spans="2:7" ht="12.75">
      <c r="B32" s="181" t="s">
        <v>2</v>
      </c>
      <c r="C32" s="151" t="s">
        <v>3</v>
      </c>
      <c r="D32" s="151" t="s">
        <v>4</v>
      </c>
      <c r="E32" s="152" t="s">
        <v>5</v>
      </c>
      <c r="F32" s="152" t="s">
        <v>6</v>
      </c>
      <c r="G32" s="153" t="s">
        <v>7</v>
      </c>
    </row>
    <row r="33" spans="2:7" ht="12.75">
      <c r="B33" s="182"/>
      <c r="C33" s="154" t="s">
        <v>8</v>
      </c>
      <c r="D33" s="154" t="s">
        <v>9</v>
      </c>
      <c r="E33" s="155" t="s">
        <v>10</v>
      </c>
      <c r="F33" s="155" t="s">
        <v>11</v>
      </c>
      <c r="G33" s="156" t="s">
        <v>37</v>
      </c>
    </row>
    <row r="34" spans="2:7" ht="12.75">
      <c r="B34" s="183"/>
      <c r="C34" s="157" t="s">
        <v>13</v>
      </c>
      <c r="D34" s="157" t="s">
        <v>14</v>
      </c>
      <c r="E34" s="158" t="s">
        <v>15</v>
      </c>
      <c r="F34" s="158" t="s">
        <v>16</v>
      </c>
      <c r="G34" s="159" t="s">
        <v>17</v>
      </c>
    </row>
    <row r="35" spans="2:7" ht="12.75">
      <c r="B35" s="21"/>
      <c r="C35" s="101"/>
      <c r="D35" s="101"/>
      <c r="E35" s="87"/>
      <c r="F35" s="101"/>
      <c r="G35" s="63"/>
    </row>
    <row r="36" spans="2:7" ht="12.75">
      <c r="B36" s="21" t="s">
        <v>18</v>
      </c>
      <c r="C36" s="86">
        <v>20</v>
      </c>
      <c r="D36" s="86">
        <v>77465783</v>
      </c>
      <c r="E36" s="89">
        <f>+D36/C36</f>
        <v>3873289.15</v>
      </c>
      <c r="F36" s="86">
        <v>353</v>
      </c>
      <c r="G36" s="160">
        <v>5.86</v>
      </c>
    </row>
    <row r="37" spans="2:7" ht="12.75">
      <c r="B37" s="21" t="s">
        <v>20</v>
      </c>
      <c r="C37" s="86">
        <v>0</v>
      </c>
      <c r="D37" s="86">
        <v>0</v>
      </c>
      <c r="E37" s="89">
        <v>0</v>
      </c>
      <c r="F37" s="86">
        <v>0</v>
      </c>
      <c r="G37" s="160">
        <v>0</v>
      </c>
    </row>
    <row r="38" spans="2:7" ht="12.75">
      <c r="B38" s="21" t="s">
        <v>51</v>
      </c>
      <c r="C38" s="86">
        <v>19</v>
      </c>
      <c r="D38" s="86">
        <v>151925845</v>
      </c>
      <c r="E38" s="89">
        <f>+D38/C38</f>
        <v>7996097.105263158</v>
      </c>
      <c r="F38" s="86">
        <v>341</v>
      </c>
      <c r="G38" s="160">
        <v>5.39</v>
      </c>
    </row>
    <row r="39" spans="2:7" ht="12.75">
      <c r="B39" s="22" t="s">
        <v>29</v>
      </c>
      <c r="C39" s="86">
        <v>0</v>
      </c>
      <c r="D39" s="86">
        <v>0</v>
      </c>
      <c r="E39" s="89">
        <v>0</v>
      </c>
      <c r="F39" s="86">
        <v>0</v>
      </c>
      <c r="G39" s="160">
        <v>0</v>
      </c>
    </row>
    <row r="40" spans="2:7" ht="12.75">
      <c r="B40" s="21" t="s">
        <v>38</v>
      </c>
      <c r="C40" s="86">
        <v>0</v>
      </c>
      <c r="D40" s="86">
        <v>0</v>
      </c>
      <c r="E40" s="89">
        <v>0</v>
      </c>
      <c r="F40" s="86">
        <v>0</v>
      </c>
      <c r="G40" s="160">
        <v>0</v>
      </c>
    </row>
    <row r="41" spans="2:7" ht="12.75">
      <c r="B41" s="21" t="s">
        <v>31</v>
      </c>
      <c r="C41" s="86">
        <v>7</v>
      </c>
      <c r="D41" s="86">
        <v>29560283</v>
      </c>
      <c r="E41" s="89">
        <f>+D41/C41</f>
        <v>4222897.571428572</v>
      </c>
      <c r="F41" s="86">
        <v>330</v>
      </c>
      <c r="G41" s="160">
        <v>4.95</v>
      </c>
    </row>
    <row r="42" spans="2:7" ht="13.5" thickBot="1">
      <c r="B42" s="22"/>
      <c r="C42" s="106"/>
      <c r="D42" s="107"/>
      <c r="E42" s="108"/>
      <c r="F42" s="109"/>
      <c r="G42" s="110"/>
    </row>
    <row r="43" spans="2:7" ht="13.5" thickBot="1">
      <c r="B43" s="19" t="s">
        <v>35</v>
      </c>
      <c r="C43" s="82">
        <f>SUM(C36:C41)</f>
        <v>46</v>
      </c>
      <c r="D43" s="82">
        <f>SUM(D36:D41)</f>
        <v>258951911</v>
      </c>
      <c r="E43" s="150">
        <f>D43/C43</f>
        <v>5629389.369565218</v>
      </c>
      <c r="F43" s="82">
        <f>(+F36*D36+F37*D37+F38*D38+F39*D39+F40*D40+F41*D41)/D43</f>
        <v>343.33412559368986</v>
      </c>
      <c r="G43" s="83">
        <f>+((+G36*D36)+(+G37*D37)+(+G38*D38)+(+G39*D39)+(+G40*D40)+(+G41*D41))/D43</f>
        <v>5.480373511435487</v>
      </c>
    </row>
    <row r="44" spans="2:7" ht="3.75"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sheetData>
  <sheetProtection/>
  <mergeCells count="2">
    <mergeCell ref="B6:B8"/>
    <mergeCell ref="B32:B34"/>
  </mergeCells>
  <printOptions/>
  <pageMargins left="0.7" right="0.7" top="0.75" bottom="0.75" header="0.3" footer="0.3"/>
  <pageSetup orientation="portrait" paperSize="9"/>
  <ignoredErrors>
    <ignoredError sqref="C8:G8 C34:G34" numberStoredAsText="1"/>
    <ignoredError sqref="C29:G29 C43:G43" unlockedFormula="1"/>
  </ignoredErrors>
</worksheet>
</file>

<file path=xl/worksheets/sheet12.xml><?xml version="1.0" encoding="utf-8"?>
<worksheet xmlns="http://schemas.openxmlformats.org/spreadsheetml/2006/main" xmlns:r="http://schemas.openxmlformats.org/officeDocument/2006/relationships">
  <dimension ref="B2:G49"/>
  <sheetViews>
    <sheetView showGridLines="0" zoomScalePageLayoutView="0" workbookViewId="0" topLeftCell="A1">
      <selection activeCell="A4" sqref="A4"/>
    </sheetView>
  </sheetViews>
  <sheetFormatPr defaultColWidth="11.421875" defaultRowHeight="12.75"/>
  <cols>
    <col min="1" max="1" width="2.140625" style="0" customWidth="1"/>
    <col min="2" max="2" width="44.8515625" style="0" customWidth="1"/>
    <col min="3" max="7" width="14.7109375" style="0" customWidth="1"/>
  </cols>
  <sheetData>
    <row r="1" ht="4.5" customHeight="1"/>
    <row r="2" spans="2:7" ht="15.75">
      <c r="B2" s="4" t="s">
        <v>0</v>
      </c>
      <c r="C2" s="27"/>
      <c r="D2" s="27"/>
      <c r="E2" s="27"/>
      <c r="F2" s="27"/>
      <c r="G2" s="27"/>
    </row>
    <row r="3" spans="2:7" ht="15.75">
      <c r="B3" s="84" t="s">
        <v>59</v>
      </c>
      <c r="C3" s="27"/>
      <c r="D3" s="27"/>
      <c r="E3" s="27"/>
      <c r="F3" s="27"/>
      <c r="G3" s="27"/>
    </row>
    <row r="4" spans="2:7" ht="5.25"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1223</v>
      </c>
      <c r="D10" s="86">
        <v>1370677040</v>
      </c>
      <c r="E10" s="89">
        <f>+D10/C10</f>
        <v>1120749.8282910874</v>
      </c>
      <c r="F10" s="86">
        <v>72</v>
      </c>
      <c r="G10" s="160">
        <v>1.86</v>
      </c>
    </row>
    <row r="11" spans="2:7" ht="12.75">
      <c r="B11" s="58" t="s">
        <v>19</v>
      </c>
      <c r="C11" s="86">
        <v>431</v>
      </c>
      <c r="D11" s="86">
        <v>484051182</v>
      </c>
      <c r="E11" s="89">
        <f>+D11/C11</f>
        <v>1123088.589327146</v>
      </c>
      <c r="F11" s="86">
        <v>52</v>
      </c>
      <c r="G11" s="160">
        <v>1.79</v>
      </c>
    </row>
    <row r="12" spans="2:7" ht="12.75">
      <c r="B12" s="58" t="s">
        <v>20</v>
      </c>
      <c r="C12" s="86">
        <v>0</v>
      </c>
      <c r="D12" s="86">
        <v>0</v>
      </c>
      <c r="E12" s="89">
        <v>0</v>
      </c>
      <c r="F12" s="86">
        <v>0</v>
      </c>
      <c r="G12" s="160">
        <v>0</v>
      </c>
    </row>
    <row r="13" spans="2:7" ht="12.75">
      <c r="B13" s="58" t="s">
        <v>21</v>
      </c>
      <c r="C13" s="86">
        <v>568</v>
      </c>
      <c r="D13" s="86">
        <v>392481584</v>
      </c>
      <c r="E13" s="89">
        <f>+D13/C13</f>
        <v>690988.7042253522</v>
      </c>
      <c r="F13" s="86">
        <v>36</v>
      </c>
      <c r="G13" s="160">
        <v>1.97</v>
      </c>
    </row>
    <row r="14" spans="2:7" ht="12.75">
      <c r="B14" s="58" t="s">
        <v>22</v>
      </c>
      <c r="C14" s="86">
        <v>82</v>
      </c>
      <c r="D14" s="86">
        <v>45502038</v>
      </c>
      <c r="E14" s="89">
        <f>+D14/C14</f>
        <v>554902.9024390244</v>
      </c>
      <c r="F14" s="86">
        <v>25</v>
      </c>
      <c r="G14" s="160">
        <v>1.58</v>
      </c>
    </row>
    <row r="15" spans="2:7" ht="12.75">
      <c r="B15" s="58" t="s">
        <v>23</v>
      </c>
      <c r="C15" s="86">
        <v>264</v>
      </c>
      <c r="D15" s="86">
        <v>238560561</v>
      </c>
      <c r="E15" s="89">
        <f>+D15/C15</f>
        <v>903638.4886363636</v>
      </c>
      <c r="F15" s="86">
        <v>48</v>
      </c>
      <c r="G15" s="160">
        <v>1.99</v>
      </c>
    </row>
    <row r="16" spans="2:7" ht="12.75">
      <c r="B16" s="59" t="s">
        <v>24</v>
      </c>
      <c r="C16" s="86">
        <v>0</v>
      </c>
      <c r="D16" s="86">
        <v>0</v>
      </c>
      <c r="E16" s="89">
        <v>0</v>
      </c>
      <c r="F16" s="86">
        <v>0</v>
      </c>
      <c r="G16" s="160">
        <v>0</v>
      </c>
    </row>
    <row r="17" spans="2:7" ht="12.75">
      <c r="B17" s="59" t="s">
        <v>48</v>
      </c>
      <c r="C17" s="86">
        <v>443</v>
      </c>
      <c r="D17" s="86">
        <v>298875415</v>
      </c>
      <c r="E17" s="89">
        <f>+D17/C17</f>
        <v>674662.3363431151</v>
      </c>
      <c r="F17" s="86">
        <v>39</v>
      </c>
      <c r="G17" s="160">
        <v>1.99</v>
      </c>
    </row>
    <row r="18" spans="2:7" ht="12.75">
      <c r="B18" s="59" t="s">
        <v>25</v>
      </c>
      <c r="C18" s="86">
        <v>0</v>
      </c>
      <c r="D18" s="86">
        <v>0</v>
      </c>
      <c r="E18" s="89">
        <v>0</v>
      </c>
      <c r="F18" s="86">
        <v>0</v>
      </c>
      <c r="G18" s="160">
        <v>0</v>
      </c>
    </row>
    <row r="19" spans="2:7" ht="12.75">
      <c r="B19" s="58" t="s">
        <v>26</v>
      </c>
      <c r="C19" s="86">
        <v>0</v>
      </c>
      <c r="D19" s="86">
        <v>0</v>
      </c>
      <c r="E19" s="89">
        <v>0</v>
      </c>
      <c r="F19" s="86">
        <v>0</v>
      </c>
      <c r="G19" s="160">
        <v>0</v>
      </c>
    </row>
    <row r="20" spans="2:7" ht="12.75">
      <c r="B20" s="58" t="s">
        <v>27</v>
      </c>
      <c r="C20" s="86">
        <v>1436</v>
      </c>
      <c r="D20" s="86">
        <v>1342049233</v>
      </c>
      <c r="E20" s="89">
        <f>+D20/C20</f>
        <v>934574.6747910863</v>
      </c>
      <c r="F20" s="86">
        <v>52</v>
      </c>
      <c r="G20" s="160">
        <v>2.39</v>
      </c>
    </row>
    <row r="21" spans="2:7" ht="12.75">
      <c r="B21" s="58" t="s">
        <v>28</v>
      </c>
      <c r="C21" s="86">
        <v>317</v>
      </c>
      <c r="D21" s="86">
        <v>187768417</v>
      </c>
      <c r="E21" s="89">
        <f>+D21/C21</f>
        <v>592329.3911671925</v>
      </c>
      <c r="F21" s="86">
        <v>52</v>
      </c>
      <c r="G21" s="160">
        <v>1.96</v>
      </c>
    </row>
    <row r="22" spans="2:7" ht="12.75">
      <c r="B22" s="59" t="s">
        <v>29</v>
      </c>
      <c r="C22" s="86">
        <v>594</v>
      </c>
      <c r="D22" s="86">
        <v>2147912163</v>
      </c>
      <c r="E22" s="89">
        <f>+D22/C22</f>
        <v>3616013.742424242</v>
      </c>
      <c r="F22" s="86">
        <v>54</v>
      </c>
      <c r="G22" s="160">
        <v>1.19</v>
      </c>
    </row>
    <row r="23" spans="2:7" ht="12.75">
      <c r="B23" s="59" t="s">
        <v>30</v>
      </c>
      <c r="C23" s="86">
        <v>824</v>
      </c>
      <c r="D23" s="86">
        <v>1108188210</v>
      </c>
      <c r="E23" s="89">
        <f>+D23/C23</f>
        <v>1344888.604368932</v>
      </c>
      <c r="F23" s="86">
        <v>54</v>
      </c>
      <c r="G23" s="160">
        <v>2.09</v>
      </c>
    </row>
    <row r="24" spans="2:7" ht="12.75">
      <c r="B24" s="58" t="s">
        <v>31</v>
      </c>
      <c r="C24" s="86">
        <v>125</v>
      </c>
      <c r="D24" s="86">
        <v>570854745</v>
      </c>
      <c r="E24" s="89">
        <f>+D24/C24</f>
        <v>4566837.96</v>
      </c>
      <c r="F24" s="86">
        <v>43</v>
      </c>
      <c r="G24" s="160">
        <v>2.05</v>
      </c>
    </row>
    <row r="25" spans="2:7" ht="12.75">
      <c r="B25" s="58" t="s">
        <v>32</v>
      </c>
      <c r="C25" s="86">
        <v>0</v>
      </c>
      <c r="D25" s="86">
        <v>0</v>
      </c>
      <c r="E25" s="89">
        <v>0</v>
      </c>
      <c r="F25" s="86">
        <v>0</v>
      </c>
      <c r="G25" s="160">
        <v>0</v>
      </c>
    </row>
    <row r="26" spans="2:7" ht="12.75">
      <c r="B26" s="58" t="s">
        <v>33</v>
      </c>
      <c r="C26" s="86">
        <v>0</v>
      </c>
      <c r="D26" s="86">
        <v>0</v>
      </c>
      <c r="E26" s="89">
        <v>0</v>
      </c>
      <c r="F26" s="86">
        <v>0</v>
      </c>
      <c r="G26" s="160">
        <v>0</v>
      </c>
    </row>
    <row r="27" spans="2:7" ht="12.75">
      <c r="B27" s="58" t="s">
        <v>34</v>
      </c>
      <c r="C27" s="86">
        <v>620</v>
      </c>
      <c r="D27" s="86">
        <v>396191767</v>
      </c>
      <c r="E27" s="89">
        <f>+D27/C27</f>
        <v>639018.979032258</v>
      </c>
      <c r="F27" s="86">
        <v>55</v>
      </c>
      <c r="G27" s="160">
        <v>1.72</v>
      </c>
    </row>
    <row r="28" spans="2:7" ht="13.5" thickBot="1">
      <c r="B28" s="161"/>
      <c r="C28" s="86"/>
      <c r="D28" s="86"/>
      <c r="E28" s="89"/>
      <c r="F28" s="86"/>
      <c r="G28" s="160"/>
    </row>
    <row r="29" spans="2:7" ht="13.5" thickBot="1">
      <c r="B29" s="19" t="s">
        <v>35</v>
      </c>
      <c r="C29" s="162">
        <f>SUM(C10:C27)</f>
        <v>6927</v>
      </c>
      <c r="D29" s="162">
        <f>SUM(D10:D27)</f>
        <v>8583112355</v>
      </c>
      <c r="E29" s="162">
        <f>D29/C29</f>
        <v>1239080.7499639094</v>
      </c>
      <c r="F29" s="162">
        <f>((F10*D10)+(F11*D11)+(F12*D12)+(F13*D13)+(F14*D14)+(F15*D15)+(F16*D16)+(D17*F17)+(D18*F18)+(D19*F19)+(D20*F20)+(D21*F21)+(D22*F22)+(D23*F23)+(D24*F24)+(D25*F25)+(D26*F26)+(D27*F27))/D29</f>
        <v>54.053886795823026</v>
      </c>
      <c r="G29" s="98">
        <f>((G10*D10)+(G11*D11)+(G12*D12)+(G13*D13)+(G14*D14)+(G15*D15)+(G16*D16)+(D17*G17)+(D18*G18)+(D19*G19)+(D20*G20)+(D21*G21)+(D22*G22)+(D23*G23)+(D24*G24)+(D25*G25)+(D26*G26)+(D27*G27))/D29</f>
        <v>1.8209997096665058</v>
      </c>
    </row>
    <row r="30" spans="2:7" ht="12.75">
      <c r="B30" s="5"/>
      <c r="C30" s="99"/>
      <c r="D30" s="99"/>
      <c r="E30" s="99"/>
      <c r="F30" s="99"/>
      <c r="G30" s="20"/>
    </row>
    <row r="31" spans="2:7" ht="15" thickBot="1">
      <c r="B31" s="24" t="s">
        <v>36</v>
      </c>
      <c r="C31" s="85"/>
      <c r="D31" s="85"/>
      <c r="E31" s="85"/>
      <c r="F31" s="85"/>
      <c r="G31" s="100"/>
    </row>
    <row r="32" spans="2:7" ht="12.75">
      <c r="B32" s="181" t="s">
        <v>2</v>
      </c>
      <c r="C32" s="151" t="s">
        <v>3</v>
      </c>
      <c r="D32" s="151" t="s">
        <v>4</v>
      </c>
      <c r="E32" s="152" t="s">
        <v>5</v>
      </c>
      <c r="F32" s="152" t="s">
        <v>6</v>
      </c>
      <c r="G32" s="153" t="s">
        <v>7</v>
      </c>
    </row>
    <row r="33" spans="2:7" ht="12.75">
      <c r="B33" s="182"/>
      <c r="C33" s="154" t="s">
        <v>8</v>
      </c>
      <c r="D33" s="154" t="s">
        <v>9</v>
      </c>
      <c r="E33" s="155" t="s">
        <v>10</v>
      </c>
      <c r="F33" s="155" t="s">
        <v>11</v>
      </c>
      <c r="G33" s="156" t="s">
        <v>37</v>
      </c>
    </row>
    <row r="34" spans="2:7" ht="12.75">
      <c r="B34" s="183"/>
      <c r="C34" s="157" t="s">
        <v>13</v>
      </c>
      <c r="D34" s="157" t="s">
        <v>14</v>
      </c>
      <c r="E34" s="158" t="s">
        <v>15</v>
      </c>
      <c r="F34" s="158" t="s">
        <v>16</v>
      </c>
      <c r="G34" s="159" t="s">
        <v>17</v>
      </c>
    </row>
    <row r="35" spans="2:7" ht="12.75">
      <c r="B35" s="21"/>
      <c r="C35" s="101"/>
      <c r="D35" s="101"/>
      <c r="E35" s="87"/>
      <c r="F35" s="101"/>
      <c r="G35" s="63"/>
    </row>
    <row r="36" spans="2:7" ht="12.75">
      <c r="B36" s="21" t="s">
        <v>18</v>
      </c>
      <c r="C36" s="86">
        <v>32</v>
      </c>
      <c r="D36" s="86">
        <v>160550456</v>
      </c>
      <c r="E36" s="89">
        <f>+D36/C36</f>
        <v>5017201.75</v>
      </c>
      <c r="F36" s="86">
        <v>356</v>
      </c>
      <c r="G36" s="160">
        <v>5.78</v>
      </c>
    </row>
    <row r="37" spans="2:7" ht="12.75">
      <c r="B37" s="21" t="s">
        <v>20</v>
      </c>
      <c r="C37" s="86">
        <v>0</v>
      </c>
      <c r="D37" s="86">
        <v>0</v>
      </c>
      <c r="E37" s="89">
        <v>0</v>
      </c>
      <c r="F37" s="86">
        <v>0</v>
      </c>
      <c r="G37" s="160">
        <v>0</v>
      </c>
    </row>
    <row r="38" spans="2:7" ht="12.75">
      <c r="B38" s="21" t="s">
        <v>51</v>
      </c>
      <c r="C38" s="86">
        <v>10</v>
      </c>
      <c r="D38" s="86">
        <v>80504665</v>
      </c>
      <c r="E38" s="89">
        <f>+D38/C38</f>
        <v>8050466.5</v>
      </c>
      <c r="F38" s="86">
        <v>344</v>
      </c>
      <c r="G38" s="160">
        <v>5.62</v>
      </c>
    </row>
    <row r="39" spans="2:7" ht="12.75">
      <c r="B39" s="22" t="s">
        <v>29</v>
      </c>
      <c r="C39" s="86">
        <v>0</v>
      </c>
      <c r="D39" s="86">
        <v>0</v>
      </c>
      <c r="E39" s="89">
        <v>0</v>
      </c>
      <c r="F39" s="86">
        <v>0</v>
      </c>
      <c r="G39" s="160">
        <v>0</v>
      </c>
    </row>
    <row r="40" spans="2:7" ht="12.75">
      <c r="B40" s="21" t="s">
        <v>38</v>
      </c>
      <c r="C40" s="86">
        <v>2</v>
      </c>
      <c r="D40" s="86">
        <v>18888093</v>
      </c>
      <c r="E40" s="89">
        <f>+D40/C40</f>
        <v>9444046.5</v>
      </c>
      <c r="F40" s="86">
        <v>280</v>
      </c>
      <c r="G40" s="160">
        <v>4.28</v>
      </c>
    </row>
    <row r="41" spans="2:7" ht="12.75">
      <c r="B41" s="21" t="s">
        <v>31</v>
      </c>
      <c r="C41" s="86">
        <v>25</v>
      </c>
      <c r="D41" s="86">
        <v>94918189</v>
      </c>
      <c r="E41" s="89">
        <f>+D41/C41</f>
        <v>3796727.56</v>
      </c>
      <c r="F41" s="86">
        <v>311</v>
      </c>
      <c r="G41" s="160">
        <v>4.93</v>
      </c>
    </row>
    <row r="42" spans="2:7" ht="13.5" thickBot="1">
      <c r="B42" s="22"/>
      <c r="C42" s="106"/>
      <c r="D42" s="107"/>
      <c r="E42" s="108"/>
      <c r="F42" s="109"/>
      <c r="G42" s="110"/>
    </row>
    <row r="43" spans="2:7" ht="13.5" thickBot="1">
      <c r="B43" s="19" t="s">
        <v>35</v>
      </c>
      <c r="C43" s="82">
        <f>SUM(C36:C41)</f>
        <v>69</v>
      </c>
      <c r="D43" s="82">
        <f>SUM(D36:D41)</f>
        <v>354861403</v>
      </c>
      <c r="E43" s="150">
        <f>D43/C43</f>
        <v>5142918.884057971</v>
      </c>
      <c r="F43" s="82">
        <f>(+F36*D36+F37*D37+F38*D38+F39*D39+F40*D40+F41*D41)/D43</f>
        <v>337.19584294998685</v>
      </c>
      <c r="G43" s="83">
        <f>+((+G36*D36)+(+G37*D37)+(+G38*D38)+(+G39*D39)+(+G40*D40)+(+G41*D41))/D43</f>
        <v>5.436504354884716</v>
      </c>
    </row>
    <row r="44" spans="2:7" ht="6"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sheetData>
  <sheetProtection/>
  <mergeCells count="2">
    <mergeCell ref="B6:B8"/>
    <mergeCell ref="B32:B34"/>
  </mergeCells>
  <printOptions/>
  <pageMargins left="0.7" right="0.7" top="0.75" bottom="0.75" header="0.3" footer="0.3"/>
  <pageSetup orientation="portrait" paperSize="9"/>
  <ignoredErrors>
    <ignoredError sqref="C34:G34 C8:G8" numberStoredAsText="1"/>
    <ignoredError sqref="C29:G29 C43:F43" unlockedFormula="1"/>
  </ignoredErrors>
</worksheet>
</file>

<file path=xl/worksheets/sheet2.xml><?xml version="1.0" encoding="utf-8"?>
<worksheet xmlns="http://schemas.openxmlformats.org/spreadsheetml/2006/main" xmlns:r="http://schemas.openxmlformats.org/officeDocument/2006/relationships">
  <dimension ref="B2:H54"/>
  <sheetViews>
    <sheetView showGridLines="0" zoomScalePageLayoutView="0" workbookViewId="0" topLeftCell="A1">
      <selection activeCell="A4" sqref="A4"/>
    </sheetView>
  </sheetViews>
  <sheetFormatPr defaultColWidth="11.421875" defaultRowHeight="12.75"/>
  <cols>
    <col min="1" max="1" width="2.140625" style="0" customWidth="1"/>
    <col min="2" max="2" width="43.8515625" style="0" customWidth="1"/>
    <col min="3" max="7" width="14.7109375" style="0" customWidth="1"/>
  </cols>
  <sheetData>
    <row r="1" ht="4.5" customHeight="1"/>
    <row r="2" spans="2:8" ht="15">
      <c r="B2" s="65" t="s">
        <v>0</v>
      </c>
      <c r="C2" s="66"/>
      <c r="D2" s="66"/>
      <c r="E2" s="66"/>
      <c r="F2" s="66"/>
      <c r="G2" s="66"/>
      <c r="H2" s="66"/>
    </row>
    <row r="3" spans="2:8" ht="15">
      <c r="B3" s="65" t="s">
        <v>47</v>
      </c>
      <c r="C3" s="66"/>
      <c r="D3" s="66"/>
      <c r="E3" s="66"/>
      <c r="F3" s="66"/>
      <c r="G3" s="66"/>
      <c r="H3" s="66"/>
    </row>
    <row r="4" spans="2:8" ht="6.75" customHeight="1">
      <c r="B4" s="66"/>
      <c r="C4" s="66"/>
      <c r="D4" s="66"/>
      <c r="E4" s="66"/>
      <c r="F4" s="66"/>
      <c r="G4" s="66"/>
      <c r="H4" s="66"/>
    </row>
    <row r="5" spans="2:8" ht="15" thickBot="1">
      <c r="B5" s="66" t="s">
        <v>1</v>
      </c>
      <c r="C5" s="66"/>
      <c r="D5" s="66"/>
      <c r="E5" s="66"/>
      <c r="F5" s="66"/>
      <c r="G5" s="66"/>
      <c r="H5" s="66"/>
    </row>
    <row r="6" spans="2:8" ht="14.25">
      <c r="B6" s="166"/>
      <c r="C6" s="167" t="s">
        <v>3</v>
      </c>
      <c r="D6" s="167" t="s">
        <v>4</v>
      </c>
      <c r="E6" s="167" t="s">
        <v>5</v>
      </c>
      <c r="F6" s="168" t="s">
        <v>6</v>
      </c>
      <c r="G6" s="169" t="s">
        <v>7</v>
      </c>
      <c r="H6" s="66"/>
    </row>
    <row r="7" spans="2:8" ht="14.25">
      <c r="B7" s="170" t="s">
        <v>2</v>
      </c>
      <c r="C7" s="171" t="s">
        <v>8</v>
      </c>
      <c r="D7" s="171" t="s">
        <v>9</v>
      </c>
      <c r="E7" s="171" t="s">
        <v>10</v>
      </c>
      <c r="F7" s="172" t="s">
        <v>11</v>
      </c>
      <c r="G7" s="173" t="s">
        <v>12</v>
      </c>
      <c r="H7" s="66"/>
    </row>
    <row r="8" spans="2:8" ht="14.25">
      <c r="B8" s="174"/>
      <c r="C8" s="175" t="s">
        <v>13</v>
      </c>
      <c r="D8" s="175" t="s">
        <v>14</v>
      </c>
      <c r="E8" s="175" t="s">
        <v>15</v>
      </c>
      <c r="F8" s="176" t="s">
        <v>16</v>
      </c>
      <c r="G8" s="177" t="s">
        <v>17</v>
      </c>
      <c r="H8" s="66"/>
    </row>
    <row r="9" spans="2:8" ht="14.25">
      <c r="B9" s="67"/>
      <c r="C9" s="68"/>
      <c r="D9" s="68"/>
      <c r="E9" s="68"/>
      <c r="F9" s="69"/>
      <c r="G9" s="70"/>
      <c r="H9" s="66"/>
    </row>
    <row r="10" spans="2:8" ht="14.25">
      <c r="B10" s="71" t="s">
        <v>18</v>
      </c>
      <c r="C10" s="72">
        <v>866</v>
      </c>
      <c r="D10" s="72">
        <v>1073984907</v>
      </c>
      <c r="E10" s="72">
        <v>1240167.329099307</v>
      </c>
      <c r="F10" s="73">
        <v>71.20233036384747</v>
      </c>
      <c r="G10" s="74">
        <v>1.843567684596896</v>
      </c>
      <c r="H10" s="66"/>
    </row>
    <row r="11" spans="2:8" ht="14.25">
      <c r="B11" s="71" t="s">
        <v>19</v>
      </c>
      <c r="C11" s="72">
        <v>213</v>
      </c>
      <c r="D11" s="72">
        <v>235204070</v>
      </c>
      <c r="E11" s="72">
        <v>1104244.4600938966</v>
      </c>
      <c r="F11" s="73">
        <v>51.79886770666851</v>
      </c>
      <c r="G11" s="74">
        <v>2.1322669597511643</v>
      </c>
      <c r="H11" s="66"/>
    </row>
    <row r="12" spans="2:8" ht="14.25">
      <c r="B12" s="71" t="s">
        <v>20</v>
      </c>
      <c r="C12" s="72">
        <v>0</v>
      </c>
      <c r="D12" s="72">
        <v>0</v>
      </c>
      <c r="E12" s="72">
        <v>0</v>
      </c>
      <c r="F12" s="73">
        <v>0</v>
      </c>
      <c r="G12" s="74">
        <v>0</v>
      </c>
      <c r="H12" s="66"/>
    </row>
    <row r="13" spans="2:8" ht="14.25">
      <c r="B13" s="71" t="s">
        <v>21</v>
      </c>
      <c r="C13" s="72">
        <v>286</v>
      </c>
      <c r="D13" s="72">
        <v>201916558</v>
      </c>
      <c r="E13" s="72">
        <v>706001.951048951</v>
      </c>
      <c r="F13" s="73">
        <v>37.498411432904874</v>
      </c>
      <c r="G13" s="74">
        <v>2.106431816701234</v>
      </c>
      <c r="H13" s="66"/>
    </row>
    <row r="14" spans="2:8" ht="14.25">
      <c r="B14" s="71" t="s">
        <v>22</v>
      </c>
      <c r="C14" s="72">
        <v>33</v>
      </c>
      <c r="D14" s="72">
        <v>27133293</v>
      </c>
      <c r="E14" s="72">
        <v>822221</v>
      </c>
      <c r="F14" s="73">
        <v>31.689781148200478</v>
      </c>
      <c r="G14" s="74">
        <v>1.8623850175502104</v>
      </c>
      <c r="H14" s="66"/>
    </row>
    <row r="15" spans="2:8" ht="14.25">
      <c r="B15" s="71" t="s">
        <v>23</v>
      </c>
      <c r="C15" s="72">
        <v>112</v>
      </c>
      <c r="D15" s="72">
        <v>93682578</v>
      </c>
      <c r="E15" s="72">
        <v>836451.5892857143</v>
      </c>
      <c r="F15" s="73">
        <v>50.8134930701843</v>
      </c>
      <c r="G15" s="74">
        <v>1.9900000000000013</v>
      </c>
      <c r="H15" s="66"/>
    </row>
    <row r="16" spans="2:8" ht="14.25">
      <c r="B16" s="71" t="s">
        <v>24</v>
      </c>
      <c r="C16" s="72">
        <v>0</v>
      </c>
      <c r="D16" s="72">
        <v>0</v>
      </c>
      <c r="E16" s="72">
        <v>0</v>
      </c>
      <c r="F16" s="73">
        <v>0</v>
      </c>
      <c r="G16" s="74">
        <v>0</v>
      </c>
      <c r="H16" s="66"/>
    </row>
    <row r="17" spans="2:8" ht="14.25">
      <c r="B17" s="71" t="s">
        <v>48</v>
      </c>
      <c r="C17" s="72">
        <v>172</v>
      </c>
      <c r="D17" s="72">
        <v>120112604</v>
      </c>
      <c r="E17" s="72">
        <v>698329.0930232558</v>
      </c>
      <c r="F17" s="73">
        <v>39.53897157204251</v>
      </c>
      <c r="G17" s="74">
        <v>2.1077790998520025</v>
      </c>
      <c r="H17" s="66"/>
    </row>
    <row r="18" spans="2:8" ht="14.25">
      <c r="B18" s="71" t="s">
        <v>25</v>
      </c>
      <c r="C18" s="72">
        <v>0</v>
      </c>
      <c r="D18" s="72">
        <v>0</v>
      </c>
      <c r="E18" s="72">
        <v>0</v>
      </c>
      <c r="F18" s="73">
        <v>0</v>
      </c>
      <c r="G18" s="74">
        <v>0</v>
      </c>
      <c r="H18" s="66"/>
    </row>
    <row r="19" spans="2:8" ht="14.25">
      <c r="B19" s="71" t="s">
        <v>26</v>
      </c>
      <c r="C19" s="72">
        <v>0</v>
      </c>
      <c r="D19" s="72">
        <v>0</v>
      </c>
      <c r="E19" s="72">
        <v>0</v>
      </c>
      <c r="F19" s="73">
        <v>0</v>
      </c>
      <c r="G19" s="74">
        <v>0</v>
      </c>
      <c r="H19" s="66"/>
    </row>
    <row r="20" spans="2:8" ht="14.25">
      <c r="B20" s="71" t="s">
        <v>27</v>
      </c>
      <c r="C20" s="72">
        <v>675</v>
      </c>
      <c r="D20" s="72">
        <v>601684132</v>
      </c>
      <c r="E20" s="72">
        <v>891383.8992592592</v>
      </c>
      <c r="F20" s="73">
        <v>48.50039108892438</v>
      </c>
      <c r="G20" s="74">
        <v>2.1710052005326976</v>
      </c>
      <c r="H20" s="66"/>
    </row>
    <row r="21" spans="2:8" ht="14.25">
      <c r="B21" s="71" t="s">
        <v>28</v>
      </c>
      <c r="C21" s="72">
        <v>120</v>
      </c>
      <c r="D21" s="72">
        <v>77009231</v>
      </c>
      <c r="E21" s="72">
        <v>641743.5916666667</v>
      </c>
      <c r="F21" s="73">
        <v>50.88716572173016</v>
      </c>
      <c r="G21" s="74">
        <v>1.9608304399247936</v>
      </c>
      <c r="H21" s="66"/>
    </row>
    <row r="22" spans="2:8" ht="14.25">
      <c r="B22" s="71" t="s">
        <v>29</v>
      </c>
      <c r="C22" s="72">
        <v>306</v>
      </c>
      <c r="D22" s="72">
        <v>1194742818</v>
      </c>
      <c r="E22" s="72">
        <v>3904388.294117647</v>
      </c>
      <c r="F22" s="73">
        <v>49.43903355609039</v>
      </c>
      <c r="G22" s="74">
        <v>1.3122113309493852</v>
      </c>
      <c r="H22" s="66"/>
    </row>
    <row r="23" spans="2:8" ht="14.25">
      <c r="B23" s="71" t="s">
        <v>30</v>
      </c>
      <c r="C23" s="72">
        <v>373</v>
      </c>
      <c r="D23" s="72">
        <v>521202290</v>
      </c>
      <c r="E23" s="72">
        <v>1397325.1742627346</v>
      </c>
      <c r="F23" s="73">
        <v>53.09516147367656</v>
      </c>
      <c r="G23" s="74">
        <v>2.190654411111663</v>
      </c>
      <c r="H23" s="66"/>
    </row>
    <row r="24" spans="2:8" ht="14.25">
      <c r="B24" s="71" t="s">
        <v>31</v>
      </c>
      <c r="C24" s="72">
        <v>76</v>
      </c>
      <c r="D24" s="72">
        <v>327788653</v>
      </c>
      <c r="E24" s="72">
        <v>4313008.592105263</v>
      </c>
      <c r="F24" s="73">
        <v>40.60306127192268</v>
      </c>
      <c r="G24" s="74">
        <v>2.0273399209154452</v>
      </c>
      <c r="H24" s="66"/>
    </row>
    <row r="25" spans="2:8" ht="14.25">
      <c r="B25" s="71" t="s">
        <v>32</v>
      </c>
      <c r="C25" s="72">
        <v>0</v>
      </c>
      <c r="D25" s="72">
        <v>0</v>
      </c>
      <c r="E25" s="72">
        <v>0</v>
      </c>
      <c r="F25" s="73">
        <v>0</v>
      </c>
      <c r="G25" s="74">
        <v>0</v>
      </c>
      <c r="H25" s="66"/>
    </row>
    <row r="26" spans="2:8" ht="14.25">
      <c r="B26" s="71" t="s">
        <v>33</v>
      </c>
      <c r="C26" s="72">
        <v>0</v>
      </c>
      <c r="D26" s="72">
        <v>0</v>
      </c>
      <c r="E26" s="72">
        <v>0</v>
      </c>
      <c r="F26" s="73">
        <v>0</v>
      </c>
      <c r="G26" s="74">
        <v>0</v>
      </c>
      <c r="H26" s="66"/>
    </row>
    <row r="27" spans="2:8" ht="14.25">
      <c r="B27" s="71" t="s">
        <v>34</v>
      </c>
      <c r="C27" s="72">
        <v>186</v>
      </c>
      <c r="D27" s="72">
        <v>120827033</v>
      </c>
      <c r="E27" s="72">
        <v>649607.7043010753</v>
      </c>
      <c r="F27" s="73">
        <v>56.06350482842693</v>
      </c>
      <c r="G27" s="74">
        <v>1.8169731826486215</v>
      </c>
      <c r="H27" s="66"/>
    </row>
    <row r="28" spans="2:8" ht="15" thickBot="1">
      <c r="B28" s="71"/>
      <c r="C28" s="72"/>
      <c r="D28" s="72"/>
      <c r="E28" s="72"/>
      <c r="F28" s="73"/>
      <c r="G28" s="74"/>
      <c r="H28" s="66"/>
    </row>
    <row r="29" spans="2:8" ht="15" thickBot="1">
      <c r="B29" s="75" t="s">
        <v>35</v>
      </c>
      <c r="C29" s="76">
        <v>3418</v>
      </c>
      <c r="D29" s="76">
        <v>4595288167</v>
      </c>
      <c r="E29" s="76">
        <v>1344437.7317144528</v>
      </c>
      <c r="F29" s="77">
        <v>53.64594053520213</v>
      </c>
      <c r="G29" s="78">
        <v>1.8383626399636854</v>
      </c>
      <c r="H29" s="66"/>
    </row>
    <row r="30" spans="2:8" ht="14.25">
      <c r="B30" s="79"/>
      <c r="C30" s="80"/>
      <c r="D30" s="80"/>
      <c r="E30" s="80"/>
      <c r="F30" s="80"/>
      <c r="G30" s="81"/>
      <c r="H30" s="66"/>
    </row>
    <row r="31" spans="2:8" ht="15" thickBot="1">
      <c r="B31" s="66" t="s">
        <v>36</v>
      </c>
      <c r="C31" s="80"/>
      <c r="D31" s="80"/>
      <c r="E31" s="80"/>
      <c r="F31" s="80"/>
      <c r="G31" s="81"/>
      <c r="H31" s="66"/>
    </row>
    <row r="32" spans="2:8" ht="14.25">
      <c r="B32" s="166"/>
      <c r="C32" s="168" t="s">
        <v>3</v>
      </c>
      <c r="D32" s="168" t="s">
        <v>4</v>
      </c>
      <c r="E32" s="168" t="s">
        <v>5</v>
      </c>
      <c r="F32" s="168" t="s">
        <v>6</v>
      </c>
      <c r="G32" s="169" t="s">
        <v>7</v>
      </c>
      <c r="H32" s="66"/>
    </row>
    <row r="33" spans="2:8" ht="14.25">
      <c r="B33" s="170" t="s">
        <v>2</v>
      </c>
      <c r="C33" s="172" t="s">
        <v>8</v>
      </c>
      <c r="D33" s="172" t="s">
        <v>9</v>
      </c>
      <c r="E33" s="172" t="s">
        <v>10</v>
      </c>
      <c r="F33" s="172" t="s">
        <v>11</v>
      </c>
      <c r="G33" s="173" t="s">
        <v>37</v>
      </c>
      <c r="H33" s="66"/>
    </row>
    <row r="34" spans="2:8" ht="14.25">
      <c r="B34" s="174"/>
      <c r="C34" s="176" t="s">
        <v>13</v>
      </c>
      <c r="D34" s="176" t="s">
        <v>14</v>
      </c>
      <c r="E34" s="176" t="s">
        <v>15</v>
      </c>
      <c r="F34" s="176" t="s">
        <v>16</v>
      </c>
      <c r="G34" s="177" t="s">
        <v>17</v>
      </c>
      <c r="H34" s="66"/>
    </row>
    <row r="35" spans="2:8" ht="14.25">
      <c r="B35" s="71"/>
      <c r="C35" s="73"/>
      <c r="D35" s="73"/>
      <c r="E35" s="73"/>
      <c r="F35" s="73"/>
      <c r="G35" s="74"/>
      <c r="H35" s="66"/>
    </row>
    <row r="36" spans="2:8" ht="14.25">
      <c r="B36" s="71" t="s">
        <v>18</v>
      </c>
      <c r="C36" s="73">
        <v>4</v>
      </c>
      <c r="D36" s="73">
        <v>24556653</v>
      </c>
      <c r="E36" s="73">
        <v>6139163.25</v>
      </c>
      <c r="F36" s="73">
        <v>360</v>
      </c>
      <c r="G36" s="74">
        <v>6.26</v>
      </c>
      <c r="H36" s="66"/>
    </row>
    <row r="37" spans="2:8" ht="14.25">
      <c r="B37" s="71" t="s">
        <v>20</v>
      </c>
      <c r="C37" s="73">
        <v>0</v>
      </c>
      <c r="D37" s="73">
        <v>0</v>
      </c>
      <c r="E37" s="73">
        <v>0</v>
      </c>
      <c r="F37" s="73">
        <v>0</v>
      </c>
      <c r="G37" s="74">
        <v>0</v>
      </c>
      <c r="H37" s="66"/>
    </row>
    <row r="38" spans="2:8" ht="14.25">
      <c r="B38" s="71" t="s">
        <v>23</v>
      </c>
      <c r="C38" s="73">
        <v>2</v>
      </c>
      <c r="D38" s="73">
        <v>30891173</v>
      </c>
      <c r="E38" s="73">
        <v>15445587</v>
      </c>
      <c r="F38" s="73">
        <v>240</v>
      </c>
      <c r="G38" s="74">
        <v>5.38</v>
      </c>
      <c r="H38" s="66"/>
    </row>
    <row r="39" spans="2:8" ht="14.25">
      <c r="B39" s="71" t="s">
        <v>29</v>
      </c>
      <c r="C39" s="73">
        <v>2</v>
      </c>
      <c r="D39" s="73">
        <v>26165361</v>
      </c>
      <c r="E39" s="73">
        <v>13082680.5</v>
      </c>
      <c r="F39" s="73">
        <v>328.9354738885506</v>
      </c>
      <c r="G39" s="74">
        <v>5.79</v>
      </c>
      <c r="H39" s="66"/>
    </row>
    <row r="40" spans="2:8" ht="14.25">
      <c r="B40" s="71" t="s">
        <v>38</v>
      </c>
      <c r="C40" s="73">
        <v>0</v>
      </c>
      <c r="D40" s="73">
        <v>0</v>
      </c>
      <c r="E40" s="73">
        <v>0</v>
      </c>
      <c r="F40" s="73">
        <v>0</v>
      </c>
      <c r="G40" s="74">
        <v>0</v>
      </c>
      <c r="H40" s="66"/>
    </row>
    <row r="41" spans="2:8" ht="14.25">
      <c r="B41" s="71" t="s">
        <v>31</v>
      </c>
      <c r="C41" s="73">
        <v>5</v>
      </c>
      <c r="D41" s="73">
        <v>19877609</v>
      </c>
      <c r="E41" s="73">
        <v>3975521.8</v>
      </c>
      <c r="F41" s="73">
        <v>332.3176685888127</v>
      </c>
      <c r="G41" s="74">
        <v>4.89</v>
      </c>
      <c r="H41" s="66"/>
    </row>
    <row r="42" spans="2:8" ht="15" thickBot="1">
      <c r="B42" s="71"/>
      <c r="C42" s="73"/>
      <c r="D42" s="73"/>
      <c r="E42" s="73"/>
      <c r="F42" s="73"/>
      <c r="G42" s="74"/>
      <c r="H42" s="66"/>
    </row>
    <row r="43" spans="2:8" ht="15" thickBot="1">
      <c r="B43" s="75" t="s">
        <v>35</v>
      </c>
      <c r="C43" s="77">
        <f>SUM(C36:C42)</f>
        <v>13</v>
      </c>
      <c r="D43" s="77">
        <f>SUM(D36:D42)</f>
        <v>101490796</v>
      </c>
      <c r="E43" s="77">
        <f>+D43/C43</f>
        <v>7806984.307692308</v>
      </c>
      <c r="F43" s="82">
        <f>(+F36*D36+F37*D37+F38*D38+F39*D39+F40*D40+F41*D41)/D43</f>
        <v>310.04459458570017</v>
      </c>
      <c r="G43" s="83">
        <f>+((+G36*D36)+(+G37*D37)+(+G38*D38)+(+G39*D39)+(+G40*D40)+(+G41*D41))/D43</f>
        <v>5.602656882501937</v>
      </c>
      <c r="H43" s="66"/>
    </row>
    <row r="44" spans="2:8" ht="3.75" customHeight="1">
      <c r="B44" s="79"/>
      <c r="C44" s="80"/>
      <c r="D44" s="80"/>
      <c r="E44" s="80"/>
      <c r="F44" s="80"/>
      <c r="G44" s="81"/>
      <c r="H44" s="66"/>
    </row>
    <row r="45" spans="2:8" ht="14.25">
      <c r="B45" s="79" t="s">
        <v>39</v>
      </c>
      <c r="C45" s="80"/>
      <c r="D45" s="80"/>
      <c r="E45" s="80"/>
      <c r="F45" s="80"/>
      <c r="G45" s="81"/>
      <c r="H45" s="66"/>
    </row>
    <row r="46" spans="2:8" ht="14.25">
      <c r="B46" s="79" t="s">
        <v>40</v>
      </c>
      <c r="C46" s="80"/>
      <c r="D46" s="80"/>
      <c r="E46" s="80"/>
      <c r="F46" s="80"/>
      <c r="G46" s="81"/>
      <c r="H46" s="66"/>
    </row>
    <row r="47" spans="2:8" ht="14.25">
      <c r="B47" s="79" t="s">
        <v>41</v>
      </c>
      <c r="C47" s="80"/>
      <c r="D47" s="80"/>
      <c r="E47" s="80"/>
      <c r="F47" s="80"/>
      <c r="G47" s="81"/>
      <c r="H47" s="66"/>
    </row>
    <row r="48" spans="2:8" ht="14.25">
      <c r="B48" s="79" t="s">
        <v>42</v>
      </c>
      <c r="C48" s="80"/>
      <c r="D48" s="80"/>
      <c r="E48" s="80"/>
      <c r="F48" s="80"/>
      <c r="G48" s="81"/>
      <c r="H48" s="66"/>
    </row>
    <row r="49" spans="2:8" ht="14.25">
      <c r="B49" s="79" t="s">
        <v>43</v>
      </c>
      <c r="C49" s="80"/>
      <c r="D49" s="80"/>
      <c r="E49" s="80"/>
      <c r="F49" s="80"/>
      <c r="G49" s="81"/>
      <c r="H49" s="66"/>
    </row>
    <row r="50" spans="2:8" ht="14.25">
      <c r="B50" s="5" t="s">
        <v>46</v>
      </c>
      <c r="C50" s="79"/>
      <c r="D50" s="79"/>
      <c r="E50" s="79"/>
      <c r="F50" s="79"/>
      <c r="G50" s="79"/>
      <c r="H50" s="66"/>
    </row>
    <row r="51" spans="2:8" ht="14.25">
      <c r="B51" s="66"/>
      <c r="C51" s="66"/>
      <c r="D51" s="66"/>
      <c r="E51" s="66"/>
      <c r="F51" s="66"/>
      <c r="G51" s="66"/>
      <c r="H51" s="66"/>
    </row>
    <row r="52" spans="2:8" ht="14.25">
      <c r="B52" s="66"/>
      <c r="C52" s="66"/>
      <c r="D52" s="66"/>
      <c r="E52" s="66"/>
      <c r="F52" s="66"/>
      <c r="G52" s="66"/>
      <c r="H52" s="66"/>
    </row>
    <row r="53" spans="2:8" ht="14.25">
      <c r="B53" s="66"/>
      <c r="C53" s="66"/>
      <c r="D53" s="66"/>
      <c r="E53" s="66"/>
      <c r="F53" s="66"/>
      <c r="G53" s="66"/>
      <c r="H53" s="66"/>
    </row>
    <row r="54" spans="2:8" ht="14.25">
      <c r="B54" s="66"/>
      <c r="C54" s="66"/>
      <c r="D54" s="66"/>
      <c r="E54" s="66"/>
      <c r="F54" s="66"/>
      <c r="G54" s="66"/>
      <c r="H54" s="66"/>
    </row>
  </sheetData>
  <sheetProtection/>
  <printOptions/>
  <pageMargins left="0.7" right="0.7" top="0.75" bottom="0.75" header="0.3" footer="0.3"/>
  <pageSetup orientation="portrait" paperSize="9"/>
  <ignoredErrors>
    <ignoredError sqref="C8:G8 C34:G34" numberStoredAsText="1"/>
    <ignoredError sqref="F43" unlockedFormula="1"/>
  </ignoredErrors>
</worksheet>
</file>

<file path=xl/worksheets/sheet3.xml><?xml version="1.0" encoding="utf-8"?>
<worksheet xmlns="http://schemas.openxmlformats.org/spreadsheetml/2006/main" xmlns:r="http://schemas.openxmlformats.org/officeDocument/2006/relationships">
  <dimension ref="B2:G51"/>
  <sheetViews>
    <sheetView showGridLines="0" zoomScalePageLayoutView="0" workbookViewId="0" topLeftCell="A1">
      <selection activeCell="A4" sqref="A4"/>
    </sheetView>
  </sheetViews>
  <sheetFormatPr defaultColWidth="11.421875" defaultRowHeight="12.75"/>
  <cols>
    <col min="1" max="1" width="1.8515625" style="0" customWidth="1"/>
    <col min="2" max="2" width="46.421875" style="0" customWidth="1"/>
    <col min="3" max="7" width="14.7109375" style="0" customWidth="1"/>
  </cols>
  <sheetData>
    <row r="1" ht="5.25" customHeight="1"/>
    <row r="2" spans="2:7" ht="15.75">
      <c r="B2" s="4" t="s">
        <v>0</v>
      </c>
      <c r="C2" s="27"/>
      <c r="D2" s="27"/>
      <c r="E2" s="27"/>
      <c r="F2" s="27"/>
      <c r="G2" s="27"/>
    </row>
    <row r="3" spans="2:7" ht="15.75">
      <c r="B3" s="84" t="s">
        <v>49</v>
      </c>
      <c r="C3" s="27"/>
      <c r="D3" s="27"/>
      <c r="E3" s="27"/>
      <c r="F3" s="27"/>
      <c r="G3" s="27"/>
    </row>
    <row r="4" spans="2:7" ht="6" customHeight="1">
      <c r="B4" s="5"/>
      <c r="C4" s="85"/>
      <c r="D4" s="85"/>
      <c r="E4" s="85"/>
      <c r="F4" s="85"/>
      <c r="G4" s="85"/>
    </row>
    <row r="5" spans="2:7" ht="15" thickBot="1">
      <c r="B5" s="24" t="s">
        <v>1</v>
      </c>
      <c r="C5" s="24"/>
      <c r="D5" s="24"/>
      <c r="E5" s="24"/>
      <c r="F5" s="24"/>
      <c r="G5" s="24"/>
    </row>
    <row r="6" spans="2:7" ht="12.75">
      <c r="B6" s="181" t="s">
        <v>2</v>
      </c>
      <c r="C6" s="151" t="s">
        <v>3</v>
      </c>
      <c r="D6" s="151" t="s">
        <v>4</v>
      </c>
      <c r="E6" s="152" t="s">
        <v>5</v>
      </c>
      <c r="F6" s="152" t="s">
        <v>6</v>
      </c>
      <c r="G6" s="178" t="s">
        <v>7</v>
      </c>
    </row>
    <row r="7" spans="2:7" ht="12.75">
      <c r="B7" s="182"/>
      <c r="C7" s="154" t="s">
        <v>8</v>
      </c>
      <c r="D7" s="154" t="s">
        <v>9</v>
      </c>
      <c r="E7" s="155" t="s">
        <v>10</v>
      </c>
      <c r="F7" s="155" t="s">
        <v>11</v>
      </c>
      <c r="G7" s="179" t="s">
        <v>12</v>
      </c>
    </row>
    <row r="8" spans="2:7" ht="12.75">
      <c r="B8" s="183"/>
      <c r="C8" s="157" t="s">
        <v>13</v>
      </c>
      <c r="D8" s="157" t="s">
        <v>14</v>
      </c>
      <c r="E8" s="158" t="s">
        <v>15</v>
      </c>
      <c r="F8" s="158" t="s">
        <v>16</v>
      </c>
      <c r="G8" s="180" t="s">
        <v>17</v>
      </c>
    </row>
    <row r="9" spans="2:7" ht="12.75">
      <c r="B9" s="28"/>
      <c r="C9" s="15"/>
      <c r="D9" s="15"/>
      <c r="E9" s="41"/>
      <c r="F9" s="16"/>
      <c r="G9" s="17"/>
    </row>
    <row r="10" spans="2:7" ht="12.75">
      <c r="B10" s="58" t="s">
        <v>18</v>
      </c>
      <c r="C10" s="86">
        <v>906</v>
      </c>
      <c r="D10" s="86">
        <v>1082452686</v>
      </c>
      <c r="E10" s="87">
        <f>D10/C10</f>
        <v>1194760.1390728478</v>
      </c>
      <c r="F10" s="86">
        <v>69</v>
      </c>
      <c r="G10" s="88">
        <v>1.87</v>
      </c>
    </row>
    <row r="11" spans="2:7" ht="12.75">
      <c r="B11" s="58" t="s">
        <v>19</v>
      </c>
      <c r="C11" s="86">
        <v>373</v>
      </c>
      <c r="D11" s="86">
        <v>399085821</v>
      </c>
      <c r="E11" s="87">
        <f>D11/C11</f>
        <v>1069935.1769436998</v>
      </c>
      <c r="F11" s="86">
        <v>52</v>
      </c>
      <c r="G11" s="88">
        <v>2.13</v>
      </c>
    </row>
    <row r="12" spans="2:7" ht="12.75">
      <c r="B12" s="58" t="s">
        <v>20</v>
      </c>
      <c r="C12" s="86">
        <v>0</v>
      </c>
      <c r="D12" s="86">
        <v>0</v>
      </c>
      <c r="E12" s="89">
        <v>0</v>
      </c>
      <c r="F12" s="86">
        <v>0</v>
      </c>
      <c r="G12" s="90">
        <v>0</v>
      </c>
    </row>
    <row r="13" spans="2:7" ht="12.75">
      <c r="B13" s="58" t="s">
        <v>21</v>
      </c>
      <c r="C13" s="86">
        <v>542</v>
      </c>
      <c r="D13" s="86">
        <v>382139296</v>
      </c>
      <c r="E13" s="87">
        <f>D13/C13</f>
        <v>705054.0516605166</v>
      </c>
      <c r="F13" s="86">
        <v>41</v>
      </c>
      <c r="G13" s="91">
        <v>2.14</v>
      </c>
    </row>
    <row r="14" spans="2:7" ht="12.75">
      <c r="B14" s="58" t="s">
        <v>22</v>
      </c>
      <c r="C14" s="86">
        <v>31</v>
      </c>
      <c r="D14" s="86">
        <v>18422520</v>
      </c>
      <c r="E14" s="87">
        <f>D14/C14</f>
        <v>594274.8387096775</v>
      </c>
      <c r="F14" s="86">
        <v>29</v>
      </c>
      <c r="G14" s="88">
        <v>1.84</v>
      </c>
    </row>
    <row r="15" spans="2:7" ht="12.75">
      <c r="B15" s="58" t="s">
        <v>23</v>
      </c>
      <c r="C15" s="86">
        <v>202</v>
      </c>
      <c r="D15" s="86">
        <v>163593998</v>
      </c>
      <c r="E15" s="87">
        <f>D15/C15</f>
        <v>809871.2772277228</v>
      </c>
      <c r="F15" s="86">
        <v>47</v>
      </c>
      <c r="G15" s="88">
        <v>1.99</v>
      </c>
    </row>
    <row r="16" spans="2:7" ht="12.75">
      <c r="B16" s="59" t="s">
        <v>24</v>
      </c>
      <c r="C16" s="86">
        <v>0</v>
      </c>
      <c r="D16" s="86">
        <v>0</v>
      </c>
      <c r="E16" s="89">
        <v>0</v>
      </c>
      <c r="F16" s="86">
        <v>0</v>
      </c>
      <c r="G16" s="90">
        <v>0</v>
      </c>
    </row>
    <row r="17" spans="2:7" ht="12.75">
      <c r="B17" s="59" t="s">
        <v>48</v>
      </c>
      <c r="C17" s="86">
        <v>377</v>
      </c>
      <c r="D17" s="86">
        <v>261961025</v>
      </c>
      <c r="E17" s="87">
        <f>D17/C17</f>
        <v>694856.8302387268</v>
      </c>
      <c r="F17" s="86">
        <v>42</v>
      </c>
      <c r="G17" s="88">
        <v>2.15</v>
      </c>
    </row>
    <row r="18" spans="2:7" ht="12.75">
      <c r="B18" s="59" t="s">
        <v>25</v>
      </c>
      <c r="C18" s="86">
        <v>0</v>
      </c>
      <c r="D18" s="86">
        <v>0</v>
      </c>
      <c r="E18" s="89">
        <v>0</v>
      </c>
      <c r="F18" s="86">
        <v>0</v>
      </c>
      <c r="G18" s="90">
        <v>0</v>
      </c>
    </row>
    <row r="19" spans="2:7" ht="12.75">
      <c r="B19" s="58" t="s">
        <v>26</v>
      </c>
      <c r="C19" s="86">
        <v>0</v>
      </c>
      <c r="D19" s="86">
        <v>0</v>
      </c>
      <c r="E19" s="89">
        <v>0</v>
      </c>
      <c r="F19" s="86">
        <v>0</v>
      </c>
      <c r="G19" s="90">
        <v>0</v>
      </c>
    </row>
    <row r="20" spans="2:7" ht="12.75">
      <c r="B20" s="58" t="s">
        <v>27</v>
      </c>
      <c r="C20" s="86">
        <v>761</v>
      </c>
      <c r="D20" s="86">
        <v>674226708</v>
      </c>
      <c r="E20" s="87">
        <f>D20/C20</f>
        <v>885974.6491458607</v>
      </c>
      <c r="F20" s="86">
        <v>47</v>
      </c>
      <c r="G20" s="88">
        <v>2.37</v>
      </c>
    </row>
    <row r="21" spans="2:7" ht="12.75">
      <c r="B21" s="58" t="s">
        <v>28</v>
      </c>
      <c r="C21" s="86">
        <v>386</v>
      </c>
      <c r="D21" s="86">
        <v>221794473</v>
      </c>
      <c r="E21" s="87">
        <f>D21/C21</f>
        <v>574597.0803108808</v>
      </c>
      <c r="F21" s="86">
        <v>53</v>
      </c>
      <c r="G21" s="88">
        <v>1.97</v>
      </c>
    </row>
    <row r="22" spans="2:7" ht="12.75">
      <c r="B22" s="59" t="s">
        <v>29</v>
      </c>
      <c r="C22" s="86">
        <v>539</v>
      </c>
      <c r="D22" s="86">
        <v>1749724643</v>
      </c>
      <c r="E22" s="87">
        <f>D22/C22</f>
        <v>3246242.3803339517</v>
      </c>
      <c r="F22" s="86">
        <v>50</v>
      </c>
      <c r="G22" s="88">
        <v>1.34</v>
      </c>
    </row>
    <row r="23" spans="2:7" ht="12.75">
      <c r="B23" s="59" t="s">
        <v>30</v>
      </c>
      <c r="C23" s="86">
        <v>514</v>
      </c>
      <c r="D23" s="86">
        <v>693638755</v>
      </c>
      <c r="E23" s="87">
        <f>D23/C23</f>
        <v>1349491.7412451361</v>
      </c>
      <c r="F23" s="86">
        <v>52</v>
      </c>
      <c r="G23" s="88">
        <v>2.16</v>
      </c>
    </row>
    <row r="24" spans="2:7" ht="12.75">
      <c r="B24" s="58" t="s">
        <v>31</v>
      </c>
      <c r="C24" s="86">
        <v>160</v>
      </c>
      <c r="D24" s="92">
        <v>567052689</v>
      </c>
      <c r="E24" s="89">
        <v>3544079</v>
      </c>
      <c r="F24" s="86">
        <v>42</v>
      </c>
      <c r="G24" s="88">
        <v>1.74</v>
      </c>
    </row>
    <row r="25" spans="2:7" ht="12.75">
      <c r="B25" s="58" t="s">
        <v>32</v>
      </c>
      <c r="C25" s="86">
        <v>0</v>
      </c>
      <c r="D25" s="86">
        <v>0</v>
      </c>
      <c r="E25" s="89">
        <v>0</v>
      </c>
      <c r="F25" s="86">
        <v>0</v>
      </c>
      <c r="G25" s="90">
        <v>0</v>
      </c>
    </row>
    <row r="26" spans="2:7" ht="12.75">
      <c r="B26" s="58" t="s">
        <v>33</v>
      </c>
      <c r="C26" s="86">
        <v>0</v>
      </c>
      <c r="D26" s="86">
        <v>0</v>
      </c>
      <c r="E26" s="89">
        <v>0</v>
      </c>
      <c r="F26" s="86">
        <v>0</v>
      </c>
      <c r="G26" s="90">
        <v>0</v>
      </c>
    </row>
    <row r="27" spans="2:7" ht="12.75">
      <c r="B27" s="58" t="s">
        <v>34</v>
      </c>
      <c r="C27" s="86">
        <v>349</v>
      </c>
      <c r="D27" s="86">
        <v>239083122</v>
      </c>
      <c r="E27" s="87">
        <f>D27/C27</f>
        <v>685051.9255014326</v>
      </c>
      <c r="F27" s="86">
        <v>55</v>
      </c>
      <c r="G27" s="88">
        <v>1.66</v>
      </c>
    </row>
    <row r="28" spans="2:7" ht="13.5" thickBot="1">
      <c r="B28" s="30"/>
      <c r="C28" s="93"/>
      <c r="D28" s="93"/>
      <c r="E28" s="94"/>
      <c r="F28" s="95"/>
      <c r="G28" s="96"/>
    </row>
    <row r="29" spans="2:7" ht="13.5" thickBot="1">
      <c r="B29" s="19" t="s">
        <v>35</v>
      </c>
      <c r="C29" s="97">
        <f>SUM(C10:C27)</f>
        <v>5140</v>
      </c>
      <c r="D29" s="97">
        <f>SUM(D10:D27)</f>
        <v>6453175736</v>
      </c>
      <c r="E29" s="97">
        <f>D29/C29</f>
        <v>1255481.6607003892</v>
      </c>
      <c r="F29" s="97">
        <f>((F10*D10)+(F11*D11)+(F12*D12)+(F13*D13)+(F14*D14)+(F15*D15)+(F16*D16)+(D17*F17)+(D18*F18)+(D19*F19)+(D20*F20)+(D21*F21)+(D22*F22)+(D23*F23)+(D24*F24)+(D25*F25)+(D26*F26)+(D27*F27))/D29</f>
        <v>51.80394138905254</v>
      </c>
      <c r="G29" s="98">
        <f>((G10*D10)+(G11*D11)+(G12*D12)+(G13*D13)+(G14*D14)+(G15*D15)+(G16*D16)+(D17*G17)+(D18*G18)+(D19*G19)+(D20*G20)+(D21*G21)+(D22*G22)+(D23*G23)+(D24*G24)+(D25*G25)+(D26*G26)+(D27*G27))/D29</f>
        <v>1.8403304668859557</v>
      </c>
    </row>
    <row r="30" spans="2:7" ht="9" customHeight="1">
      <c r="B30" s="5"/>
      <c r="C30" s="99"/>
      <c r="D30" s="99"/>
      <c r="E30" s="99"/>
      <c r="F30" s="99"/>
      <c r="G30" s="20"/>
    </row>
    <row r="31" spans="2:7" ht="15" thickBot="1">
      <c r="B31" s="24" t="s">
        <v>36</v>
      </c>
      <c r="C31" s="85"/>
      <c r="D31" s="85"/>
      <c r="E31" s="85"/>
      <c r="F31" s="85"/>
      <c r="G31" s="100"/>
    </row>
    <row r="32" spans="2:7" ht="12.75">
      <c r="B32" s="181" t="s">
        <v>2</v>
      </c>
      <c r="C32" s="151" t="s">
        <v>3</v>
      </c>
      <c r="D32" s="151" t="s">
        <v>4</v>
      </c>
      <c r="E32" s="152" t="s">
        <v>5</v>
      </c>
      <c r="F32" s="152" t="s">
        <v>6</v>
      </c>
      <c r="G32" s="153" t="s">
        <v>7</v>
      </c>
    </row>
    <row r="33" spans="2:7" ht="12.75">
      <c r="B33" s="182"/>
      <c r="C33" s="154" t="s">
        <v>8</v>
      </c>
      <c r="D33" s="154" t="s">
        <v>9</v>
      </c>
      <c r="E33" s="155" t="s">
        <v>10</v>
      </c>
      <c r="F33" s="155" t="s">
        <v>11</v>
      </c>
      <c r="G33" s="156" t="s">
        <v>37</v>
      </c>
    </row>
    <row r="34" spans="2:7" ht="12.75">
      <c r="B34" s="183"/>
      <c r="C34" s="157" t="s">
        <v>13</v>
      </c>
      <c r="D34" s="157" t="s">
        <v>14</v>
      </c>
      <c r="E34" s="158" t="s">
        <v>15</v>
      </c>
      <c r="F34" s="158" t="s">
        <v>16</v>
      </c>
      <c r="G34" s="159" t="s">
        <v>17</v>
      </c>
    </row>
    <row r="35" spans="2:7" ht="12.75">
      <c r="B35" s="21"/>
      <c r="C35" s="101"/>
      <c r="D35" s="101"/>
      <c r="E35" s="102"/>
      <c r="F35" s="101"/>
      <c r="G35" s="103"/>
    </row>
    <row r="36" spans="2:7" ht="12.75">
      <c r="B36" s="21" t="s">
        <v>18</v>
      </c>
      <c r="C36" s="101">
        <v>9</v>
      </c>
      <c r="D36" s="101">
        <v>39366515</v>
      </c>
      <c r="E36" s="102">
        <f>D36/C36</f>
        <v>4374057.222222222</v>
      </c>
      <c r="F36" s="101">
        <v>329</v>
      </c>
      <c r="G36" s="103">
        <v>6.31</v>
      </c>
    </row>
    <row r="37" spans="2:7" ht="12.75">
      <c r="B37" s="21" t="s">
        <v>20</v>
      </c>
      <c r="C37" s="101">
        <v>0</v>
      </c>
      <c r="D37" s="101">
        <v>0</v>
      </c>
      <c r="E37" s="104">
        <v>0</v>
      </c>
      <c r="F37" s="101">
        <v>0</v>
      </c>
      <c r="G37" s="105">
        <v>0</v>
      </c>
    </row>
    <row r="38" spans="2:7" ht="12.75">
      <c r="B38" s="58" t="s">
        <v>23</v>
      </c>
      <c r="C38" s="101">
        <v>3</v>
      </c>
      <c r="D38" s="101">
        <v>21159643</v>
      </c>
      <c r="E38" s="104">
        <v>7053214</v>
      </c>
      <c r="F38" s="101">
        <v>240</v>
      </c>
      <c r="G38" s="63">
        <v>5.41</v>
      </c>
    </row>
    <row r="39" spans="2:7" ht="12.75">
      <c r="B39" s="22" t="s">
        <v>29</v>
      </c>
      <c r="C39" s="101">
        <v>0</v>
      </c>
      <c r="D39" s="101">
        <v>0</v>
      </c>
      <c r="E39" s="34">
        <v>0</v>
      </c>
      <c r="F39" s="101">
        <v>0</v>
      </c>
      <c r="G39" s="63">
        <v>0</v>
      </c>
    </row>
    <row r="40" spans="2:7" ht="12.75">
      <c r="B40" s="21" t="s">
        <v>38</v>
      </c>
      <c r="C40" s="101">
        <v>0</v>
      </c>
      <c r="D40" s="101">
        <v>0</v>
      </c>
      <c r="E40" s="104">
        <v>0</v>
      </c>
      <c r="F40" s="101">
        <v>0</v>
      </c>
      <c r="G40" s="105">
        <v>0</v>
      </c>
    </row>
    <row r="41" spans="2:7" ht="12.75">
      <c r="B41" s="21" t="s">
        <v>31</v>
      </c>
      <c r="C41" s="101">
        <v>16</v>
      </c>
      <c r="D41" s="101">
        <v>76260939</v>
      </c>
      <c r="E41" s="34">
        <v>4766309</v>
      </c>
      <c r="F41" s="101">
        <v>301</v>
      </c>
      <c r="G41" s="63">
        <v>4.95</v>
      </c>
    </row>
    <row r="42" spans="2:7" ht="13.5" thickBot="1">
      <c r="B42" s="22"/>
      <c r="C42" s="106"/>
      <c r="D42" s="107"/>
      <c r="E42" s="108"/>
      <c r="F42" s="109"/>
      <c r="G42" s="110"/>
    </row>
    <row r="43" spans="2:7" ht="13.5" thickBot="1">
      <c r="B43" s="19" t="s">
        <v>35</v>
      </c>
      <c r="C43" s="82">
        <f>SUM(C36:C41)</f>
        <v>28</v>
      </c>
      <c r="D43" s="82">
        <f>SUM(D36:D41)</f>
        <v>136787097</v>
      </c>
      <c r="E43" s="82">
        <f>D43/C43</f>
        <v>4885253.464285715</v>
      </c>
      <c r="F43" s="82">
        <f>(+F36*D36+F37*D37+F38*D38+F39*D39+F40*D40+F41*D41)/D43</f>
        <v>299.6221229404408</v>
      </c>
      <c r="G43" s="83">
        <f>+((+G36*D36)+(+G37*D37)+(+G38*D38)+(+G39*D39)+(G40*D40)+(+G41*D41))/D43</f>
        <v>5.412557489468469</v>
      </c>
    </row>
    <row r="44" spans="2:7" ht="5.25"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row r="50" spans="2:7" ht="12.75">
      <c r="B50" s="5" t="s">
        <v>46</v>
      </c>
      <c r="C50" s="114"/>
      <c r="D50" s="114"/>
      <c r="E50" s="114"/>
      <c r="F50" s="114"/>
      <c r="G50" s="114"/>
    </row>
    <row r="51" spans="2:7" ht="12.75">
      <c r="B51" s="114"/>
      <c r="C51" s="114"/>
      <c r="D51" s="114"/>
      <c r="E51" s="114"/>
      <c r="F51" s="114"/>
      <c r="G51" s="114"/>
    </row>
  </sheetData>
  <sheetProtection/>
  <mergeCells count="2">
    <mergeCell ref="B6:B8"/>
    <mergeCell ref="B32:B34"/>
  </mergeCells>
  <printOptions/>
  <pageMargins left="0.7" right="0.7" top="0.75" bottom="0.75" header="0.3" footer="0.3"/>
  <pageSetup orientation="portrait" paperSize="9"/>
  <ignoredErrors>
    <ignoredError sqref="C8:G8 C34:G35 C37:G42 C36:D36 F36:G36 G43" numberStoredAsText="1"/>
    <ignoredError sqref="C29:G29 E10:E27" unlockedFormula="1"/>
    <ignoredError sqref="E36 C43:F43" numberStoredAsText="1" unlockedFormula="1"/>
  </ignoredErrors>
</worksheet>
</file>

<file path=xl/worksheets/sheet4.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1.7109375" style="0" customWidth="1"/>
    <col min="2" max="2" width="43.57421875" style="0" customWidth="1"/>
    <col min="3" max="7" width="14.7109375" style="0" customWidth="1"/>
  </cols>
  <sheetData>
    <row r="1" ht="4.5" customHeight="1"/>
    <row r="2" spans="2:7" ht="15.75">
      <c r="B2" s="4" t="s">
        <v>0</v>
      </c>
      <c r="C2" s="27"/>
      <c r="D2" s="27"/>
      <c r="E2" s="27"/>
      <c r="F2" s="27"/>
      <c r="G2" s="27"/>
    </row>
    <row r="3" spans="2:7" ht="15.75">
      <c r="B3" s="84" t="s">
        <v>50</v>
      </c>
      <c r="C3" s="27"/>
      <c r="D3" s="27"/>
      <c r="E3" s="27"/>
      <c r="F3" s="27"/>
      <c r="G3" s="27"/>
    </row>
    <row r="4" spans="2:7" ht="6"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716</v>
      </c>
      <c r="D10" s="86">
        <v>925715821</v>
      </c>
      <c r="E10" s="87">
        <f>D10/C10</f>
        <v>1292899.1913407822</v>
      </c>
      <c r="F10" s="86">
        <v>71</v>
      </c>
      <c r="G10" s="88">
        <v>1.87</v>
      </c>
    </row>
    <row r="11" spans="2:7" ht="12.75">
      <c r="B11" s="58" t="s">
        <v>19</v>
      </c>
      <c r="C11" s="86">
        <v>365</v>
      </c>
      <c r="D11" s="86">
        <v>411383570</v>
      </c>
      <c r="E11" s="87">
        <f>D11/C11</f>
        <v>1127078.2739726028</v>
      </c>
      <c r="F11" s="86">
        <v>53</v>
      </c>
      <c r="G11" s="88">
        <v>2.11</v>
      </c>
    </row>
    <row r="12" spans="2:7" ht="12.75">
      <c r="B12" s="58" t="s">
        <v>20</v>
      </c>
      <c r="C12" s="86">
        <v>0</v>
      </c>
      <c r="D12" s="86">
        <v>0</v>
      </c>
      <c r="E12" s="89">
        <v>0</v>
      </c>
      <c r="F12" s="86">
        <v>0</v>
      </c>
      <c r="G12" s="90">
        <v>0</v>
      </c>
    </row>
    <row r="13" spans="2:7" ht="12.75">
      <c r="B13" s="58" t="s">
        <v>21</v>
      </c>
      <c r="C13" s="86">
        <v>352</v>
      </c>
      <c r="D13" s="86">
        <v>255354424</v>
      </c>
      <c r="E13" s="87">
        <f>D13/C13</f>
        <v>725438.7045454546</v>
      </c>
      <c r="F13" s="86">
        <v>38</v>
      </c>
      <c r="G13" s="91">
        <v>2.14</v>
      </c>
    </row>
    <row r="14" spans="2:7" ht="12.75">
      <c r="B14" s="58" t="s">
        <v>22</v>
      </c>
      <c r="C14" s="86">
        <v>20</v>
      </c>
      <c r="D14" s="86">
        <v>12409453</v>
      </c>
      <c r="E14" s="87">
        <f>D14/C14</f>
        <v>620472.65</v>
      </c>
      <c r="F14" s="86">
        <v>20</v>
      </c>
      <c r="G14" s="88">
        <v>1.56</v>
      </c>
    </row>
    <row r="15" spans="2:7" ht="12.75">
      <c r="B15" s="58" t="s">
        <v>23</v>
      </c>
      <c r="C15" s="86">
        <v>129</v>
      </c>
      <c r="D15" s="86">
        <v>114510052</v>
      </c>
      <c r="E15" s="87">
        <f>D15/C15</f>
        <v>887674.8217054263</v>
      </c>
      <c r="F15" s="86">
        <v>51</v>
      </c>
      <c r="G15" s="88">
        <v>1.99</v>
      </c>
    </row>
    <row r="16" spans="2:7" ht="12.75">
      <c r="B16" s="59" t="s">
        <v>24</v>
      </c>
      <c r="C16" s="86">
        <v>0</v>
      </c>
      <c r="D16" s="86">
        <v>0</v>
      </c>
      <c r="E16" s="89">
        <v>0</v>
      </c>
      <c r="F16" s="86">
        <v>0</v>
      </c>
      <c r="G16" s="90">
        <v>0</v>
      </c>
    </row>
    <row r="17" spans="2:7" ht="12.75">
      <c r="B17" s="59" t="s">
        <v>48</v>
      </c>
      <c r="C17" s="86">
        <v>266</v>
      </c>
      <c r="D17" s="86">
        <v>183610821</v>
      </c>
      <c r="E17" s="87">
        <f>D17/C17</f>
        <v>690266.2443609022</v>
      </c>
      <c r="F17" s="86">
        <v>43</v>
      </c>
      <c r="G17" s="88">
        <v>2.16</v>
      </c>
    </row>
    <row r="18" spans="2:7" ht="12.75">
      <c r="B18" s="59" t="s">
        <v>25</v>
      </c>
      <c r="C18" s="86">
        <v>0</v>
      </c>
      <c r="D18" s="86">
        <v>0</v>
      </c>
      <c r="E18" s="89">
        <v>0</v>
      </c>
      <c r="F18" s="86">
        <v>0</v>
      </c>
      <c r="G18" s="90">
        <v>0</v>
      </c>
    </row>
    <row r="19" spans="2:7" ht="12.75">
      <c r="B19" s="58" t="s">
        <v>26</v>
      </c>
      <c r="C19" s="86">
        <v>0</v>
      </c>
      <c r="D19" s="86">
        <v>0</v>
      </c>
      <c r="E19" s="89">
        <v>0</v>
      </c>
      <c r="F19" s="86">
        <v>0</v>
      </c>
      <c r="G19" s="90">
        <v>0</v>
      </c>
    </row>
    <row r="20" spans="2:7" ht="12.75">
      <c r="B20" s="58" t="s">
        <v>27</v>
      </c>
      <c r="C20" s="86">
        <v>546</v>
      </c>
      <c r="D20" s="86">
        <v>453378952</v>
      </c>
      <c r="E20" s="87">
        <f>D20/C20</f>
        <v>830364.380952381</v>
      </c>
      <c r="F20" s="86">
        <v>48</v>
      </c>
      <c r="G20" s="88">
        <v>2.42</v>
      </c>
    </row>
    <row r="21" spans="2:7" ht="12.75">
      <c r="B21" s="58" t="s">
        <v>28</v>
      </c>
      <c r="C21" s="86">
        <v>155</v>
      </c>
      <c r="D21" s="86">
        <v>101675291</v>
      </c>
      <c r="E21" s="87">
        <f>D21/C21</f>
        <v>655969.6193548387</v>
      </c>
      <c r="F21" s="86">
        <v>54</v>
      </c>
      <c r="G21" s="88">
        <v>1.95</v>
      </c>
    </row>
    <row r="22" spans="2:7" ht="12.75">
      <c r="B22" s="59" t="s">
        <v>29</v>
      </c>
      <c r="C22" s="86">
        <v>338</v>
      </c>
      <c r="D22" s="86">
        <v>1398838827</v>
      </c>
      <c r="E22" s="87">
        <f>D22/C22</f>
        <v>4138576.4112426033</v>
      </c>
      <c r="F22" s="86">
        <v>51</v>
      </c>
      <c r="G22" s="88">
        <v>1.25</v>
      </c>
    </row>
    <row r="23" spans="2:7" ht="12.75">
      <c r="B23" s="59" t="s">
        <v>30</v>
      </c>
      <c r="C23" s="86">
        <v>415</v>
      </c>
      <c r="D23" s="86">
        <v>540833948</v>
      </c>
      <c r="E23" s="87">
        <f>D23/C23</f>
        <v>1303214.3325301204</v>
      </c>
      <c r="F23" s="86">
        <v>52</v>
      </c>
      <c r="G23" s="88">
        <v>2.19</v>
      </c>
    </row>
    <row r="24" spans="2:7" ht="12.75">
      <c r="B24" s="58" t="s">
        <v>31</v>
      </c>
      <c r="C24" s="86">
        <v>67</v>
      </c>
      <c r="D24" s="92">
        <v>285470155</v>
      </c>
      <c r="E24" s="89">
        <v>4260749</v>
      </c>
      <c r="F24" s="86">
        <v>38</v>
      </c>
      <c r="G24" s="88">
        <v>1.98</v>
      </c>
    </row>
    <row r="25" spans="2:7" ht="12.75">
      <c r="B25" s="58" t="s">
        <v>32</v>
      </c>
      <c r="C25" s="86">
        <v>0</v>
      </c>
      <c r="D25" s="86">
        <v>0</v>
      </c>
      <c r="E25" s="89">
        <v>0</v>
      </c>
      <c r="F25" s="86">
        <v>0</v>
      </c>
      <c r="G25" s="90">
        <v>0</v>
      </c>
    </row>
    <row r="26" spans="2:7" ht="12.75">
      <c r="B26" s="58" t="s">
        <v>33</v>
      </c>
      <c r="C26" s="86">
        <v>0</v>
      </c>
      <c r="D26" s="86">
        <v>0</v>
      </c>
      <c r="E26" s="89">
        <v>0</v>
      </c>
      <c r="F26" s="86">
        <v>0</v>
      </c>
      <c r="G26" s="90">
        <v>0</v>
      </c>
    </row>
    <row r="27" spans="2:7" ht="12.75">
      <c r="B27" s="58" t="s">
        <v>34</v>
      </c>
      <c r="C27" s="86">
        <v>197</v>
      </c>
      <c r="D27" s="86">
        <v>134414209</v>
      </c>
      <c r="E27" s="87">
        <f>D27/C27</f>
        <v>682305.6294416244</v>
      </c>
      <c r="F27" s="86">
        <v>56</v>
      </c>
      <c r="G27" s="88">
        <v>1.68</v>
      </c>
    </row>
    <row r="28" spans="2:7" ht="13.5" thickBot="1">
      <c r="B28" s="30"/>
      <c r="C28" s="93"/>
      <c r="D28" s="93"/>
      <c r="E28" s="94"/>
      <c r="F28" s="95"/>
      <c r="G28" s="96"/>
    </row>
    <row r="29" spans="2:7" ht="13.5" thickBot="1">
      <c r="B29" s="19" t="s">
        <v>35</v>
      </c>
      <c r="C29" s="97">
        <f>SUM(C10:C27)</f>
        <v>3566</v>
      </c>
      <c r="D29" s="97">
        <f>SUM(D10:D27)</f>
        <v>4817595523</v>
      </c>
      <c r="E29" s="97">
        <f>D29/C29</f>
        <v>1350980.236399327</v>
      </c>
      <c r="F29" s="97">
        <f>((F10*D10)+(F11*D11)+(F12*D12)+(F13*D13)+(F14*D14)+(F15*D15)+(F16*D16)+(D17*F17)+(D18*F18)+(D19*F19)+(D20*F20)+(D21*F21)+(D22*F22)+(D23*F23)+(D24*F24)+(D25*F25)+(D26*F26)+(D27*F27))/D29</f>
        <v>53.2024635279868</v>
      </c>
      <c r="G29" s="98">
        <f>((G10*D10)+(G11*D11)+(G12*D12)+(G13*D13)+(G14*D14)+(G15*D15)+(G16*D16)+(D17*G17)+(D18*G18)+(D19*G19)+(D20*G20)+(D21*G21)+(D22*G22)+(D23*G23)+(D24*G24)+(D25*G25)+(D26*G26)+(D27*G27))/D29</f>
        <v>1.8284775062528633</v>
      </c>
    </row>
    <row r="30" spans="2:7" ht="12.75">
      <c r="B30" s="5"/>
      <c r="C30" s="99"/>
      <c r="D30" s="99"/>
      <c r="E30" s="99"/>
      <c r="F30" s="99"/>
      <c r="G30" s="20"/>
    </row>
    <row r="31" spans="2:7" ht="15" thickBot="1">
      <c r="B31" s="24" t="s">
        <v>36</v>
      </c>
      <c r="C31" s="85"/>
      <c r="D31" s="85"/>
      <c r="E31" s="85"/>
      <c r="F31" s="85"/>
      <c r="G31" s="100"/>
    </row>
    <row r="32" spans="2:7" ht="12.75">
      <c r="B32" s="187" t="s">
        <v>2</v>
      </c>
      <c r="C32" s="132" t="s">
        <v>3</v>
      </c>
      <c r="D32" s="132" t="s">
        <v>4</v>
      </c>
      <c r="E32" s="133" t="s">
        <v>5</v>
      </c>
      <c r="F32" s="133" t="s">
        <v>6</v>
      </c>
      <c r="G32" s="134" t="s">
        <v>7</v>
      </c>
    </row>
    <row r="33" spans="2:7" ht="12.75">
      <c r="B33" s="188"/>
      <c r="C33" s="135" t="s">
        <v>8</v>
      </c>
      <c r="D33" s="135" t="s">
        <v>9</v>
      </c>
      <c r="E33" s="136" t="s">
        <v>10</v>
      </c>
      <c r="F33" s="136" t="s">
        <v>11</v>
      </c>
      <c r="G33" s="137" t="s">
        <v>37</v>
      </c>
    </row>
    <row r="34" spans="2:7" ht="12.75">
      <c r="B34" s="189"/>
      <c r="C34" s="138" t="s">
        <v>13</v>
      </c>
      <c r="D34" s="138" t="s">
        <v>14</v>
      </c>
      <c r="E34" s="139" t="s">
        <v>15</v>
      </c>
      <c r="F34" s="139" t="s">
        <v>16</v>
      </c>
      <c r="G34" s="140" t="s">
        <v>17</v>
      </c>
    </row>
    <row r="35" spans="2:7" ht="12.75">
      <c r="B35" s="115"/>
      <c r="C35" s="116"/>
      <c r="D35" s="116"/>
      <c r="E35" s="117"/>
      <c r="F35" s="116"/>
      <c r="G35" s="118"/>
    </row>
    <row r="36" spans="2:7" ht="12.75">
      <c r="B36" s="21" t="s">
        <v>20</v>
      </c>
      <c r="C36" s="101">
        <v>0</v>
      </c>
      <c r="D36" s="101">
        <v>0</v>
      </c>
      <c r="E36" s="104">
        <v>0</v>
      </c>
      <c r="F36" s="101">
        <v>0</v>
      </c>
      <c r="G36" s="105">
        <v>0</v>
      </c>
    </row>
    <row r="37" spans="2:7" ht="12.75">
      <c r="B37" s="21" t="s">
        <v>38</v>
      </c>
      <c r="C37" s="101">
        <v>0</v>
      </c>
      <c r="D37" s="101">
        <v>0</v>
      </c>
      <c r="E37" s="104">
        <v>0</v>
      </c>
      <c r="F37" s="101">
        <v>0</v>
      </c>
      <c r="G37" s="105">
        <v>0</v>
      </c>
    </row>
    <row r="38" spans="2:7" ht="12.75">
      <c r="B38" s="21" t="s">
        <v>51</v>
      </c>
      <c r="C38" s="101">
        <v>2</v>
      </c>
      <c r="D38" s="72">
        <v>23615284</v>
      </c>
      <c r="E38" s="119">
        <v>11807642</v>
      </c>
      <c r="F38" s="101">
        <v>240</v>
      </c>
      <c r="G38" s="120">
        <v>6.51</v>
      </c>
    </row>
    <row r="39" spans="2:7" ht="12.75">
      <c r="B39" s="21" t="s">
        <v>18</v>
      </c>
      <c r="C39" s="101">
        <v>6</v>
      </c>
      <c r="D39" s="121">
        <v>34614942</v>
      </c>
      <c r="E39" s="122">
        <v>5769157</v>
      </c>
      <c r="F39" s="101">
        <v>343</v>
      </c>
      <c r="G39" s="120">
        <v>6.04</v>
      </c>
    </row>
    <row r="40" spans="2:7" ht="12.75">
      <c r="B40" s="22" t="s">
        <v>29</v>
      </c>
      <c r="C40" s="101">
        <v>3</v>
      </c>
      <c r="D40" s="123">
        <v>24805879</v>
      </c>
      <c r="E40" s="124">
        <v>8268626.333333333</v>
      </c>
      <c r="F40" s="101">
        <v>269</v>
      </c>
      <c r="G40" s="120">
        <v>6.08</v>
      </c>
    </row>
    <row r="41" spans="2:7" ht="12.75">
      <c r="B41" s="21" t="s">
        <v>31</v>
      </c>
      <c r="C41" s="101">
        <v>11</v>
      </c>
      <c r="D41" s="72">
        <v>48010424</v>
      </c>
      <c r="E41" s="119">
        <v>4364584</v>
      </c>
      <c r="F41" s="101">
        <v>307</v>
      </c>
      <c r="G41" s="120">
        <v>4.86</v>
      </c>
    </row>
    <row r="42" spans="2:7" ht="12.75">
      <c r="B42" s="22"/>
      <c r="C42" s="125"/>
      <c r="D42" s="126"/>
      <c r="E42" s="108"/>
      <c r="F42" s="127"/>
      <c r="G42" s="110"/>
    </row>
    <row r="43" spans="2:7" ht="13.5" thickBot="1">
      <c r="B43" s="128" t="s">
        <v>35</v>
      </c>
      <c r="C43" s="129">
        <f>SUM(C38:C41)</f>
        <v>22</v>
      </c>
      <c r="D43" s="129">
        <f>SUM(D38:D41)</f>
        <v>131046529</v>
      </c>
      <c r="E43" s="130">
        <f>D43/C43</f>
        <v>5956660.409090909</v>
      </c>
      <c r="F43" s="129">
        <f>(+F39*D39+F40*D40+F41*D41+F38*D38)/D43</f>
        <v>297.2423244037238</v>
      </c>
      <c r="G43" s="131">
        <f>+((+G38*D38)+(+G39*D39)+(+G40*D40)+(+G41*D41))/D43</f>
        <v>5.699961373872024</v>
      </c>
    </row>
    <row r="44" spans="2:7" ht="6"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row r="50" spans="2:7" ht="12.75">
      <c r="B50" s="190"/>
      <c r="C50" s="190"/>
      <c r="D50" s="190"/>
      <c r="E50" s="190"/>
      <c r="F50" s="190"/>
      <c r="G50" s="190"/>
    </row>
  </sheetData>
  <sheetProtection/>
  <mergeCells count="3">
    <mergeCell ref="B6:B8"/>
    <mergeCell ref="B32:B34"/>
    <mergeCell ref="B50:G50"/>
  </mergeCells>
  <printOptions/>
  <pageMargins left="0.7" right="0.7" top="0.75" bottom="0.75" header="0.3" footer="0.3"/>
  <pageSetup orientation="portrait" paperSize="9"/>
  <ignoredErrors>
    <ignoredError sqref="C8:G8 C34:G34" numberStoredAsText="1"/>
    <ignoredError sqref="E10:E28 C29:G29" unlockedFormula="1"/>
    <ignoredError sqref="C43:G43" formulaRange="1" unlockedFormula="1"/>
  </ignoredErrors>
</worksheet>
</file>

<file path=xl/worksheets/sheet5.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1.421875" style="0" customWidth="1"/>
    <col min="2" max="2" width="47.28125" style="0" customWidth="1"/>
    <col min="3" max="7" width="14.7109375" style="0" customWidth="1"/>
  </cols>
  <sheetData>
    <row r="1" ht="3.75" customHeight="1"/>
    <row r="2" spans="2:7" ht="15.75">
      <c r="B2" s="4" t="s">
        <v>0</v>
      </c>
      <c r="C2" s="27"/>
      <c r="D2" s="27"/>
      <c r="E2" s="27"/>
      <c r="F2" s="27"/>
      <c r="G2" s="27"/>
    </row>
    <row r="3" spans="2:7" ht="15.75">
      <c r="B3" s="84" t="s">
        <v>52</v>
      </c>
      <c r="C3" s="27"/>
      <c r="D3" s="27"/>
      <c r="E3" s="27"/>
      <c r="F3" s="27"/>
      <c r="G3" s="27"/>
    </row>
    <row r="4" spans="2:7" ht="6.75"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1165</v>
      </c>
      <c r="D10" s="86">
        <v>1376502631</v>
      </c>
      <c r="E10" s="87">
        <v>1181547</v>
      </c>
      <c r="F10" s="86">
        <v>73</v>
      </c>
      <c r="G10" s="88">
        <v>1.82</v>
      </c>
    </row>
    <row r="11" spans="2:7" ht="12.75">
      <c r="B11" s="58" t="s">
        <v>19</v>
      </c>
      <c r="C11" s="86">
        <v>231</v>
      </c>
      <c r="D11" s="86">
        <v>249844703</v>
      </c>
      <c r="E11" s="87">
        <v>1081579</v>
      </c>
      <c r="F11" s="86">
        <v>53</v>
      </c>
      <c r="G11" s="88">
        <v>2.13</v>
      </c>
    </row>
    <row r="12" spans="2:7" ht="12.75">
      <c r="B12" s="58" t="s">
        <v>20</v>
      </c>
      <c r="C12" s="86">
        <v>0</v>
      </c>
      <c r="D12" s="86">
        <v>0</v>
      </c>
      <c r="E12" s="89">
        <v>0</v>
      </c>
      <c r="F12" s="86">
        <v>0</v>
      </c>
      <c r="G12" s="90">
        <v>0</v>
      </c>
    </row>
    <row r="13" spans="2:7" ht="12.75">
      <c r="B13" s="58" t="s">
        <v>21</v>
      </c>
      <c r="C13" s="86">
        <v>274</v>
      </c>
      <c r="D13" s="86">
        <v>177339417</v>
      </c>
      <c r="E13" s="87">
        <v>647224</v>
      </c>
      <c r="F13" s="86">
        <v>36</v>
      </c>
      <c r="G13" s="91">
        <v>2.12</v>
      </c>
    </row>
    <row r="14" spans="2:7" ht="12.75">
      <c r="B14" s="58" t="s">
        <v>22</v>
      </c>
      <c r="C14" s="86">
        <v>22</v>
      </c>
      <c r="D14" s="86">
        <v>15582799</v>
      </c>
      <c r="E14" s="87">
        <v>708309</v>
      </c>
      <c r="F14" s="86">
        <v>26</v>
      </c>
      <c r="G14" s="88">
        <v>1.52</v>
      </c>
    </row>
    <row r="15" spans="2:7" ht="12.75">
      <c r="B15" s="58" t="s">
        <v>23</v>
      </c>
      <c r="C15" s="86">
        <v>100</v>
      </c>
      <c r="D15" s="86">
        <v>86285342</v>
      </c>
      <c r="E15" s="87">
        <v>862853</v>
      </c>
      <c r="F15" s="86">
        <v>47</v>
      </c>
      <c r="G15" s="88">
        <v>1.99</v>
      </c>
    </row>
    <row r="16" spans="2:7" ht="12.75">
      <c r="B16" s="59" t="s">
        <v>24</v>
      </c>
      <c r="C16" s="86">
        <v>0</v>
      </c>
      <c r="D16" s="86">
        <v>0</v>
      </c>
      <c r="E16" s="89">
        <v>0</v>
      </c>
      <c r="F16" s="86">
        <v>0</v>
      </c>
      <c r="G16" s="90">
        <v>0</v>
      </c>
    </row>
    <row r="17" spans="2:7" ht="12.75">
      <c r="B17" s="59" t="s">
        <v>48</v>
      </c>
      <c r="C17" s="86">
        <v>176</v>
      </c>
      <c r="D17" s="86">
        <v>125155067</v>
      </c>
      <c r="E17" s="87">
        <v>711108</v>
      </c>
      <c r="F17" s="86">
        <v>40</v>
      </c>
      <c r="G17" s="88">
        <v>2.14</v>
      </c>
    </row>
    <row r="18" spans="2:7" ht="12.75">
      <c r="B18" s="59" t="s">
        <v>25</v>
      </c>
      <c r="C18" s="86">
        <v>0</v>
      </c>
      <c r="D18" s="86">
        <v>0</v>
      </c>
      <c r="E18" s="89">
        <v>0</v>
      </c>
      <c r="F18" s="86">
        <v>0</v>
      </c>
      <c r="G18" s="90">
        <v>0</v>
      </c>
    </row>
    <row r="19" spans="2:7" ht="12.75">
      <c r="B19" s="58" t="s">
        <v>26</v>
      </c>
      <c r="C19" s="86">
        <v>0</v>
      </c>
      <c r="D19" s="86">
        <v>0</v>
      </c>
      <c r="E19" s="89">
        <v>0</v>
      </c>
      <c r="F19" s="86">
        <v>0</v>
      </c>
      <c r="G19" s="90">
        <v>0</v>
      </c>
    </row>
    <row r="20" spans="2:7" ht="12.75">
      <c r="B20" s="58" t="s">
        <v>27</v>
      </c>
      <c r="C20" s="86">
        <v>654</v>
      </c>
      <c r="D20" s="86">
        <v>569546940</v>
      </c>
      <c r="E20" s="87">
        <v>870867</v>
      </c>
      <c r="F20" s="86">
        <v>48</v>
      </c>
      <c r="G20" s="88">
        <v>2.4</v>
      </c>
    </row>
    <row r="21" spans="2:7" ht="12.75">
      <c r="B21" s="58" t="s">
        <v>28</v>
      </c>
      <c r="C21" s="86">
        <v>94</v>
      </c>
      <c r="D21" s="86">
        <v>58448787</v>
      </c>
      <c r="E21" s="87">
        <v>621796</v>
      </c>
      <c r="F21" s="86">
        <v>53</v>
      </c>
      <c r="G21" s="88">
        <v>1.97</v>
      </c>
    </row>
    <row r="22" spans="2:7" ht="12.75">
      <c r="B22" s="59" t="s">
        <v>29</v>
      </c>
      <c r="C22" s="86">
        <v>415</v>
      </c>
      <c r="D22" s="86">
        <v>2183142062</v>
      </c>
      <c r="E22" s="87">
        <v>5260583</v>
      </c>
      <c r="F22" s="86">
        <v>84</v>
      </c>
      <c r="G22" s="88">
        <v>1.11</v>
      </c>
    </row>
    <row r="23" spans="2:7" ht="12.75">
      <c r="B23" s="59" t="s">
        <v>30</v>
      </c>
      <c r="C23" s="86">
        <v>404</v>
      </c>
      <c r="D23" s="86">
        <v>557546413</v>
      </c>
      <c r="E23" s="87">
        <v>1380065</v>
      </c>
      <c r="F23" s="86">
        <v>60</v>
      </c>
      <c r="G23" s="88">
        <v>2.2</v>
      </c>
    </row>
    <row r="24" spans="2:7" ht="12.75">
      <c r="B24" s="58" t="s">
        <v>31</v>
      </c>
      <c r="C24" s="86">
        <v>115</v>
      </c>
      <c r="D24" s="92">
        <v>584113713</v>
      </c>
      <c r="E24" s="89">
        <v>5079250</v>
      </c>
      <c r="F24" s="86">
        <v>41</v>
      </c>
      <c r="G24" s="88">
        <v>1.86</v>
      </c>
    </row>
    <row r="25" spans="2:7" ht="12.75">
      <c r="B25" s="58" t="s">
        <v>32</v>
      </c>
      <c r="C25" s="86">
        <v>0</v>
      </c>
      <c r="D25" s="86">
        <v>0</v>
      </c>
      <c r="E25" s="89">
        <v>0</v>
      </c>
      <c r="F25" s="86">
        <v>0</v>
      </c>
      <c r="G25" s="90">
        <v>0</v>
      </c>
    </row>
    <row r="26" spans="2:7" ht="12.75">
      <c r="B26" s="58" t="s">
        <v>33</v>
      </c>
      <c r="C26" s="86">
        <v>0</v>
      </c>
      <c r="D26" s="86">
        <v>0</v>
      </c>
      <c r="E26" s="89">
        <v>0</v>
      </c>
      <c r="F26" s="86">
        <v>0</v>
      </c>
      <c r="G26" s="90">
        <v>0</v>
      </c>
    </row>
    <row r="27" spans="2:7" ht="12.75">
      <c r="B27" s="58" t="s">
        <v>34</v>
      </c>
      <c r="C27" s="86">
        <v>224</v>
      </c>
      <c r="D27" s="86">
        <v>157829938</v>
      </c>
      <c r="E27" s="87">
        <v>704598</v>
      </c>
      <c r="F27" s="86">
        <v>57</v>
      </c>
      <c r="G27" s="88">
        <v>1.87</v>
      </c>
    </row>
    <row r="28" spans="2:7" ht="13.5" thickBot="1">
      <c r="B28" s="30"/>
      <c r="C28" s="93"/>
      <c r="D28" s="93"/>
      <c r="E28" s="94"/>
      <c r="F28" s="95"/>
      <c r="G28" s="96"/>
    </row>
    <row r="29" spans="2:7" ht="13.5" thickBot="1">
      <c r="B29" s="19" t="s">
        <v>35</v>
      </c>
      <c r="C29" s="97">
        <f>SUM(C10:C27)</f>
        <v>3874</v>
      </c>
      <c r="D29" s="97">
        <f>SUM(D10:D27)</f>
        <v>6141337812</v>
      </c>
      <c r="E29" s="97">
        <f>D29/C29</f>
        <v>1585270.4728962313</v>
      </c>
      <c r="F29" s="97">
        <f>((F10*D10)+(F11*D11)+(F12*D12)+(F13*D13)+(F14*D14)+(F15*D15)+(F16*D16)+(D17*F17)+(D18*F18)+(D19*F19)+(D20*F20)+(D21*F21)+(D22*F22)+(D23*F23)+(D24*F24)+(D25*F25)+(D26*F26)+(D27*F27))/D29</f>
        <v>66.72734588533329</v>
      </c>
      <c r="G29" s="98">
        <f>((G10*D10)+(G11*D11)+(G12*D12)+(G13*D13)+(G14*D14)+(G15*D15)+(G16*D16)+(D17*G17)+(D18*G18)+(D19*G19)+(D20*G20)+(D21*G21)+(D22*G22)+(D23*G23)+(D24*G24)+(D25*G25)+(D26*G26)+(D27*G27))/D29</f>
        <v>1.691834820100269</v>
      </c>
    </row>
    <row r="30" spans="2:7" ht="12.75">
      <c r="B30" s="5"/>
      <c r="C30" s="99"/>
      <c r="D30" s="99"/>
      <c r="E30" s="99"/>
      <c r="F30" s="99"/>
      <c r="G30" s="20"/>
    </row>
    <row r="31" spans="2:7" ht="15" thickBot="1">
      <c r="B31" s="24" t="s">
        <v>36</v>
      </c>
      <c r="C31" s="85"/>
      <c r="D31" s="85"/>
      <c r="E31" s="85"/>
      <c r="F31" s="85"/>
      <c r="G31" s="100"/>
    </row>
    <row r="32" spans="2:7" ht="12.75">
      <c r="B32" s="191" t="s">
        <v>2</v>
      </c>
      <c r="C32" s="141" t="s">
        <v>3</v>
      </c>
      <c r="D32" s="141" t="s">
        <v>4</v>
      </c>
      <c r="E32" s="142" t="s">
        <v>5</v>
      </c>
      <c r="F32" s="142" t="s">
        <v>6</v>
      </c>
      <c r="G32" s="143" t="s">
        <v>7</v>
      </c>
    </row>
    <row r="33" spans="2:7" ht="12.75">
      <c r="B33" s="192"/>
      <c r="C33" s="144" t="s">
        <v>8</v>
      </c>
      <c r="D33" s="144" t="s">
        <v>9</v>
      </c>
      <c r="E33" s="145" t="s">
        <v>10</v>
      </c>
      <c r="F33" s="145" t="s">
        <v>11</v>
      </c>
      <c r="G33" s="146" t="s">
        <v>37</v>
      </c>
    </row>
    <row r="34" spans="2:7" ht="12.75">
      <c r="B34" s="193"/>
      <c r="C34" s="147" t="s">
        <v>13</v>
      </c>
      <c r="D34" s="147" t="s">
        <v>14</v>
      </c>
      <c r="E34" s="148" t="s">
        <v>15</v>
      </c>
      <c r="F34" s="148" t="s">
        <v>16</v>
      </c>
      <c r="G34" s="149" t="s">
        <v>17</v>
      </c>
    </row>
    <row r="35" spans="2:7" ht="12.75">
      <c r="B35" s="115"/>
      <c r="C35" s="116"/>
      <c r="D35" s="116"/>
      <c r="E35" s="117"/>
      <c r="F35" s="116"/>
      <c r="G35" s="118"/>
    </row>
    <row r="36" spans="2:7" ht="12.75">
      <c r="B36" s="21" t="s">
        <v>20</v>
      </c>
      <c r="C36" s="101">
        <v>0</v>
      </c>
      <c r="D36" s="101">
        <v>0</v>
      </c>
      <c r="E36" s="104">
        <v>0</v>
      </c>
      <c r="F36" s="101">
        <v>0</v>
      </c>
      <c r="G36" s="105">
        <v>0</v>
      </c>
    </row>
    <row r="37" spans="2:7" ht="12.75">
      <c r="B37" s="21" t="s">
        <v>38</v>
      </c>
      <c r="C37" s="101">
        <v>2</v>
      </c>
      <c r="D37" s="101">
        <v>17750592</v>
      </c>
      <c r="E37" s="104">
        <v>8875296</v>
      </c>
      <c r="F37" s="101">
        <v>285</v>
      </c>
      <c r="G37" s="120">
        <v>4.92</v>
      </c>
    </row>
    <row r="38" spans="2:7" ht="12.75">
      <c r="B38" s="21" t="s">
        <v>51</v>
      </c>
      <c r="C38" s="101">
        <v>4</v>
      </c>
      <c r="D38" s="72">
        <v>31998387</v>
      </c>
      <c r="E38" s="119">
        <v>7999597</v>
      </c>
      <c r="F38" s="101">
        <v>240</v>
      </c>
      <c r="G38" s="120">
        <v>5.66</v>
      </c>
    </row>
    <row r="39" spans="2:7" ht="12.75">
      <c r="B39" s="21" t="s">
        <v>18</v>
      </c>
      <c r="C39" s="101">
        <v>12</v>
      </c>
      <c r="D39" s="121">
        <v>58400864</v>
      </c>
      <c r="E39" s="122">
        <v>4866739</v>
      </c>
      <c r="F39" s="101">
        <v>356</v>
      </c>
      <c r="G39" s="120">
        <v>6.12</v>
      </c>
    </row>
    <row r="40" spans="2:7" ht="12.75">
      <c r="B40" s="22" t="s">
        <v>29</v>
      </c>
      <c r="C40" s="101">
        <v>5</v>
      </c>
      <c r="D40" s="123">
        <v>256556126</v>
      </c>
      <c r="E40" s="124">
        <v>51311225</v>
      </c>
      <c r="F40" s="101">
        <v>344</v>
      </c>
      <c r="G40" s="120">
        <v>1.11</v>
      </c>
    </row>
    <row r="41" spans="2:7" ht="12.75">
      <c r="B41" s="21" t="s">
        <v>31</v>
      </c>
      <c r="C41" s="101">
        <v>5</v>
      </c>
      <c r="D41" s="72">
        <v>23198439</v>
      </c>
      <c r="E41" s="119">
        <v>4639688</v>
      </c>
      <c r="F41" s="101">
        <v>306</v>
      </c>
      <c r="G41" s="120">
        <v>4.89</v>
      </c>
    </row>
    <row r="42" spans="2:7" ht="12.75">
      <c r="B42" s="22"/>
      <c r="C42" s="125"/>
      <c r="D42" s="126"/>
      <c r="E42" s="108"/>
      <c r="F42" s="127"/>
      <c r="G42" s="110"/>
    </row>
    <row r="43" spans="2:7" ht="13.5" thickBot="1">
      <c r="B43" s="128" t="s">
        <v>35</v>
      </c>
      <c r="C43" s="129">
        <f>SUM(C37:C41)</f>
        <v>28</v>
      </c>
      <c r="D43" s="129">
        <f>SUM(D37:D41)</f>
        <v>387904408</v>
      </c>
      <c r="E43" s="130">
        <f>D43/C43</f>
        <v>13853728.857142856</v>
      </c>
      <c r="F43" s="129">
        <f>(+F39*D39+F40*D40+F41*D41+F38*D38+F37*D37)/D43</f>
        <v>332.25523145382766</v>
      </c>
      <c r="G43" s="131">
        <f>+((+G37*D37)+(+G38*D38)+(+G39*D39)+(+G40*D40)+(+G41*D41))/D43</f>
        <v>2.6400183039683327</v>
      </c>
    </row>
    <row r="44" spans="2:7" ht="8.25"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row r="50" spans="2:7" ht="12.75">
      <c r="B50" s="190"/>
      <c r="C50" s="190"/>
      <c r="D50" s="190"/>
      <c r="E50" s="190"/>
      <c r="F50" s="190"/>
      <c r="G50" s="190"/>
    </row>
  </sheetData>
  <sheetProtection/>
  <mergeCells count="3">
    <mergeCell ref="B6:B8"/>
    <mergeCell ref="B32:B34"/>
    <mergeCell ref="B50:G50"/>
  </mergeCells>
  <printOptions/>
  <pageMargins left="0.7" right="0.7" top="0.75" bottom="0.75" header="0.3" footer="0.3"/>
  <pageSetup orientation="portrait" paperSize="9"/>
  <ignoredErrors>
    <ignoredError sqref="C8:G8 C34:G34" numberStoredAsText="1"/>
    <ignoredError sqref="C29:G29 E43:F43" unlockedFormula="1"/>
    <ignoredError sqref="C43:D43" formulaRange="1" unlockedFormula="1"/>
  </ignoredErrors>
</worksheet>
</file>

<file path=xl/worksheets/sheet6.xml><?xml version="1.0" encoding="utf-8"?>
<worksheet xmlns="http://schemas.openxmlformats.org/spreadsheetml/2006/main" xmlns:r="http://schemas.openxmlformats.org/officeDocument/2006/relationships">
  <dimension ref="B2:G49"/>
  <sheetViews>
    <sheetView showGridLines="0" zoomScalePageLayoutView="0" workbookViewId="0" topLeftCell="A1">
      <selection activeCell="A4" sqref="A4"/>
    </sheetView>
  </sheetViews>
  <sheetFormatPr defaultColWidth="11.421875" defaultRowHeight="12.75"/>
  <cols>
    <col min="1" max="1" width="0.85546875" style="0" customWidth="1"/>
    <col min="2" max="2" width="45.8515625" style="0" customWidth="1"/>
    <col min="3" max="7" width="14.7109375" style="0" customWidth="1"/>
  </cols>
  <sheetData>
    <row r="1" ht="3" customHeight="1"/>
    <row r="2" spans="2:7" ht="15.75">
      <c r="B2" s="4" t="s">
        <v>0</v>
      </c>
      <c r="C2" s="27"/>
      <c r="D2" s="27"/>
      <c r="E2" s="27"/>
      <c r="F2" s="27"/>
      <c r="G2" s="27"/>
    </row>
    <row r="3" spans="2:7" ht="15.75">
      <c r="B3" s="84" t="s">
        <v>53</v>
      </c>
      <c r="C3" s="27"/>
      <c r="D3" s="27"/>
      <c r="E3" s="27"/>
      <c r="F3" s="27"/>
      <c r="G3" s="27"/>
    </row>
    <row r="4" spans="2:7" ht="3"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1034</v>
      </c>
      <c r="D10" s="86">
        <v>1342445189</v>
      </c>
      <c r="E10" s="87">
        <v>1298303</v>
      </c>
      <c r="F10" s="86">
        <v>74</v>
      </c>
      <c r="G10" s="88">
        <v>1.85</v>
      </c>
    </row>
    <row r="11" spans="2:7" ht="12.75">
      <c r="B11" s="58" t="s">
        <v>19</v>
      </c>
      <c r="C11" s="86">
        <v>274</v>
      </c>
      <c r="D11" s="86">
        <v>287550560</v>
      </c>
      <c r="E11" s="87">
        <v>1049455</v>
      </c>
      <c r="F11" s="86">
        <v>52</v>
      </c>
      <c r="G11" s="88">
        <v>2.13</v>
      </c>
    </row>
    <row r="12" spans="2:7" ht="12.75">
      <c r="B12" s="58" t="s">
        <v>20</v>
      </c>
      <c r="C12" s="86">
        <v>0</v>
      </c>
      <c r="D12" s="86">
        <v>0</v>
      </c>
      <c r="E12" s="89">
        <v>0</v>
      </c>
      <c r="F12" s="86">
        <v>0</v>
      </c>
      <c r="G12" s="90">
        <v>0</v>
      </c>
    </row>
    <row r="13" spans="2:7" ht="12.75">
      <c r="B13" s="58" t="s">
        <v>21</v>
      </c>
      <c r="C13" s="86">
        <v>262</v>
      </c>
      <c r="D13" s="86">
        <v>181067643</v>
      </c>
      <c r="E13" s="87">
        <v>691098</v>
      </c>
      <c r="F13" s="86">
        <v>39</v>
      </c>
      <c r="G13" s="91">
        <v>2.08</v>
      </c>
    </row>
    <row r="14" spans="2:7" ht="12.75">
      <c r="B14" s="58" t="s">
        <v>22</v>
      </c>
      <c r="C14" s="86">
        <v>22</v>
      </c>
      <c r="D14" s="86">
        <v>16068371</v>
      </c>
      <c r="E14" s="87">
        <f>+D14/C14</f>
        <v>730380.5</v>
      </c>
      <c r="F14" s="86">
        <v>29</v>
      </c>
      <c r="G14" s="88">
        <v>1.55</v>
      </c>
    </row>
    <row r="15" spans="2:7" ht="12.75">
      <c r="B15" s="58" t="s">
        <v>23</v>
      </c>
      <c r="C15" s="86">
        <v>151</v>
      </c>
      <c r="D15" s="86">
        <v>139472548</v>
      </c>
      <c r="E15" s="87">
        <f>+D15/C15</f>
        <v>923659.2582781457</v>
      </c>
      <c r="F15" s="86">
        <v>53</v>
      </c>
      <c r="G15" s="88">
        <v>1.99</v>
      </c>
    </row>
    <row r="16" spans="2:7" ht="12.75">
      <c r="B16" s="59" t="s">
        <v>24</v>
      </c>
      <c r="C16" s="86">
        <v>0</v>
      </c>
      <c r="D16" s="86">
        <v>0</v>
      </c>
      <c r="E16" s="89">
        <v>0</v>
      </c>
      <c r="F16" s="86">
        <v>0</v>
      </c>
      <c r="G16" s="90">
        <v>0</v>
      </c>
    </row>
    <row r="17" spans="2:7" ht="12.75">
      <c r="B17" s="59" t="s">
        <v>48</v>
      </c>
      <c r="C17" s="86">
        <v>133</v>
      </c>
      <c r="D17" s="86">
        <v>83219515</v>
      </c>
      <c r="E17" s="87">
        <f>+D17/C17</f>
        <v>625710.6390977444</v>
      </c>
      <c r="F17" s="86">
        <v>38</v>
      </c>
      <c r="G17" s="88">
        <v>2.13</v>
      </c>
    </row>
    <row r="18" spans="2:7" ht="12.75">
      <c r="B18" s="59" t="s">
        <v>25</v>
      </c>
      <c r="C18" s="86">
        <v>0</v>
      </c>
      <c r="D18" s="86">
        <v>0</v>
      </c>
      <c r="E18" s="89">
        <v>0</v>
      </c>
      <c r="F18" s="86">
        <v>0</v>
      </c>
      <c r="G18" s="90">
        <v>0</v>
      </c>
    </row>
    <row r="19" spans="2:7" ht="12.75">
      <c r="B19" s="58" t="s">
        <v>26</v>
      </c>
      <c r="C19" s="86">
        <v>0</v>
      </c>
      <c r="D19" s="86">
        <v>0</v>
      </c>
      <c r="E19" s="89">
        <v>0</v>
      </c>
      <c r="F19" s="86">
        <v>0</v>
      </c>
      <c r="G19" s="90">
        <v>0</v>
      </c>
    </row>
    <row r="20" spans="2:7" ht="12.75">
      <c r="B20" s="58" t="s">
        <v>27</v>
      </c>
      <c r="C20" s="86">
        <v>1377</v>
      </c>
      <c r="D20" s="86">
        <v>1211945873</v>
      </c>
      <c r="E20" s="87">
        <f>+D20/C20</f>
        <v>880134.9840232389</v>
      </c>
      <c r="F20" s="86">
        <v>52</v>
      </c>
      <c r="G20" s="88">
        <v>2.62</v>
      </c>
    </row>
    <row r="21" spans="2:7" ht="12.75">
      <c r="B21" s="58" t="s">
        <v>28</v>
      </c>
      <c r="C21" s="86">
        <v>90</v>
      </c>
      <c r="D21" s="86">
        <v>55311660</v>
      </c>
      <c r="E21" s="87">
        <f>+D21/C21</f>
        <v>614574</v>
      </c>
      <c r="F21" s="86">
        <v>54</v>
      </c>
      <c r="G21" s="88">
        <v>1.96</v>
      </c>
    </row>
    <row r="22" spans="2:7" ht="12.75">
      <c r="B22" s="59" t="s">
        <v>29</v>
      </c>
      <c r="C22" s="86">
        <v>548</v>
      </c>
      <c r="D22" s="86">
        <v>1829576554</v>
      </c>
      <c r="E22" s="87">
        <f>+D22/C22</f>
        <v>3338643.3467153283</v>
      </c>
      <c r="F22" s="86">
        <v>53</v>
      </c>
      <c r="G22" s="88">
        <v>1.33</v>
      </c>
    </row>
    <row r="23" spans="2:7" ht="12.75">
      <c r="B23" s="59" t="s">
        <v>30</v>
      </c>
      <c r="C23" s="86">
        <v>486</v>
      </c>
      <c r="D23" s="86">
        <v>659076796</v>
      </c>
      <c r="E23" s="87">
        <f>+D23/C23</f>
        <v>1356125.0946502057</v>
      </c>
      <c r="F23" s="86">
        <v>53</v>
      </c>
      <c r="G23" s="88">
        <v>2.13</v>
      </c>
    </row>
    <row r="24" spans="2:7" ht="12.75">
      <c r="B24" s="58" t="s">
        <v>31</v>
      </c>
      <c r="C24" s="86">
        <v>99</v>
      </c>
      <c r="D24" s="92">
        <v>506114155</v>
      </c>
      <c r="E24" s="87">
        <f>+D24/C24</f>
        <v>5112264.191919192</v>
      </c>
      <c r="F24" s="86">
        <v>41</v>
      </c>
      <c r="G24" s="88">
        <v>1.94</v>
      </c>
    </row>
    <row r="25" spans="2:7" ht="12.75">
      <c r="B25" s="58" t="s">
        <v>32</v>
      </c>
      <c r="C25" s="86">
        <v>0</v>
      </c>
      <c r="D25" s="86">
        <v>0</v>
      </c>
      <c r="E25" s="89">
        <v>0</v>
      </c>
      <c r="F25" s="86">
        <v>0</v>
      </c>
      <c r="G25" s="90">
        <v>0</v>
      </c>
    </row>
    <row r="26" spans="2:7" ht="12.75">
      <c r="B26" s="58" t="s">
        <v>33</v>
      </c>
      <c r="C26" s="86">
        <v>0</v>
      </c>
      <c r="D26" s="86">
        <v>0</v>
      </c>
      <c r="E26" s="89">
        <v>0</v>
      </c>
      <c r="F26" s="86">
        <v>0</v>
      </c>
      <c r="G26" s="90">
        <v>0</v>
      </c>
    </row>
    <row r="27" spans="2:7" ht="12.75">
      <c r="B27" s="58" t="s">
        <v>34</v>
      </c>
      <c r="C27" s="86">
        <v>166</v>
      </c>
      <c r="D27" s="86">
        <v>96273103</v>
      </c>
      <c r="E27" s="87">
        <f>+D27/C27</f>
        <v>579958.451807229</v>
      </c>
      <c r="F27" s="86">
        <v>56</v>
      </c>
      <c r="G27" s="88">
        <v>1.93</v>
      </c>
    </row>
    <row r="28" spans="2:7" ht="13.5" thickBot="1">
      <c r="B28" s="30"/>
      <c r="C28" s="93"/>
      <c r="D28" s="93"/>
      <c r="E28" s="94"/>
      <c r="F28" s="95"/>
      <c r="G28" s="96"/>
    </row>
    <row r="29" spans="2:7" ht="13.5" thickBot="1">
      <c r="B29" s="19" t="s">
        <v>35</v>
      </c>
      <c r="C29" s="97">
        <f>SUM(C10:C27)</f>
        <v>4642</v>
      </c>
      <c r="D29" s="97">
        <f>SUM(D10:D27)</f>
        <v>6408121967</v>
      </c>
      <c r="E29" s="97">
        <f>D29/C29</f>
        <v>1380465.7404136148</v>
      </c>
      <c r="F29" s="97">
        <f>((F10*D10)+(F11*D11)+(F12*D12)+(F13*D13)+(F14*D14)+(F15*D15)+(F16*D16)+(D17*F17)+(D18*F18)+(D19*F19)+(D20*F20)+(D21*F21)+(D22*F22)+(D23*F23)+(D24*F24)+(D25*F25)+(D26*F26)+(D27*F27))/D29</f>
        <v>55.62069497123852</v>
      </c>
      <c r="G29" s="98">
        <f>((G10*D10)+(G11*D11)+(G12*D12)+(G13*D13)+(G14*D14)+(G15*D15)+(G16*D16)+(D17*G17)+(D18*G18)+(D19*G19)+(D20*G20)+(D21*G21)+(D22*G22)+(D23*G23)+(D24*G24)+(D25*G25)+(D26*G26)+(D27*G27))/D29</f>
        <v>1.9102147162767948</v>
      </c>
    </row>
    <row r="30" spans="2:7" ht="12.75">
      <c r="B30" s="5"/>
      <c r="C30" s="99"/>
      <c r="D30" s="99"/>
      <c r="E30" s="99"/>
      <c r="F30" s="99"/>
      <c r="G30" s="20"/>
    </row>
    <row r="31" spans="2:7" ht="15" thickBot="1">
      <c r="B31" s="24" t="s">
        <v>36</v>
      </c>
      <c r="C31" s="85"/>
      <c r="D31" s="85"/>
      <c r="E31" s="85"/>
      <c r="F31" s="85"/>
      <c r="G31" s="100"/>
    </row>
    <row r="32" spans="2:7" ht="12.75">
      <c r="B32" s="181" t="s">
        <v>2</v>
      </c>
      <c r="C32" s="151" t="s">
        <v>3</v>
      </c>
      <c r="D32" s="151" t="s">
        <v>4</v>
      </c>
      <c r="E32" s="152" t="s">
        <v>5</v>
      </c>
      <c r="F32" s="152" t="s">
        <v>6</v>
      </c>
      <c r="G32" s="153" t="s">
        <v>7</v>
      </c>
    </row>
    <row r="33" spans="2:7" ht="12.75">
      <c r="B33" s="182"/>
      <c r="C33" s="154" t="s">
        <v>8</v>
      </c>
      <c r="D33" s="154" t="s">
        <v>9</v>
      </c>
      <c r="E33" s="155" t="s">
        <v>10</v>
      </c>
      <c r="F33" s="155" t="s">
        <v>11</v>
      </c>
      <c r="G33" s="156" t="s">
        <v>37</v>
      </c>
    </row>
    <row r="34" spans="2:7" ht="12.75">
      <c r="B34" s="183"/>
      <c r="C34" s="157" t="s">
        <v>13</v>
      </c>
      <c r="D34" s="157" t="s">
        <v>14</v>
      </c>
      <c r="E34" s="158" t="s">
        <v>15</v>
      </c>
      <c r="F34" s="158" t="s">
        <v>16</v>
      </c>
      <c r="G34" s="159" t="s">
        <v>17</v>
      </c>
    </row>
    <row r="35" spans="2:7" ht="12.75">
      <c r="B35" s="21"/>
      <c r="C35" s="101"/>
      <c r="D35" s="101"/>
      <c r="E35" s="87"/>
      <c r="F35" s="101"/>
      <c r="G35" s="63"/>
    </row>
    <row r="36" spans="2:7" ht="12.75">
      <c r="B36" s="21" t="s">
        <v>18</v>
      </c>
      <c r="C36" s="101">
        <v>17</v>
      </c>
      <c r="D36" s="101">
        <v>86591149</v>
      </c>
      <c r="E36" s="87">
        <f>+D36/C36</f>
        <v>5093597</v>
      </c>
      <c r="F36" s="101">
        <v>348</v>
      </c>
      <c r="G36" s="63">
        <v>6</v>
      </c>
    </row>
    <row r="37" spans="2:7" ht="12.75">
      <c r="B37" s="21" t="s">
        <v>20</v>
      </c>
      <c r="C37" s="101">
        <v>0</v>
      </c>
      <c r="D37" s="101">
        <v>0</v>
      </c>
      <c r="E37" s="101">
        <v>0</v>
      </c>
      <c r="F37" s="101">
        <v>0</v>
      </c>
      <c r="G37" s="63">
        <v>0</v>
      </c>
    </row>
    <row r="38" spans="2:7" ht="12.75">
      <c r="B38" s="21" t="s">
        <v>51</v>
      </c>
      <c r="C38" s="101">
        <v>4</v>
      </c>
      <c r="D38" s="101">
        <v>36371923</v>
      </c>
      <c r="E38" s="87">
        <f>+D38/C38</f>
        <v>9092980.75</v>
      </c>
      <c r="F38" s="101">
        <v>240</v>
      </c>
      <c r="G38" s="63">
        <v>5.65</v>
      </c>
    </row>
    <row r="39" spans="2:7" ht="12.75">
      <c r="B39" s="22" t="s">
        <v>29</v>
      </c>
      <c r="C39" s="101">
        <v>0</v>
      </c>
      <c r="D39" s="101">
        <v>0</v>
      </c>
      <c r="E39" s="101">
        <v>0</v>
      </c>
      <c r="F39" s="101">
        <v>0</v>
      </c>
      <c r="G39" s="63">
        <v>0</v>
      </c>
    </row>
    <row r="40" spans="2:7" ht="12.75">
      <c r="B40" s="21" t="s">
        <v>38</v>
      </c>
      <c r="C40" s="101">
        <v>0</v>
      </c>
      <c r="D40" s="101">
        <v>0</v>
      </c>
      <c r="E40" s="101">
        <v>0</v>
      </c>
      <c r="F40" s="101">
        <v>0</v>
      </c>
      <c r="G40" s="63">
        <v>0</v>
      </c>
    </row>
    <row r="41" spans="2:7" ht="12.75">
      <c r="B41" s="21" t="s">
        <v>31</v>
      </c>
      <c r="C41" s="101">
        <v>2</v>
      </c>
      <c r="D41" s="101">
        <v>11422912</v>
      </c>
      <c r="E41" s="87">
        <f>+D41/C41</f>
        <v>5711456</v>
      </c>
      <c r="F41" s="101">
        <v>360</v>
      </c>
      <c r="G41" s="63">
        <v>4.94</v>
      </c>
    </row>
    <row r="42" spans="2:7" ht="13.5" thickBot="1">
      <c r="B42" s="22"/>
      <c r="C42" s="106"/>
      <c r="D42" s="107"/>
      <c r="E42" s="108"/>
      <c r="F42" s="109"/>
      <c r="G42" s="110"/>
    </row>
    <row r="43" spans="2:7" ht="13.5" thickBot="1">
      <c r="B43" s="19" t="s">
        <v>35</v>
      </c>
      <c r="C43" s="82">
        <f>SUM(C36:C41)</f>
        <v>23</v>
      </c>
      <c r="D43" s="82">
        <f>SUM(D36:D41)</f>
        <v>134385984</v>
      </c>
      <c r="E43" s="150">
        <f>D43/C43</f>
        <v>5842868.869565218</v>
      </c>
      <c r="F43" s="82">
        <f>(+F36*D36+F37*D37+F38*D38+F39*D39+F40*D40+F41*D41)/D43</f>
        <v>319.78952278237585</v>
      </c>
      <c r="G43" s="83">
        <f>+((+G36*D36)+(+G37*D37)+(+G38*D38)+(+G39*D39)+(+G40*D40)+(+G41*D41))/D43</f>
        <v>5.8151707564235275</v>
      </c>
    </row>
    <row r="44" spans="2:7" ht="7.5"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sheetData>
  <sheetProtection/>
  <mergeCells count="2">
    <mergeCell ref="B6:B8"/>
    <mergeCell ref="B32:B34"/>
  </mergeCells>
  <printOptions/>
  <pageMargins left="0.7" right="0.7" top="0.75" bottom="0.75" header="0.3" footer="0.3"/>
  <pageSetup orientation="portrait" paperSize="9"/>
  <ignoredErrors>
    <ignoredError sqref="C8:G8 C34:G34" numberStoredAsText="1"/>
    <ignoredError sqref="E14:E27 C29:G29 E36:E43 C43:D43 F43" unlockedFormula="1"/>
  </ignoredErrors>
</worksheet>
</file>

<file path=xl/worksheets/sheet7.xml><?xml version="1.0" encoding="utf-8"?>
<worksheet xmlns="http://schemas.openxmlformats.org/spreadsheetml/2006/main" xmlns:r="http://schemas.openxmlformats.org/officeDocument/2006/relationships">
  <dimension ref="B2:G49"/>
  <sheetViews>
    <sheetView showGridLines="0" zoomScalePageLayoutView="0" workbookViewId="0" topLeftCell="A1">
      <selection activeCell="A4" sqref="A4"/>
    </sheetView>
  </sheetViews>
  <sheetFormatPr defaultColWidth="11.421875" defaultRowHeight="12.75"/>
  <cols>
    <col min="1" max="1" width="1.1484375" style="0" customWidth="1"/>
    <col min="2" max="2" width="44.28125" style="0" customWidth="1"/>
    <col min="3" max="7" width="14.7109375" style="0" customWidth="1"/>
  </cols>
  <sheetData>
    <row r="1" ht="4.5" customHeight="1"/>
    <row r="2" spans="2:7" ht="15.75">
      <c r="B2" s="4" t="s">
        <v>0</v>
      </c>
      <c r="C2" s="27"/>
      <c r="D2" s="27"/>
      <c r="E2" s="27"/>
      <c r="F2" s="27"/>
      <c r="G2" s="27"/>
    </row>
    <row r="3" spans="2:7" ht="15.75">
      <c r="B3" s="84" t="s">
        <v>54</v>
      </c>
      <c r="C3" s="27"/>
      <c r="D3" s="27"/>
      <c r="E3" s="27"/>
      <c r="F3" s="27"/>
      <c r="G3" s="27"/>
    </row>
    <row r="4" spans="2:7" ht="3.75"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1106</v>
      </c>
      <c r="D10" s="86">
        <v>1331930873</v>
      </c>
      <c r="E10" s="89">
        <f>+D10/C10</f>
        <v>1204277.4620253164</v>
      </c>
      <c r="F10" s="86">
        <v>71</v>
      </c>
      <c r="G10" s="160">
        <v>1.9</v>
      </c>
    </row>
    <row r="11" spans="2:7" ht="12.75">
      <c r="B11" s="58" t="s">
        <v>19</v>
      </c>
      <c r="C11" s="86">
        <v>351</v>
      </c>
      <c r="D11" s="86">
        <v>351093899</v>
      </c>
      <c r="E11" s="89">
        <f>+D11/C11</f>
        <v>1000267.5185185185</v>
      </c>
      <c r="F11" s="86">
        <v>53</v>
      </c>
      <c r="G11" s="160">
        <v>2.13</v>
      </c>
    </row>
    <row r="12" spans="2:7" ht="12.75">
      <c r="B12" s="58" t="s">
        <v>20</v>
      </c>
      <c r="C12" s="86">
        <v>0</v>
      </c>
      <c r="D12" s="86">
        <v>0</v>
      </c>
      <c r="E12" s="89">
        <v>0</v>
      </c>
      <c r="F12" s="86">
        <v>0</v>
      </c>
      <c r="G12" s="160">
        <v>0</v>
      </c>
    </row>
    <row r="13" spans="2:7" ht="12.75">
      <c r="B13" s="58" t="s">
        <v>21</v>
      </c>
      <c r="C13" s="86">
        <v>325</v>
      </c>
      <c r="D13" s="86">
        <v>173425980</v>
      </c>
      <c r="E13" s="89">
        <f>+D13/C13</f>
        <v>533618.4</v>
      </c>
      <c r="F13" s="86">
        <v>33</v>
      </c>
      <c r="G13" s="160">
        <v>2.05</v>
      </c>
    </row>
    <row r="14" spans="2:7" ht="12.75">
      <c r="B14" s="58" t="s">
        <v>22</v>
      </c>
      <c r="C14" s="86">
        <v>24</v>
      </c>
      <c r="D14" s="86">
        <v>13345728</v>
      </c>
      <c r="E14" s="89">
        <f>+D14/C14</f>
        <v>556072</v>
      </c>
      <c r="F14" s="86">
        <v>23</v>
      </c>
      <c r="G14" s="160">
        <v>1.66</v>
      </c>
    </row>
    <row r="15" spans="2:7" ht="12.75">
      <c r="B15" s="58" t="s">
        <v>23</v>
      </c>
      <c r="C15" s="86">
        <v>198</v>
      </c>
      <c r="D15" s="86">
        <v>165833907</v>
      </c>
      <c r="E15" s="89">
        <f>+D15/C15</f>
        <v>837544.9848484849</v>
      </c>
      <c r="F15" s="86">
        <v>49</v>
      </c>
      <c r="G15" s="160">
        <v>1.99</v>
      </c>
    </row>
    <row r="16" spans="2:7" ht="12.75">
      <c r="B16" s="59" t="s">
        <v>24</v>
      </c>
      <c r="C16" s="86">
        <v>0</v>
      </c>
      <c r="D16" s="86">
        <v>0</v>
      </c>
      <c r="E16" s="89">
        <v>0</v>
      </c>
      <c r="F16" s="86">
        <v>0</v>
      </c>
      <c r="G16" s="160">
        <v>0</v>
      </c>
    </row>
    <row r="17" spans="2:7" ht="12.75">
      <c r="B17" s="59" t="s">
        <v>48</v>
      </c>
      <c r="C17" s="86">
        <v>189</v>
      </c>
      <c r="D17" s="86">
        <v>117726817</v>
      </c>
      <c r="E17" s="89">
        <f>+D17/C17</f>
        <v>622893.2116402116</v>
      </c>
      <c r="F17" s="86">
        <v>39</v>
      </c>
      <c r="G17" s="160">
        <v>2.08</v>
      </c>
    </row>
    <row r="18" spans="2:7" ht="12.75">
      <c r="B18" s="59" t="s">
        <v>25</v>
      </c>
      <c r="C18" s="86">
        <v>0</v>
      </c>
      <c r="D18" s="86">
        <v>0</v>
      </c>
      <c r="E18" s="89">
        <v>0</v>
      </c>
      <c r="F18" s="86">
        <v>0</v>
      </c>
      <c r="G18" s="160">
        <v>0</v>
      </c>
    </row>
    <row r="19" spans="2:7" ht="12.75">
      <c r="B19" s="58" t="s">
        <v>26</v>
      </c>
      <c r="C19" s="86">
        <v>0</v>
      </c>
      <c r="D19" s="86">
        <v>0</v>
      </c>
      <c r="E19" s="89">
        <v>0</v>
      </c>
      <c r="F19" s="86">
        <v>0</v>
      </c>
      <c r="G19" s="160">
        <v>0</v>
      </c>
    </row>
    <row r="20" spans="2:7" ht="12.75">
      <c r="B20" s="58" t="s">
        <v>27</v>
      </c>
      <c r="C20" s="86">
        <v>1246</v>
      </c>
      <c r="D20" s="86">
        <v>1161249918</v>
      </c>
      <c r="E20" s="89">
        <f>+D20/C20</f>
        <v>931982.2776886035</v>
      </c>
      <c r="F20" s="86">
        <v>52</v>
      </c>
      <c r="G20" s="160">
        <v>2.59</v>
      </c>
    </row>
    <row r="21" spans="2:7" ht="12.75">
      <c r="B21" s="58" t="s">
        <v>28</v>
      </c>
      <c r="C21" s="86">
        <v>113</v>
      </c>
      <c r="D21" s="86">
        <v>76068150</v>
      </c>
      <c r="E21" s="89">
        <f>+D21/C21</f>
        <v>673169.4690265487</v>
      </c>
      <c r="F21" s="86">
        <v>54</v>
      </c>
      <c r="G21" s="160">
        <v>1.96</v>
      </c>
    </row>
    <row r="22" spans="2:7" ht="12.75">
      <c r="B22" s="59" t="s">
        <v>29</v>
      </c>
      <c r="C22" s="86">
        <v>347</v>
      </c>
      <c r="D22" s="86">
        <v>1456197577</v>
      </c>
      <c r="E22" s="89">
        <f>+D22/C22</f>
        <v>4196534.804034582</v>
      </c>
      <c r="F22" s="86">
        <v>52</v>
      </c>
      <c r="G22" s="160">
        <v>1.24</v>
      </c>
    </row>
    <row r="23" spans="2:7" ht="12.75">
      <c r="B23" s="59" t="s">
        <v>30</v>
      </c>
      <c r="C23" s="86">
        <v>599</v>
      </c>
      <c r="D23" s="86">
        <v>825841701</v>
      </c>
      <c r="E23" s="89">
        <f>+D23/C23</f>
        <v>1378700.6694490819</v>
      </c>
      <c r="F23" s="86">
        <v>53</v>
      </c>
      <c r="G23" s="160">
        <v>2.1</v>
      </c>
    </row>
    <row r="24" spans="2:7" ht="12.75">
      <c r="B24" s="58" t="s">
        <v>31</v>
      </c>
      <c r="C24" s="86">
        <v>62</v>
      </c>
      <c r="D24" s="86">
        <v>229591285</v>
      </c>
      <c r="E24" s="89">
        <f>+D24/C24</f>
        <v>3703085.2419354836</v>
      </c>
      <c r="F24" s="86">
        <v>39</v>
      </c>
      <c r="G24" s="160">
        <v>1.91</v>
      </c>
    </row>
    <row r="25" spans="2:7" ht="12.75">
      <c r="B25" s="58" t="s">
        <v>32</v>
      </c>
      <c r="C25" s="86">
        <v>0</v>
      </c>
      <c r="D25" s="86">
        <v>0</v>
      </c>
      <c r="E25" s="89">
        <v>0</v>
      </c>
      <c r="F25" s="86">
        <v>0</v>
      </c>
      <c r="G25" s="160">
        <v>0</v>
      </c>
    </row>
    <row r="26" spans="2:7" ht="12.75">
      <c r="B26" s="58" t="s">
        <v>33</v>
      </c>
      <c r="C26" s="86">
        <v>0</v>
      </c>
      <c r="D26" s="86">
        <v>0</v>
      </c>
      <c r="E26" s="89">
        <v>0</v>
      </c>
      <c r="F26" s="86">
        <v>0</v>
      </c>
      <c r="G26" s="160">
        <v>0</v>
      </c>
    </row>
    <row r="27" spans="2:7" ht="12.75">
      <c r="B27" s="58" t="s">
        <v>34</v>
      </c>
      <c r="C27" s="86">
        <v>203</v>
      </c>
      <c r="D27" s="86">
        <v>129351308</v>
      </c>
      <c r="E27" s="89">
        <f>+D27/C27</f>
        <v>637198.5615763547</v>
      </c>
      <c r="F27" s="86">
        <v>56</v>
      </c>
      <c r="G27" s="160">
        <v>1.88</v>
      </c>
    </row>
    <row r="28" spans="2:7" ht="13.5" thickBot="1">
      <c r="B28" s="30"/>
      <c r="C28" s="93"/>
      <c r="D28" s="93"/>
      <c r="E28" s="94"/>
      <c r="F28" s="95"/>
      <c r="G28" s="96"/>
    </row>
    <row r="29" spans="2:7" ht="13.5" thickBot="1">
      <c r="B29" s="19" t="s">
        <v>35</v>
      </c>
      <c r="C29" s="97">
        <f>SUM(C10:C27)</f>
        <v>4763</v>
      </c>
      <c r="D29" s="97">
        <f>SUM(D10:D27)</f>
        <v>6031657143</v>
      </c>
      <c r="E29" s="97">
        <f>D29/C29</f>
        <v>1266356.7379802645</v>
      </c>
      <c r="F29" s="97">
        <f>((F10*D10)+(F11*D11)+(F12*D12)+(F13*D13)+(F14*D14)+(F15*D15)+(F16*D16)+(D17*F17)+(D18*F18)+(D19*F19)+(D20*F20)+(D21*F21)+(D22*F22)+(D23*F23)+(D24*F24)+(D25*F25)+(D26*F26)+(D27*F27))/D29</f>
        <v>55.06025467004898</v>
      </c>
      <c r="G29" s="98">
        <f>((G10*D10)+(G11*D11)+(G12*D12)+(G13*D13)+(G14*D14)+(G15*D15)+(G16*D16)+(D17*G17)+(D18*G18)+(D19*G19)+(D20*G20)+(D21*G21)+(D22*G22)+(D23*G23)+(D24*G24)+(D25*G25)+(D26*G26)+(D27*G27))/D29</f>
        <v>1.9247513664471563</v>
      </c>
    </row>
    <row r="30" spans="2:7" ht="12.75">
      <c r="B30" s="5"/>
      <c r="C30" s="99"/>
      <c r="D30" s="99"/>
      <c r="E30" s="99"/>
      <c r="F30" s="99"/>
      <c r="G30" s="20"/>
    </row>
    <row r="31" spans="2:7" ht="15" thickBot="1">
      <c r="B31" s="24" t="s">
        <v>36</v>
      </c>
      <c r="C31" s="85"/>
      <c r="D31" s="85"/>
      <c r="E31" s="85"/>
      <c r="F31" s="85"/>
      <c r="G31" s="100"/>
    </row>
    <row r="32" spans="2:7" ht="12.75">
      <c r="B32" s="181" t="s">
        <v>2</v>
      </c>
      <c r="C32" s="151" t="s">
        <v>3</v>
      </c>
      <c r="D32" s="151" t="s">
        <v>4</v>
      </c>
      <c r="E32" s="152" t="s">
        <v>5</v>
      </c>
      <c r="F32" s="152" t="s">
        <v>6</v>
      </c>
      <c r="G32" s="153" t="s">
        <v>7</v>
      </c>
    </row>
    <row r="33" spans="2:7" ht="12.75">
      <c r="B33" s="182"/>
      <c r="C33" s="154" t="s">
        <v>8</v>
      </c>
      <c r="D33" s="154" t="s">
        <v>9</v>
      </c>
      <c r="E33" s="155" t="s">
        <v>10</v>
      </c>
      <c r="F33" s="155" t="s">
        <v>11</v>
      </c>
      <c r="G33" s="156" t="s">
        <v>37</v>
      </c>
    </row>
    <row r="34" spans="2:7" ht="12.75">
      <c r="B34" s="183"/>
      <c r="C34" s="157" t="s">
        <v>13</v>
      </c>
      <c r="D34" s="157" t="s">
        <v>14</v>
      </c>
      <c r="E34" s="158" t="s">
        <v>15</v>
      </c>
      <c r="F34" s="158" t="s">
        <v>16</v>
      </c>
      <c r="G34" s="159" t="s">
        <v>17</v>
      </c>
    </row>
    <row r="35" spans="2:7" ht="12.75">
      <c r="B35" s="21"/>
      <c r="C35" s="101"/>
      <c r="D35" s="101"/>
      <c r="E35" s="87"/>
      <c r="F35" s="101"/>
      <c r="G35" s="63"/>
    </row>
    <row r="36" spans="2:7" ht="12.75">
      <c r="B36" s="21" t="s">
        <v>18</v>
      </c>
      <c r="C36" s="101">
        <v>14</v>
      </c>
      <c r="D36" s="101">
        <v>80370758</v>
      </c>
      <c r="E36" s="87">
        <f>+D36/C36</f>
        <v>5740768.428571428</v>
      </c>
      <c r="F36" s="101">
        <v>328</v>
      </c>
      <c r="G36" s="63">
        <v>5.93</v>
      </c>
    </row>
    <row r="37" spans="2:7" ht="12.75">
      <c r="B37" s="21" t="s">
        <v>20</v>
      </c>
      <c r="C37" s="101">
        <v>0</v>
      </c>
      <c r="D37" s="101">
        <v>0</v>
      </c>
      <c r="E37" s="101">
        <v>0</v>
      </c>
      <c r="F37" s="101">
        <v>0</v>
      </c>
      <c r="G37" s="63">
        <v>0</v>
      </c>
    </row>
    <row r="38" spans="2:7" ht="12.75">
      <c r="B38" s="21" t="s">
        <v>51</v>
      </c>
      <c r="C38" s="101">
        <v>1</v>
      </c>
      <c r="D38" s="101">
        <v>16458300</v>
      </c>
      <c r="E38" s="87">
        <f>+D38/C38</f>
        <v>16458300</v>
      </c>
      <c r="F38" s="101">
        <v>360</v>
      </c>
      <c r="G38" s="63">
        <v>5.7</v>
      </c>
    </row>
    <row r="39" spans="2:7" ht="12.75">
      <c r="B39" s="22" t="s">
        <v>29</v>
      </c>
      <c r="C39" s="101">
        <v>2</v>
      </c>
      <c r="D39" s="101">
        <v>14412087</v>
      </c>
      <c r="E39" s="87">
        <f>+D39/C39</f>
        <v>7206043.5</v>
      </c>
      <c r="F39" s="101">
        <v>273</v>
      </c>
      <c r="G39" s="63">
        <v>5.84</v>
      </c>
    </row>
    <row r="40" spans="2:7" ht="12.75">
      <c r="B40" s="21" t="s">
        <v>38</v>
      </c>
      <c r="C40" s="101">
        <v>0</v>
      </c>
      <c r="D40" s="101">
        <v>0</v>
      </c>
      <c r="E40" s="101">
        <v>0</v>
      </c>
      <c r="F40" s="101">
        <v>0</v>
      </c>
      <c r="G40" s="63">
        <v>0</v>
      </c>
    </row>
    <row r="41" spans="2:7" ht="12.75">
      <c r="B41" s="21" t="s">
        <v>31</v>
      </c>
      <c r="C41" s="101">
        <v>3</v>
      </c>
      <c r="D41" s="101">
        <v>19681634</v>
      </c>
      <c r="E41" s="87">
        <f>+D41/C41</f>
        <v>6560544.666666667</v>
      </c>
      <c r="F41" s="101">
        <v>333</v>
      </c>
      <c r="G41" s="63">
        <v>4.89</v>
      </c>
    </row>
    <row r="42" spans="2:7" ht="13.5" thickBot="1">
      <c r="B42" s="22"/>
      <c r="C42" s="106"/>
      <c r="D42" s="107"/>
      <c r="E42" s="108"/>
      <c r="F42" s="109"/>
      <c r="G42" s="110"/>
    </row>
    <row r="43" spans="2:7" ht="13.5" thickBot="1">
      <c r="B43" s="19" t="s">
        <v>35</v>
      </c>
      <c r="C43" s="82">
        <f>SUM(C36:C41)</f>
        <v>20</v>
      </c>
      <c r="D43" s="82">
        <f>SUM(D36:D41)</f>
        <v>130922779</v>
      </c>
      <c r="E43" s="150">
        <f>D43/C43</f>
        <v>6546138.95</v>
      </c>
      <c r="F43" s="82">
        <f>(+F36*D36+F37*D37+F38*D38+F39*D39+F40*D40+F41*D41)/D43</f>
        <v>326.719924704623</v>
      </c>
      <c r="G43" s="83">
        <f>+((+G36*D36)+(+G37*D37)+(+G38*D38)+(+G39*D39)+(+G40*D40)+(+G41*D41))/D43</f>
        <v>5.734836130235213</v>
      </c>
    </row>
    <row r="44" spans="2:7" ht="6.75"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sheetData>
  <sheetProtection/>
  <mergeCells count="2">
    <mergeCell ref="B6:B8"/>
    <mergeCell ref="B32:B34"/>
  </mergeCells>
  <printOptions/>
  <pageMargins left="0.7" right="0.7" top="0.75" bottom="0.75" header="0.3" footer="0.3"/>
  <pageSetup orientation="portrait" paperSize="9"/>
  <ignoredErrors>
    <ignoredError sqref="C8:G8 C34:G34" numberStoredAsText="1"/>
    <ignoredError sqref="C29:G29 C43:F43 E36:E41" unlockedFormula="1"/>
  </ignoredErrors>
</worksheet>
</file>

<file path=xl/worksheets/sheet8.xml><?xml version="1.0" encoding="utf-8"?>
<worksheet xmlns="http://schemas.openxmlformats.org/spreadsheetml/2006/main" xmlns:r="http://schemas.openxmlformats.org/officeDocument/2006/relationships">
  <dimension ref="B2:G50"/>
  <sheetViews>
    <sheetView showGridLines="0" zoomScalePageLayoutView="0" workbookViewId="0" topLeftCell="A1">
      <selection activeCell="A4" sqref="A4"/>
    </sheetView>
  </sheetViews>
  <sheetFormatPr defaultColWidth="11.421875" defaultRowHeight="12.75"/>
  <cols>
    <col min="1" max="1" width="1.421875" style="0" customWidth="1"/>
    <col min="2" max="2" width="43.7109375" style="0" customWidth="1"/>
    <col min="3" max="7" width="14.7109375" style="0" customWidth="1"/>
  </cols>
  <sheetData>
    <row r="1" ht="5.25" customHeight="1"/>
    <row r="2" spans="2:7" ht="15.75">
      <c r="B2" s="4" t="s">
        <v>0</v>
      </c>
      <c r="C2" s="27"/>
      <c r="D2" s="27"/>
      <c r="E2" s="27"/>
      <c r="F2" s="27"/>
      <c r="G2" s="27"/>
    </row>
    <row r="3" spans="2:7" ht="15.75">
      <c r="B3" s="84" t="s">
        <v>55</v>
      </c>
      <c r="C3" s="27"/>
      <c r="D3" s="27"/>
      <c r="E3" s="27"/>
      <c r="F3" s="27"/>
      <c r="G3" s="27"/>
    </row>
    <row r="4" spans="2:7" ht="3"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1172</v>
      </c>
      <c r="D10" s="86">
        <v>1460290272</v>
      </c>
      <c r="E10" s="89">
        <v>1245981</v>
      </c>
      <c r="F10" s="86">
        <v>72</v>
      </c>
      <c r="G10" s="160">
        <v>1.9</v>
      </c>
    </row>
    <row r="11" spans="2:7" ht="12.75">
      <c r="B11" s="58" t="s">
        <v>19</v>
      </c>
      <c r="C11" s="86">
        <v>272</v>
      </c>
      <c r="D11" s="86">
        <v>301002756</v>
      </c>
      <c r="E11" s="89">
        <f>+D11/C11</f>
        <v>1106627.7794117648</v>
      </c>
      <c r="F11" s="86">
        <v>54</v>
      </c>
      <c r="G11" s="160">
        <v>2.09</v>
      </c>
    </row>
    <row r="12" spans="2:7" ht="12.75">
      <c r="B12" s="58" t="s">
        <v>20</v>
      </c>
      <c r="C12" s="86">
        <v>0</v>
      </c>
      <c r="D12" s="86">
        <v>0</v>
      </c>
      <c r="E12" s="89">
        <v>0</v>
      </c>
      <c r="F12" s="86">
        <v>0</v>
      </c>
      <c r="G12" s="160">
        <v>0</v>
      </c>
    </row>
    <row r="13" spans="2:7" ht="12.75">
      <c r="B13" s="58" t="s">
        <v>21</v>
      </c>
      <c r="C13" s="86">
        <v>568</v>
      </c>
      <c r="D13" s="86">
        <v>396293620</v>
      </c>
      <c r="E13" s="89">
        <f>+D13/C13</f>
        <v>697700.0352112676</v>
      </c>
      <c r="F13" s="86">
        <v>40</v>
      </c>
      <c r="G13" s="160">
        <v>2.08</v>
      </c>
    </row>
    <row r="14" spans="2:7" ht="12.75">
      <c r="B14" s="58" t="s">
        <v>22</v>
      </c>
      <c r="C14" s="86">
        <v>33</v>
      </c>
      <c r="D14" s="86">
        <v>18262035</v>
      </c>
      <c r="E14" s="89">
        <f>+D14/C14</f>
        <v>553395</v>
      </c>
      <c r="F14" s="86">
        <v>20</v>
      </c>
      <c r="G14" s="160">
        <v>1.5</v>
      </c>
    </row>
    <row r="15" spans="2:7" ht="12.75">
      <c r="B15" s="58" t="s">
        <v>23</v>
      </c>
      <c r="C15" s="86">
        <v>146</v>
      </c>
      <c r="D15" s="86">
        <v>152966090</v>
      </c>
      <c r="E15" s="89">
        <f>+D15/C15</f>
        <v>1047712.9452054794</v>
      </c>
      <c r="F15" s="86">
        <v>51</v>
      </c>
      <c r="G15" s="160">
        <v>1.99</v>
      </c>
    </row>
    <row r="16" spans="2:7" ht="12.75">
      <c r="B16" s="59" t="s">
        <v>24</v>
      </c>
      <c r="C16" s="86">
        <v>0</v>
      </c>
      <c r="D16" s="86">
        <v>0</v>
      </c>
      <c r="E16" s="89">
        <v>0</v>
      </c>
      <c r="F16" s="86">
        <v>0</v>
      </c>
      <c r="G16" s="160">
        <v>0</v>
      </c>
    </row>
    <row r="17" spans="2:7" ht="12.75">
      <c r="B17" s="59" t="s">
        <v>48</v>
      </c>
      <c r="C17" s="86">
        <v>369</v>
      </c>
      <c r="D17" s="86">
        <v>219931860</v>
      </c>
      <c r="E17" s="89">
        <f>+D17/C17</f>
        <v>596021.3008130081</v>
      </c>
      <c r="F17" s="86">
        <v>39</v>
      </c>
      <c r="G17" s="160">
        <v>2.08</v>
      </c>
    </row>
    <row r="18" spans="2:7" ht="12.75">
      <c r="B18" s="59" t="s">
        <v>25</v>
      </c>
      <c r="C18" s="86">
        <v>0</v>
      </c>
      <c r="D18" s="86">
        <v>0</v>
      </c>
      <c r="E18" s="89">
        <v>0</v>
      </c>
      <c r="F18" s="86">
        <v>0</v>
      </c>
      <c r="G18" s="160">
        <v>0</v>
      </c>
    </row>
    <row r="19" spans="2:7" ht="12.75">
      <c r="B19" s="58" t="s">
        <v>26</v>
      </c>
      <c r="C19" s="86">
        <v>0</v>
      </c>
      <c r="D19" s="86">
        <v>0</v>
      </c>
      <c r="E19" s="89">
        <v>0</v>
      </c>
      <c r="F19" s="86">
        <v>0</v>
      </c>
      <c r="G19" s="160">
        <v>0</v>
      </c>
    </row>
    <row r="20" spans="2:7" ht="12.75">
      <c r="B20" s="58" t="s">
        <v>27</v>
      </c>
      <c r="C20" s="86">
        <v>989</v>
      </c>
      <c r="D20" s="86">
        <v>917801080</v>
      </c>
      <c r="E20" s="89">
        <f>+D20/C20</f>
        <v>928009.1809908999</v>
      </c>
      <c r="F20" s="86">
        <v>52</v>
      </c>
      <c r="G20" s="160">
        <v>2.37</v>
      </c>
    </row>
    <row r="21" spans="2:7" ht="12.75">
      <c r="B21" s="58" t="s">
        <v>28</v>
      </c>
      <c r="C21" s="86">
        <v>106</v>
      </c>
      <c r="D21" s="86">
        <v>72131340</v>
      </c>
      <c r="E21" s="89">
        <f>+D21/C21</f>
        <v>680484.3396226416</v>
      </c>
      <c r="F21" s="86">
        <v>49</v>
      </c>
      <c r="G21" s="160">
        <v>1.97</v>
      </c>
    </row>
    <row r="22" spans="2:7" ht="12.75">
      <c r="B22" s="59" t="s">
        <v>29</v>
      </c>
      <c r="C22" s="86">
        <v>548</v>
      </c>
      <c r="D22" s="86">
        <v>2095460161</v>
      </c>
      <c r="E22" s="89">
        <f>+D22/C22</f>
        <v>3823832.4105839417</v>
      </c>
      <c r="F22" s="86">
        <v>49</v>
      </c>
      <c r="G22" s="160">
        <v>1.27</v>
      </c>
    </row>
    <row r="23" spans="2:7" ht="12.75">
      <c r="B23" s="59" t="s">
        <v>30</v>
      </c>
      <c r="C23" s="86">
        <v>577</v>
      </c>
      <c r="D23" s="86">
        <v>809394030</v>
      </c>
      <c r="E23" s="89">
        <f>+D23/C23</f>
        <v>1402762.616984402</v>
      </c>
      <c r="F23" s="86">
        <v>53</v>
      </c>
      <c r="G23" s="160">
        <v>2.09</v>
      </c>
    </row>
    <row r="24" spans="2:7" ht="12.75">
      <c r="B24" s="58" t="s">
        <v>31</v>
      </c>
      <c r="C24" s="86">
        <v>152</v>
      </c>
      <c r="D24" s="86">
        <v>919923457</v>
      </c>
      <c r="E24" s="89">
        <f>+D24/C24</f>
        <v>6052128.006578947</v>
      </c>
      <c r="F24" s="86">
        <v>37</v>
      </c>
      <c r="G24" s="160">
        <v>1.89</v>
      </c>
    </row>
    <row r="25" spans="2:7" ht="12.75">
      <c r="B25" s="58" t="s">
        <v>32</v>
      </c>
      <c r="C25" s="86">
        <v>0</v>
      </c>
      <c r="D25" s="86">
        <v>0</v>
      </c>
      <c r="E25" s="89">
        <v>0</v>
      </c>
      <c r="F25" s="86">
        <v>0</v>
      </c>
      <c r="G25" s="160">
        <v>0</v>
      </c>
    </row>
    <row r="26" spans="2:7" ht="12.75">
      <c r="B26" s="58" t="s">
        <v>33</v>
      </c>
      <c r="C26" s="86">
        <v>0</v>
      </c>
      <c r="D26" s="86">
        <v>0</v>
      </c>
      <c r="E26" s="89">
        <v>0</v>
      </c>
      <c r="F26" s="86">
        <v>0</v>
      </c>
      <c r="G26" s="160">
        <v>0</v>
      </c>
    </row>
    <row r="27" spans="2:7" ht="12.75">
      <c r="B27" s="58" t="s">
        <v>34</v>
      </c>
      <c r="C27" s="86">
        <v>246</v>
      </c>
      <c r="D27" s="86">
        <v>150195544</v>
      </c>
      <c r="E27" s="89">
        <f>+D27/C27</f>
        <v>610550.9918699187</v>
      </c>
      <c r="F27" s="86">
        <v>55</v>
      </c>
      <c r="G27" s="160">
        <v>1.87</v>
      </c>
    </row>
    <row r="28" spans="2:7" ht="13.5" thickBot="1">
      <c r="B28" s="30"/>
      <c r="C28" s="93"/>
      <c r="D28" s="93"/>
      <c r="E28" s="94"/>
      <c r="F28" s="95"/>
      <c r="G28" s="96"/>
    </row>
    <row r="29" spans="2:7" ht="13.5" thickBot="1">
      <c r="B29" s="19" t="s">
        <v>35</v>
      </c>
      <c r="C29" s="97">
        <f>SUM(C10:C27)</f>
        <v>5178</v>
      </c>
      <c r="D29" s="97">
        <f>SUM(D10:D27)</f>
        <v>7513652245</v>
      </c>
      <c r="E29" s="97">
        <f>D29/C29</f>
        <v>1451072.27597528</v>
      </c>
      <c r="F29" s="97">
        <f>((F10*D10)+(F11*D11)+(F12*D12)+(F13*D13)+(F14*D14)+(F15*D15)+(F16*D16)+(D17*F17)+(D18*F18)+(D19*F19)+(D20*F20)+(D21*F21)+(D22*F22)+(D23*F23)+(D24*F24)+(D25*F25)+(D26*F26)+(D27*F27))/D29</f>
        <v>52.32130531827668</v>
      </c>
      <c r="G29" s="98">
        <f>((G10*D10)+(G11*D11)+(G12*D12)+(G13*D13)+(G14*D14)+(G15*D15)+(G16*D16)+(D17*G17)+(D18*G18)+(D19*G19)+(D20*G20)+(D21*G21)+(D22*G22)+(D23*G23)+(D24*G24)+(D25*G25)+(D26*G26)+(D27*G27))/D29</f>
        <v>1.824261707552583</v>
      </c>
    </row>
    <row r="30" spans="2:7" ht="12.75">
      <c r="B30" s="5"/>
      <c r="C30" s="99"/>
      <c r="D30" s="99"/>
      <c r="E30" s="99"/>
      <c r="F30" s="99"/>
      <c r="G30" s="20"/>
    </row>
    <row r="31" spans="2:7" ht="15" thickBot="1">
      <c r="B31" s="24" t="s">
        <v>36</v>
      </c>
      <c r="C31" s="85"/>
      <c r="D31" s="85"/>
      <c r="E31" s="85"/>
      <c r="F31" s="85"/>
      <c r="G31" s="100"/>
    </row>
    <row r="32" spans="2:7" ht="12.75">
      <c r="B32" s="181" t="s">
        <v>2</v>
      </c>
      <c r="C32" s="151" t="s">
        <v>3</v>
      </c>
      <c r="D32" s="151" t="s">
        <v>4</v>
      </c>
      <c r="E32" s="152" t="s">
        <v>5</v>
      </c>
      <c r="F32" s="152" t="s">
        <v>6</v>
      </c>
      <c r="G32" s="153" t="s">
        <v>7</v>
      </c>
    </row>
    <row r="33" spans="2:7" ht="12.75">
      <c r="B33" s="182"/>
      <c r="C33" s="154" t="s">
        <v>8</v>
      </c>
      <c r="D33" s="154" t="s">
        <v>9</v>
      </c>
      <c r="E33" s="155" t="s">
        <v>10</v>
      </c>
      <c r="F33" s="155" t="s">
        <v>11</v>
      </c>
      <c r="G33" s="156" t="s">
        <v>37</v>
      </c>
    </row>
    <row r="34" spans="2:7" ht="12.75">
      <c r="B34" s="183"/>
      <c r="C34" s="157" t="s">
        <v>13</v>
      </c>
      <c r="D34" s="157" t="s">
        <v>14</v>
      </c>
      <c r="E34" s="158" t="s">
        <v>15</v>
      </c>
      <c r="F34" s="158" t="s">
        <v>16</v>
      </c>
      <c r="G34" s="159" t="s">
        <v>17</v>
      </c>
    </row>
    <row r="35" spans="2:7" ht="12.75">
      <c r="B35" s="21"/>
      <c r="C35" s="101"/>
      <c r="D35" s="101"/>
      <c r="E35" s="87"/>
      <c r="F35" s="101"/>
      <c r="G35" s="63"/>
    </row>
    <row r="36" spans="2:7" ht="12.75">
      <c r="B36" s="21" t="s">
        <v>18</v>
      </c>
      <c r="C36" s="101">
        <v>18</v>
      </c>
      <c r="D36" s="101">
        <v>96951249</v>
      </c>
      <c r="E36" s="87">
        <f>+D36/C36</f>
        <v>5386180.5</v>
      </c>
      <c r="F36" s="101">
        <v>357</v>
      </c>
      <c r="G36" s="63">
        <v>5.88</v>
      </c>
    </row>
    <row r="37" spans="2:7" ht="12.75">
      <c r="B37" s="21" t="s">
        <v>20</v>
      </c>
      <c r="C37" s="101">
        <v>0</v>
      </c>
      <c r="D37" s="101">
        <v>0</v>
      </c>
      <c r="E37" s="101">
        <v>0</v>
      </c>
      <c r="F37" s="101">
        <v>0</v>
      </c>
      <c r="G37" s="63">
        <v>0</v>
      </c>
    </row>
    <row r="38" spans="2:7" ht="12.75">
      <c r="B38" s="21" t="s">
        <v>51</v>
      </c>
      <c r="C38" s="101">
        <v>9</v>
      </c>
      <c r="D38" s="101">
        <v>89208790</v>
      </c>
      <c r="E38" s="87">
        <f>+D38/C38</f>
        <v>9912087.777777778</v>
      </c>
      <c r="F38" s="101">
        <v>357</v>
      </c>
      <c r="G38" s="63">
        <v>5.74</v>
      </c>
    </row>
    <row r="39" spans="2:7" ht="12.75">
      <c r="B39" s="22" t="s">
        <v>29</v>
      </c>
      <c r="C39" s="101">
        <v>0</v>
      </c>
      <c r="D39" s="101">
        <v>0</v>
      </c>
      <c r="E39" s="101">
        <v>0</v>
      </c>
      <c r="F39" s="101">
        <v>0</v>
      </c>
      <c r="G39" s="63">
        <v>0</v>
      </c>
    </row>
    <row r="40" spans="2:7" ht="12.75">
      <c r="B40" s="21" t="s">
        <v>38</v>
      </c>
      <c r="C40" s="101">
        <v>0</v>
      </c>
      <c r="D40" s="101">
        <v>0</v>
      </c>
      <c r="E40" s="101">
        <v>0</v>
      </c>
      <c r="F40" s="101">
        <v>0</v>
      </c>
      <c r="G40" s="63">
        <v>0</v>
      </c>
    </row>
    <row r="41" spans="2:7" ht="12.75">
      <c r="B41" s="21" t="s">
        <v>31</v>
      </c>
      <c r="C41" s="101">
        <v>3</v>
      </c>
      <c r="D41" s="101">
        <v>14240276</v>
      </c>
      <c r="E41" s="87">
        <f>+D41/C41</f>
        <v>4746758.666666667</v>
      </c>
      <c r="F41" s="101">
        <v>324</v>
      </c>
      <c r="G41" s="63">
        <v>4.95</v>
      </c>
    </row>
    <row r="42" spans="2:7" ht="13.5" thickBot="1">
      <c r="B42" s="22"/>
      <c r="C42" s="106"/>
      <c r="D42" s="107"/>
      <c r="E42" s="108"/>
      <c r="F42" s="109"/>
      <c r="G42" s="110"/>
    </row>
    <row r="43" spans="2:7" ht="13.5" thickBot="1">
      <c r="B43" s="19" t="s">
        <v>35</v>
      </c>
      <c r="C43" s="82">
        <f>SUM(C36:C41)</f>
        <v>30</v>
      </c>
      <c r="D43" s="82">
        <f>SUM(D36:D41)</f>
        <v>200400315</v>
      </c>
      <c r="E43" s="150">
        <f>D43/C43</f>
        <v>6680010.5</v>
      </c>
      <c r="F43" s="82">
        <f>(+F36*D36+F37*D37+F38*D38+F39*D39+F40*D40+F41*D41)/D43</f>
        <v>354.65504805718496</v>
      </c>
      <c r="G43" s="83">
        <f>+((+G36*D36)+(+G37*D37)+(+G38*D38)+(+G39*D39)+(+G40*D40)+(+G41*D41))/D43</f>
        <v>5.751593578682749</v>
      </c>
    </row>
    <row r="44" spans="2:7" ht="6"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row r="50" spans="2:7" ht="12.75">
      <c r="B50" s="190"/>
      <c r="C50" s="190"/>
      <c r="D50" s="190"/>
      <c r="E50" s="190"/>
      <c r="F50" s="190"/>
      <c r="G50" s="190"/>
    </row>
  </sheetData>
  <sheetProtection/>
  <mergeCells count="3">
    <mergeCell ref="B6:B8"/>
    <mergeCell ref="B32:B34"/>
    <mergeCell ref="B50:G50"/>
  </mergeCells>
  <printOptions/>
  <pageMargins left="0.7" right="0.7" top="0.75" bottom="0.75" header="0.3" footer="0.3"/>
  <pageSetup orientation="portrait" paperSize="9"/>
  <ignoredErrors>
    <ignoredError sqref="C8:G8 C34:G34" numberStoredAsText="1"/>
    <ignoredError sqref="C29:G29 C43:G43 E36:E41" unlockedFormula="1"/>
  </ignoredErrors>
</worksheet>
</file>

<file path=xl/worksheets/sheet9.xml><?xml version="1.0" encoding="utf-8"?>
<worksheet xmlns="http://schemas.openxmlformats.org/spreadsheetml/2006/main" xmlns:r="http://schemas.openxmlformats.org/officeDocument/2006/relationships">
  <dimension ref="B2:G49"/>
  <sheetViews>
    <sheetView showGridLines="0" zoomScalePageLayoutView="0" workbookViewId="0" topLeftCell="A1">
      <selection activeCell="A4" sqref="A4"/>
    </sheetView>
  </sheetViews>
  <sheetFormatPr defaultColWidth="11.421875" defaultRowHeight="12.75"/>
  <cols>
    <col min="1" max="1" width="1.28515625" style="0" customWidth="1"/>
    <col min="2" max="2" width="43.8515625" style="0" customWidth="1"/>
    <col min="3" max="7" width="14.7109375" style="0" customWidth="1"/>
  </cols>
  <sheetData>
    <row r="1" ht="5.25" customHeight="1"/>
    <row r="2" spans="2:7" ht="15.75">
      <c r="B2" s="4" t="s">
        <v>0</v>
      </c>
      <c r="C2" s="27"/>
      <c r="D2" s="27"/>
      <c r="E2" s="27"/>
      <c r="F2" s="27"/>
      <c r="G2" s="27"/>
    </row>
    <row r="3" spans="2:7" ht="15.75">
      <c r="B3" s="84" t="s">
        <v>56</v>
      </c>
      <c r="C3" s="27"/>
      <c r="D3" s="27"/>
      <c r="E3" s="27"/>
      <c r="F3" s="27"/>
      <c r="G3" s="27"/>
    </row>
    <row r="4" spans="2:7" ht="4.5" customHeight="1">
      <c r="B4" s="5"/>
      <c r="C4" s="85"/>
      <c r="D4" s="85"/>
      <c r="E4" s="85"/>
      <c r="F4" s="85"/>
      <c r="G4" s="85"/>
    </row>
    <row r="5" spans="2:7" ht="15" thickBot="1">
      <c r="B5" s="24" t="s">
        <v>1</v>
      </c>
      <c r="C5" s="24"/>
      <c r="D5" s="24"/>
      <c r="E5" s="24"/>
      <c r="F5" s="24"/>
      <c r="G5" s="24"/>
    </row>
    <row r="6" spans="2:7" ht="12.75">
      <c r="B6" s="184" t="s">
        <v>2</v>
      </c>
      <c r="C6" s="6" t="s">
        <v>3</v>
      </c>
      <c r="D6" s="6" t="s">
        <v>4</v>
      </c>
      <c r="E6" s="7" t="s">
        <v>5</v>
      </c>
      <c r="F6" s="7" t="s">
        <v>6</v>
      </c>
      <c r="G6" s="8" t="s">
        <v>7</v>
      </c>
    </row>
    <row r="7" spans="2:7" ht="12.75">
      <c r="B7" s="185"/>
      <c r="C7" s="9" t="s">
        <v>8</v>
      </c>
      <c r="D7" s="9" t="s">
        <v>9</v>
      </c>
      <c r="E7" s="10" t="s">
        <v>10</v>
      </c>
      <c r="F7" s="10" t="s">
        <v>11</v>
      </c>
      <c r="G7" s="11" t="s">
        <v>12</v>
      </c>
    </row>
    <row r="8" spans="2:7" ht="12.75">
      <c r="B8" s="186"/>
      <c r="C8" s="12" t="s">
        <v>13</v>
      </c>
      <c r="D8" s="12" t="s">
        <v>14</v>
      </c>
      <c r="E8" s="13" t="s">
        <v>15</v>
      </c>
      <c r="F8" s="13" t="s">
        <v>16</v>
      </c>
      <c r="G8" s="14" t="s">
        <v>17</v>
      </c>
    </row>
    <row r="9" spans="2:7" ht="12.75">
      <c r="B9" s="28"/>
      <c r="C9" s="15"/>
      <c r="D9" s="15"/>
      <c r="E9" s="41"/>
      <c r="F9" s="16"/>
      <c r="G9" s="17"/>
    </row>
    <row r="10" spans="2:7" ht="12.75">
      <c r="B10" s="58" t="s">
        <v>18</v>
      </c>
      <c r="C10" s="86">
        <v>910</v>
      </c>
      <c r="D10" s="86">
        <v>1234460108</v>
      </c>
      <c r="E10" s="89">
        <f>+D10/C10</f>
        <v>1356549.5692307693</v>
      </c>
      <c r="F10" s="86">
        <v>73</v>
      </c>
      <c r="G10" s="160">
        <v>1.86</v>
      </c>
    </row>
    <row r="11" spans="2:7" ht="12.75">
      <c r="B11" s="58" t="s">
        <v>19</v>
      </c>
      <c r="C11" s="86">
        <v>346</v>
      </c>
      <c r="D11" s="86">
        <v>331608792</v>
      </c>
      <c r="E11" s="89">
        <f>+D11/C11</f>
        <v>958406.9132947976</v>
      </c>
      <c r="F11" s="86">
        <v>50</v>
      </c>
      <c r="G11" s="160">
        <v>1.82</v>
      </c>
    </row>
    <row r="12" spans="2:7" ht="12.75">
      <c r="B12" s="58" t="s">
        <v>20</v>
      </c>
      <c r="C12" s="86">
        <v>0</v>
      </c>
      <c r="D12" s="86">
        <v>0</v>
      </c>
      <c r="E12" s="89">
        <v>0</v>
      </c>
      <c r="F12" s="86">
        <v>0</v>
      </c>
      <c r="G12" s="160">
        <v>0</v>
      </c>
    </row>
    <row r="13" spans="2:7" ht="12.75">
      <c r="B13" s="58" t="s">
        <v>21</v>
      </c>
      <c r="C13" s="86">
        <v>393</v>
      </c>
      <c r="D13" s="86">
        <v>260734310</v>
      </c>
      <c r="E13" s="89">
        <f>+D13/C13</f>
        <v>663446.0814249364</v>
      </c>
      <c r="F13" s="86">
        <v>39</v>
      </c>
      <c r="G13" s="160">
        <v>2.08</v>
      </c>
    </row>
    <row r="14" spans="2:7" ht="12.75">
      <c r="B14" s="58" t="s">
        <v>22</v>
      </c>
      <c r="C14" s="86">
        <v>101</v>
      </c>
      <c r="D14" s="86">
        <v>65321882</v>
      </c>
      <c r="E14" s="89">
        <f>+D14/C14</f>
        <v>646751.3069306931</v>
      </c>
      <c r="F14" s="86">
        <v>30</v>
      </c>
      <c r="G14" s="160">
        <v>1.72</v>
      </c>
    </row>
    <row r="15" spans="2:7" ht="12.75">
      <c r="B15" s="58" t="s">
        <v>23</v>
      </c>
      <c r="C15" s="86">
        <v>173</v>
      </c>
      <c r="D15" s="86">
        <v>148708495</v>
      </c>
      <c r="E15" s="89">
        <f>+D15/C15</f>
        <v>859586.676300578</v>
      </c>
      <c r="F15" s="86">
        <v>47</v>
      </c>
      <c r="G15" s="160">
        <v>1.99</v>
      </c>
    </row>
    <row r="16" spans="2:7" ht="12.75">
      <c r="B16" s="59" t="s">
        <v>24</v>
      </c>
      <c r="C16" s="86">
        <v>0</v>
      </c>
      <c r="D16" s="86">
        <v>0</v>
      </c>
      <c r="E16" s="89">
        <v>0</v>
      </c>
      <c r="F16" s="86">
        <v>0</v>
      </c>
      <c r="G16" s="160">
        <v>0</v>
      </c>
    </row>
    <row r="17" spans="2:7" ht="12.75">
      <c r="B17" s="59" t="s">
        <v>48</v>
      </c>
      <c r="C17" s="86">
        <v>314</v>
      </c>
      <c r="D17" s="86">
        <v>202768647</v>
      </c>
      <c r="E17" s="89">
        <f>+D17/C17</f>
        <v>645760.0222929936</v>
      </c>
      <c r="F17" s="86">
        <v>40</v>
      </c>
      <c r="G17" s="160">
        <v>2.11</v>
      </c>
    </row>
    <row r="18" spans="2:7" ht="12.75">
      <c r="B18" s="59" t="s">
        <v>25</v>
      </c>
      <c r="C18" s="86">
        <v>0</v>
      </c>
      <c r="D18" s="86">
        <v>0</v>
      </c>
      <c r="E18" s="89">
        <v>0</v>
      </c>
      <c r="F18" s="86">
        <v>0</v>
      </c>
      <c r="G18" s="160">
        <v>0</v>
      </c>
    </row>
    <row r="19" spans="2:7" ht="12.75">
      <c r="B19" s="58" t="s">
        <v>26</v>
      </c>
      <c r="C19" s="86">
        <v>0</v>
      </c>
      <c r="D19" s="86">
        <v>0</v>
      </c>
      <c r="E19" s="89">
        <v>0</v>
      </c>
      <c r="F19" s="86">
        <v>0</v>
      </c>
      <c r="G19" s="160">
        <v>0</v>
      </c>
    </row>
    <row r="20" spans="2:7" ht="12.75">
      <c r="B20" s="58" t="s">
        <v>27</v>
      </c>
      <c r="C20" s="86">
        <v>772</v>
      </c>
      <c r="D20" s="86">
        <v>726583288</v>
      </c>
      <c r="E20" s="89">
        <f>+D20/C20</f>
        <v>941170.0621761658</v>
      </c>
      <c r="F20" s="86">
        <v>51</v>
      </c>
      <c r="G20" s="160">
        <v>2.36</v>
      </c>
    </row>
    <row r="21" spans="2:7" ht="12.75">
      <c r="B21" s="58" t="s">
        <v>28</v>
      </c>
      <c r="C21" s="86">
        <v>208</v>
      </c>
      <c r="D21" s="86">
        <v>135886426</v>
      </c>
      <c r="E21" s="89">
        <f>+D21/C21</f>
        <v>653300.125</v>
      </c>
      <c r="F21" s="86">
        <v>52</v>
      </c>
      <c r="G21" s="160">
        <v>1.94</v>
      </c>
    </row>
    <row r="22" spans="2:7" ht="12.75">
      <c r="B22" s="59" t="s">
        <v>29</v>
      </c>
      <c r="C22" s="86">
        <v>656</v>
      </c>
      <c r="D22" s="86">
        <v>2650576712</v>
      </c>
      <c r="E22" s="89">
        <f>+D22/C22</f>
        <v>4040513.2804878047</v>
      </c>
      <c r="F22" s="86">
        <v>53</v>
      </c>
      <c r="G22" s="160">
        <v>1.18</v>
      </c>
    </row>
    <row r="23" spans="2:7" ht="12.75">
      <c r="B23" s="59" t="s">
        <v>30</v>
      </c>
      <c r="C23" s="86">
        <v>535</v>
      </c>
      <c r="D23" s="86">
        <v>738505302</v>
      </c>
      <c r="E23" s="89">
        <f>+D23/C23</f>
        <v>1380383.7420560748</v>
      </c>
      <c r="F23" s="86">
        <v>53</v>
      </c>
      <c r="G23" s="160">
        <v>2.08</v>
      </c>
    </row>
    <row r="24" spans="2:7" ht="12.75">
      <c r="B24" s="58" t="s">
        <v>31</v>
      </c>
      <c r="C24" s="86">
        <v>85</v>
      </c>
      <c r="D24" s="86">
        <v>437323128</v>
      </c>
      <c r="E24" s="89">
        <f>+D24/C24</f>
        <v>5144977.976470588</v>
      </c>
      <c r="F24" s="86">
        <v>42</v>
      </c>
      <c r="G24" s="160">
        <v>1.98</v>
      </c>
    </row>
    <row r="25" spans="2:7" ht="12.75">
      <c r="B25" s="58" t="s">
        <v>32</v>
      </c>
      <c r="C25" s="86">
        <v>0</v>
      </c>
      <c r="D25" s="86">
        <v>0</v>
      </c>
      <c r="E25" s="89">
        <v>0</v>
      </c>
      <c r="F25" s="86">
        <v>0</v>
      </c>
      <c r="G25" s="160">
        <v>0</v>
      </c>
    </row>
    <row r="26" spans="2:7" ht="12.75">
      <c r="B26" s="58" t="s">
        <v>33</v>
      </c>
      <c r="C26" s="86">
        <v>0</v>
      </c>
      <c r="D26" s="86">
        <v>0</v>
      </c>
      <c r="E26" s="89">
        <v>0</v>
      </c>
      <c r="F26" s="86">
        <v>0</v>
      </c>
      <c r="G26" s="160">
        <v>0</v>
      </c>
    </row>
    <row r="27" spans="2:7" ht="12.75">
      <c r="B27" s="58" t="s">
        <v>34</v>
      </c>
      <c r="C27" s="86">
        <v>314</v>
      </c>
      <c r="D27" s="86">
        <v>221307547</v>
      </c>
      <c r="E27" s="89">
        <f>+D27/C27</f>
        <v>704801.1050955415</v>
      </c>
      <c r="F27" s="86">
        <v>55</v>
      </c>
      <c r="G27" s="160">
        <v>1.76</v>
      </c>
    </row>
    <row r="28" spans="2:7" ht="13.5" thickBot="1">
      <c r="B28" s="30"/>
      <c r="C28" s="93"/>
      <c r="D28" s="93"/>
      <c r="E28" s="94"/>
      <c r="F28" s="95"/>
      <c r="G28" s="96"/>
    </row>
    <row r="29" spans="2:7" ht="13.5" thickBot="1">
      <c r="B29" s="19" t="s">
        <v>35</v>
      </c>
      <c r="C29" s="97">
        <f>SUM(C10:C27)</f>
        <v>4807</v>
      </c>
      <c r="D29" s="97">
        <f>SUM(D10:D27)</f>
        <v>7153784637</v>
      </c>
      <c r="E29" s="97">
        <f>D29/C29</f>
        <v>1488201.5055127938</v>
      </c>
      <c r="F29" s="97">
        <f>((F10*D10)+(F11*D11)+(F12*D12)+(F13*D13)+(F14*D14)+(F15*D15)+(F16*D16)+(D17*F17)+(D18*F18)+(D19*F19)+(D20*F20)+(D21*F21)+(D22*F22)+(D23*F23)+(D24*F24)+(D25*F25)+(D26*F26)+(D27*F27))/D29</f>
        <v>54.26596716570963</v>
      </c>
      <c r="G29" s="98">
        <f>((G10*D10)+(G11*D11)+(G12*D12)+(G13*D13)+(G14*D14)+(G15*D15)+(G16*D16)+(D17*G17)+(D18*G18)+(D19*G19)+(D20*G20)+(D21*G21)+(D22*G22)+(D23*G23)+(D24*G24)+(D25*G25)+(D26*G26)+(D27*G27))/D29</f>
        <v>1.7019809824867669</v>
      </c>
    </row>
    <row r="30" spans="2:7" ht="12.75">
      <c r="B30" s="5"/>
      <c r="C30" s="99"/>
      <c r="D30" s="99"/>
      <c r="E30" s="99"/>
      <c r="F30" s="99"/>
      <c r="G30" s="20"/>
    </row>
    <row r="31" spans="2:7" ht="15" thickBot="1">
      <c r="B31" s="24" t="s">
        <v>36</v>
      </c>
      <c r="C31" s="85"/>
      <c r="D31" s="85"/>
      <c r="E31" s="85"/>
      <c r="F31" s="85"/>
      <c r="G31" s="100"/>
    </row>
    <row r="32" spans="2:7" ht="12.75">
      <c r="B32" s="181" t="s">
        <v>2</v>
      </c>
      <c r="C32" s="151" t="s">
        <v>3</v>
      </c>
      <c r="D32" s="151" t="s">
        <v>4</v>
      </c>
      <c r="E32" s="152" t="s">
        <v>5</v>
      </c>
      <c r="F32" s="152" t="s">
        <v>6</v>
      </c>
      <c r="G32" s="153" t="s">
        <v>7</v>
      </c>
    </row>
    <row r="33" spans="2:7" ht="12.75">
      <c r="B33" s="182"/>
      <c r="C33" s="154" t="s">
        <v>8</v>
      </c>
      <c r="D33" s="154" t="s">
        <v>9</v>
      </c>
      <c r="E33" s="155" t="s">
        <v>10</v>
      </c>
      <c r="F33" s="155" t="s">
        <v>11</v>
      </c>
      <c r="G33" s="156" t="s">
        <v>37</v>
      </c>
    </row>
    <row r="34" spans="2:7" ht="12.75">
      <c r="B34" s="183"/>
      <c r="C34" s="157" t="s">
        <v>13</v>
      </c>
      <c r="D34" s="157" t="s">
        <v>14</v>
      </c>
      <c r="E34" s="158" t="s">
        <v>15</v>
      </c>
      <c r="F34" s="158" t="s">
        <v>16</v>
      </c>
      <c r="G34" s="159" t="s">
        <v>17</v>
      </c>
    </row>
    <row r="35" spans="2:7" ht="12.75">
      <c r="B35" s="21"/>
      <c r="C35" s="101"/>
      <c r="D35" s="101"/>
      <c r="E35" s="87"/>
      <c r="F35" s="101"/>
      <c r="G35" s="63"/>
    </row>
    <row r="36" spans="2:7" ht="12.75">
      <c r="B36" s="21" t="s">
        <v>18</v>
      </c>
      <c r="C36" s="101">
        <v>34</v>
      </c>
      <c r="D36" s="101">
        <v>140394296</v>
      </c>
      <c r="E36" s="87">
        <f>+D36/C36</f>
        <v>4129244</v>
      </c>
      <c r="F36" s="101">
        <v>344</v>
      </c>
      <c r="G36" s="63">
        <v>5.86</v>
      </c>
    </row>
    <row r="37" spans="2:7" ht="12.75">
      <c r="B37" s="21" t="s">
        <v>20</v>
      </c>
      <c r="C37" s="101">
        <v>0</v>
      </c>
      <c r="D37" s="101">
        <v>0</v>
      </c>
      <c r="E37" s="101">
        <v>0</v>
      </c>
      <c r="F37" s="101">
        <v>0</v>
      </c>
      <c r="G37" s="63">
        <v>0</v>
      </c>
    </row>
    <row r="38" spans="2:7" ht="12.75">
      <c r="B38" s="21" t="s">
        <v>51</v>
      </c>
      <c r="C38" s="101">
        <v>6</v>
      </c>
      <c r="D38" s="101">
        <v>34751640</v>
      </c>
      <c r="E38" s="87">
        <f>+D38/C38</f>
        <v>5791940</v>
      </c>
      <c r="F38" s="101">
        <v>305</v>
      </c>
      <c r="G38" s="63">
        <v>5.7</v>
      </c>
    </row>
    <row r="39" spans="2:7" ht="12.75">
      <c r="B39" s="22" t="s">
        <v>29</v>
      </c>
      <c r="C39" s="101">
        <v>2</v>
      </c>
      <c r="D39" s="101">
        <v>38229438</v>
      </c>
      <c r="E39" s="101">
        <f>+D39/C39</f>
        <v>19114719</v>
      </c>
      <c r="F39" s="101">
        <v>360</v>
      </c>
      <c r="G39" s="63">
        <v>5.9</v>
      </c>
    </row>
    <row r="40" spans="2:7" ht="12.75">
      <c r="B40" s="21" t="s">
        <v>38</v>
      </c>
      <c r="C40" s="101">
        <v>0</v>
      </c>
      <c r="D40" s="101">
        <v>0</v>
      </c>
      <c r="E40" s="101">
        <v>0</v>
      </c>
      <c r="F40" s="101">
        <v>0</v>
      </c>
      <c r="G40" s="63">
        <v>0</v>
      </c>
    </row>
    <row r="41" spans="2:7" ht="12.75">
      <c r="B41" s="21" t="s">
        <v>31</v>
      </c>
      <c r="C41" s="101">
        <v>3</v>
      </c>
      <c r="D41" s="101">
        <v>14486742</v>
      </c>
      <c r="E41" s="87">
        <f>+D41/C41</f>
        <v>4828914</v>
      </c>
      <c r="F41" s="101">
        <v>342</v>
      </c>
      <c r="G41" s="63">
        <v>4.95</v>
      </c>
    </row>
    <row r="42" spans="2:7" ht="13.5" thickBot="1">
      <c r="B42" s="22"/>
      <c r="C42" s="106"/>
      <c r="D42" s="107"/>
      <c r="E42" s="108"/>
      <c r="F42" s="109"/>
      <c r="G42" s="110"/>
    </row>
    <row r="43" spans="2:7" ht="13.5" thickBot="1">
      <c r="B43" s="19" t="s">
        <v>35</v>
      </c>
      <c r="C43" s="82">
        <f>SUM(C36:C41)</f>
        <v>45</v>
      </c>
      <c r="D43" s="82">
        <f>SUM(D36:D41)</f>
        <v>227862116</v>
      </c>
      <c r="E43" s="150">
        <f>D43/C43</f>
        <v>5063602.577777778</v>
      </c>
      <c r="F43" s="82">
        <f>(+F36*D36+F37*D37+F38*D38+F39*D39+F40*D40+F41*D41)/D43</f>
        <v>340.60928086878647</v>
      </c>
      <c r="G43" s="83">
        <f>+((+G36*D36)+(+G37*D37)+(+G38*D38)+(+G39*D39)+(+G40*D40)+(+G41*D41))/D43</f>
        <v>5.784454225203456</v>
      </c>
    </row>
    <row r="44" spans="2:7" ht="4.5" customHeight="1">
      <c r="B44" s="85"/>
      <c r="C44" s="99"/>
      <c r="D44" s="99"/>
      <c r="E44" s="85"/>
      <c r="F44" s="85"/>
      <c r="G44" s="85"/>
    </row>
    <row r="45" spans="2:7" ht="12.75">
      <c r="B45" s="5" t="s">
        <v>39</v>
      </c>
      <c r="C45" s="111"/>
      <c r="D45" s="111"/>
      <c r="E45" s="112"/>
      <c r="F45" s="111"/>
      <c r="G45" s="111"/>
    </row>
    <row r="46" spans="2:7" ht="12.75">
      <c r="B46" s="5" t="s">
        <v>40</v>
      </c>
      <c r="C46" s="111"/>
      <c r="D46" s="111"/>
      <c r="E46" s="111"/>
      <c r="F46" s="111"/>
      <c r="G46" s="111"/>
    </row>
    <row r="47" spans="2:7" ht="12.75">
      <c r="B47" s="5" t="s">
        <v>41</v>
      </c>
      <c r="C47" s="111"/>
      <c r="D47" s="111"/>
      <c r="E47" s="111"/>
      <c r="F47" s="111"/>
      <c r="G47" s="113"/>
    </row>
    <row r="48" spans="2:7" ht="12.75">
      <c r="B48" s="5" t="s">
        <v>42</v>
      </c>
      <c r="C48" s="111"/>
      <c r="D48" s="111"/>
      <c r="E48" s="111"/>
      <c r="F48" s="111"/>
      <c r="G48" s="111"/>
    </row>
    <row r="49" spans="2:7" ht="12.75">
      <c r="B49" s="5" t="s">
        <v>43</v>
      </c>
      <c r="C49" s="111"/>
      <c r="D49" s="111"/>
      <c r="E49" s="111"/>
      <c r="F49" s="111"/>
      <c r="G49" s="111"/>
    </row>
  </sheetData>
  <sheetProtection/>
  <mergeCells count="2">
    <mergeCell ref="B6:B8"/>
    <mergeCell ref="B32:B34"/>
  </mergeCells>
  <printOptions/>
  <pageMargins left="0.7" right="0.7" top="0.75" bottom="0.75" header="0.3" footer="0.3"/>
  <pageSetup orientation="portrait" paperSize="9"/>
  <ignoredErrors>
    <ignoredError sqref="C8:G8 C34:G34" numberStoredAsText="1"/>
    <ignoredError sqref="C29:G29 E36:E42 C43:F4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dacortes</dc:creator>
  <cp:keywords/>
  <dc:description/>
  <cp:lastModifiedBy>Seda Espejo Salvador</cp:lastModifiedBy>
  <cp:lastPrinted>2010-11-15T19:39:49Z</cp:lastPrinted>
  <dcterms:created xsi:type="dcterms:W3CDTF">2009-09-10T19:54:31Z</dcterms:created>
  <dcterms:modified xsi:type="dcterms:W3CDTF">2013-06-11T14:55:29Z</dcterms:modified>
  <cp:category/>
  <cp:version/>
  <cp:contentType/>
  <cp:contentStatus/>
</cp:coreProperties>
</file>