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<sst xmlns="http://schemas.openxmlformats.org/spreadsheetml/2006/main" count="153" uniqueCount="100">
  <si>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</si>
  <si>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</si>
  <si>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</si>
  <si>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</si>
  <si>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</si>
  <si>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</si>
  <si>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</si>
  <si>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</si>
  <si>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</si>
  <si>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</si>
  <si>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</si>
  <si>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</si>
  <si>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</si>
  <si>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</si>
  <si>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</si>
  <si>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</si>
  <si>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</si>
  <si>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</si>
  <si>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</si>
  <si>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</si>
  <si>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</si>
  <si>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</si>
  <si>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</si>
  <si>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</si>
  <si>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</si>
  <si>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</si>
  <si>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</si>
  <si>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</si>
  <si>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</si>
  <si>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</si>
  <si>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</si>
  <si>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</si>
  <si>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</si>
  <si>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</si>
  <si>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</si>
  <si>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</si>
  <si>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</si>
  <si>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</si>
  <si>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</si>
  <si>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</si>
  <si>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</si>
  <si>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</si>
  <si>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</si>
  <si>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</si>
  <si>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</si>
  <si>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</si>
  <si>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</si>
  <si>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</si>
  <si>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</si>
  <si>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</si>
  <si>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</si>
  <si>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</si>
  <si>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</si>
  <si>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</si>
  <si>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</si>
  <si>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</si>
  <si>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</si>
  <si>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</si>
  <si>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</si>
  <si>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</si>
  <si>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</si>
  <si>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</si>
  <si>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</si>
  <si>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</si>
  <si>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</si>
  <si>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</si>
  <si>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</si>
  <si>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</si>
  <si>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</si>
  <si>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</si>
  <si>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</si>
  <si>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</si>
  <si>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</si>
  <si>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</si>
  <si>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</si>
  <si>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</si>
  <si>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</si>
  <si>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</si>
  <si>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</si>
  <si>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</si>
  <si>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</si>
  <si>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</si>
  <si>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</si>
  <si>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</si>
  <si>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</si>
  <si>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</si>
  <si>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</si>
  <si>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</si>
  <si>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</si>
  <si>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</si>
  <si>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</si>
  <si>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</si>
  <si>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</si>
  <si>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</si>
  <si>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</si>
  <si>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</si>
  <si>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 xml:space="preserve">      (entre el 1 de enero y 30 de septiembre de 2021, montos expresados en  pesos de septiembre de 2021)</t>
  </si>
  <si>
    <t>FID</t>
  </si>
  <si>
    <t xml:space="preserve">      (entre el 1 de enero y  31 de diciembre de 2021)</t>
  </si>
  <si>
    <t xml:space="preserve">      (entre el 1 de enero y 31 de diciembre de 2021, montos expresados en miles de pesos de diciembre de 2021)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</si>
</sst>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7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MS Sans Serif"/>
      <family val="2"/>
    </font>
    <font>
      <sz val="10"/>
      <color indexed="18"/>
      <name val="MS Sans Serif"/>
      <family val="2"/>
    </font>
    <font>
      <sz val="10"/>
      <color indexed="17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6" fillId="33" borderId="0" xfId="58" applyFont="1" applyFill="1" applyBorder="1" applyAlignment="1" quotePrefix="1">
      <alignment horizontal="left"/>
      <protection/>
    </xf>
    <xf numFmtId="0" fontId="27" fillId="33" borderId="0" xfId="58" applyFont="1" applyFill="1">
      <alignment/>
      <protection/>
    </xf>
    <xf numFmtId="0" fontId="27" fillId="33" borderId="0" xfId="58" applyFont="1" applyFill="1" applyBorder="1" applyAlignment="1">
      <alignment horizontal="right"/>
      <protection/>
    </xf>
    <xf numFmtId="0" fontId="27" fillId="33" borderId="0" xfId="58" applyFont="1" applyFill="1" applyBorder="1" applyAlignment="1" quotePrefix="1">
      <alignment horizontal="right"/>
      <protection/>
    </xf>
    <xf numFmtId="3" fontId="27" fillId="33" borderId="0" xfId="51" applyNumberFormat="1" applyFont="1" applyFill="1" applyBorder="1" applyAlignment="1">
      <alignment/>
    </xf>
    <xf numFmtId="3" fontId="27" fillId="33" borderId="0" xfId="58" applyNumberFormat="1" applyFont="1" applyFill="1" applyBorder="1">
      <alignment/>
      <protection/>
    </xf>
    <xf numFmtId="0" fontId="27" fillId="33" borderId="0" xfId="59" applyFont="1" applyFill="1" applyBorder="1" applyAlignment="1">
      <alignment horizontal="right"/>
      <protection/>
    </xf>
    <xf numFmtId="0" fontId="27" fillId="33" borderId="0" xfId="59" applyFont="1" applyFill="1" applyBorder="1" applyAlignment="1" quotePrefix="1">
      <alignment horizontal="right"/>
      <protection/>
    </xf>
    <xf numFmtId="3" fontId="27" fillId="33" borderId="0" xfId="52" applyNumberFormat="1" applyFont="1" applyFill="1" applyBorder="1" applyAlignment="1">
      <alignment/>
    </xf>
    <xf numFmtId="38" fontId="27" fillId="33" borderId="0" xfId="60" applyNumberFormat="1" applyFont="1" applyFill="1" applyBorder="1" applyAlignment="1">
      <alignment horizontal="right"/>
      <protection/>
    </xf>
    <xf numFmtId="0" fontId="27" fillId="33" borderId="0" xfId="60" applyFont="1" applyFill="1" applyBorder="1" applyAlignment="1">
      <alignment horizontal="right"/>
      <protection/>
    </xf>
    <xf numFmtId="0" fontId="27" fillId="33" borderId="0" xfId="60" applyFont="1" applyFill="1" applyBorder="1" applyAlignment="1" quotePrefix="1">
      <alignment horizontal="right"/>
      <protection/>
    </xf>
    <xf numFmtId="3" fontId="27" fillId="33" borderId="0" xfId="60" applyNumberFormat="1" applyFont="1" applyFill="1" applyBorder="1">
      <alignment/>
      <protection/>
    </xf>
    <xf numFmtId="0" fontId="26" fillId="33" borderId="0" xfId="60" applyFont="1" applyFill="1" applyBorder="1">
      <alignment/>
      <protection/>
    </xf>
    <xf numFmtId="169" fontId="27" fillId="33" borderId="0" xfId="53" applyNumberFormat="1" applyFont="1" applyFill="1" applyBorder="1" applyAlignment="1">
      <alignment/>
    </xf>
    <xf numFmtId="38" fontId="27" fillId="33" borderId="0" xfId="60" applyNumberFormat="1" applyFont="1" applyFill="1" applyBorder="1">
      <alignment/>
      <protection/>
    </xf>
    <xf numFmtId="0" fontId="27" fillId="33" borderId="0" xfId="60" applyFont="1" applyFill="1" applyBorder="1">
      <alignment/>
      <protection/>
    </xf>
    <xf numFmtId="0" fontId="27" fillId="33" borderId="0" xfId="61" applyFont="1" applyFill="1" applyBorder="1" applyAlignment="1" quotePrefix="1">
      <alignment horizontal="left"/>
      <protection/>
    </xf>
    <xf numFmtId="0" fontId="26" fillId="33" borderId="0" xfId="61" applyFont="1" applyFill="1" applyBorder="1" applyAlignment="1" quotePrefix="1">
      <alignment horizontal="left"/>
      <protection/>
    </xf>
    <xf numFmtId="0" fontId="27" fillId="33" borderId="0" xfId="61" applyFont="1" applyFill="1" applyBorder="1">
      <alignment/>
      <protection/>
    </xf>
    <xf numFmtId="0" fontId="27" fillId="33" borderId="0" xfId="61" applyFont="1" applyFill="1" applyBorder="1" applyAlignment="1">
      <alignment horizontal="right"/>
      <protection/>
    </xf>
    <xf numFmtId="3" fontId="27" fillId="33" borderId="0" xfId="54" applyNumberFormat="1" applyFont="1" applyFill="1" applyBorder="1" applyAlignment="1">
      <alignment/>
    </xf>
    <xf numFmtId="3" fontId="27" fillId="33" borderId="0" xfId="61" applyNumberFormat="1" applyFont="1" applyFill="1" applyBorder="1">
      <alignment/>
      <protection/>
    </xf>
    <xf numFmtId="3" fontId="27" fillId="33" borderId="0" xfId="61" applyNumberFormat="1" applyFont="1" applyFill="1" applyBorder="1" applyAlignment="1">
      <alignment horizontal="right"/>
      <protection/>
    </xf>
    <xf numFmtId="3" fontId="27" fillId="33" borderId="0" xfId="54" applyNumberFormat="1" applyFont="1" applyFill="1" applyBorder="1" applyAlignment="1">
      <alignment horizontal="right"/>
    </xf>
    <xf numFmtId="0" fontId="27" fillId="33" borderId="0" xfId="58" applyFont="1" applyFill="1" applyBorder="1">
      <alignment/>
      <protection/>
    </xf>
    <xf numFmtId="0" fontId="27" fillId="33" borderId="10" xfId="58" applyFont="1" applyFill="1" applyBorder="1">
      <alignment/>
      <protection/>
    </xf>
    <xf numFmtId="38" fontId="27" fillId="33" borderId="0" xfId="58" applyNumberFormat="1" applyFont="1" applyFill="1" applyBorder="1">
      <alignment/>
      <protection/>
    </xf>
    <xf numFmtId="49" fontId="27" fillId="33" borderId="0" xfId="58" applyNumberFormat="1" applyFont="1" applyFill="1" applyBorder="1" applyAlignment="1">
      <alignment horizontal="left"/>
      <protection/>
    </xf>
    <xf numFmtId="169" fontId="27" fillId="33" borderId="0" xfId="51" applyNumberFormat="1" applyFont="1" applyFill="1" applyBorder="1" applyAlignment="1">
      <alignment/>
    </xf>
    <xf numFmtId="0" fontId="27" fillId="33" borderId="0" xfId="58" applyFont="1" applyFill="1" applyBorder="1" applyAlignment="1" quotePrefix="1">
      <alignment horizontal="left"/>
      <protection/>
    </xf>
    <xf numFmtId="0" fontId="27" fillId="33" borderId="0" xfId="58" applyFont="1" applyFill="1" applyBorder="1" applyAlignment="1">
      <alignment horizontal="left"/>
      <protection/>
    </xf>
    <xf numFmtId="3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0" xfId="58" applyFont="1" applyFill="1" applyBorder="1" applyAlignment="1" quotePrefix="1">
      <alignment horizontal="left"/>
      <protection/>
    </xf>
    <xf numFmtId="0" fontId="26" fillId="33" borderId="10" xfId="58" applyFont="1" applyFill="1" applyBorder="1" applyAlignment="1" quotePrefix="1">
      <alignment horizontal="left"/>
      <protection/>
    </xf>
    <xf numFmtId="0" fontId="27" fillId="33" borderId="11" xfId="58" applyFont="1" applyFill="1" applyBorder="1">
      <alignment/>
      <protection/>
    </xf>
    <xf numFmtId="0" fontId="27" fillId="33" borderId="11" xfId="58" applyFont="1" applyFill="1" applyBorder="1" applyAlignment="1" quotePrefix="1">
      <alignment horizontal="right"/>
      <protection/>
    </xf>
    <xf numFmtId="0" fontId="27" fillId="33" borderId="10" xfId="58" applyFont="1" applyFill="1" applyBorder="1" applyAlignment="1">
      <alignment horizontal="left"/>
      <protection/>
    </xf>
    <xf numFmtId="3" fontId="27" fillId="33" borderId="10" xfId="0" applyNumberFormat="1" applyFont="1" applyFill="1" applyBorder="1" applyAlignment="1">
      <alignment/>
    </xf>
    <xf numFmtId="3" fontId="27" fillId="33" borderId="10" xfId="58" applyNumberFormat="1" applyFont="1" applyFill="1" applyBorder="1">
      <alignment/>
      <protection/>
    </xf>
    <xf numFmtId="49" fontId="27" fillId="33" borderId="10" xfId="58" applyNumberFormat="1" applyFont="1" applyFill="1" applyBorder="1" applyAlignment="1">
      <alignment horizontal="left"/>
      <protection/>
    </xf>
    <xf numFmtId="38" fontId="28" fillId="33" borderId="0" xfId="51" applyNumberFormat="1" applyFont="1" applyFill="1" applyBorder="1" applyAlignment="1">
      <alignment/>
    </xf>
    <xf numFmtId="38" fontId="28" fillId="33" borderId="0" xfId="58" applyNumberFormat="1" applyFont="1" applyFill="1" applyBorder="1">
      <alignment/>
      <protection/>
    </xf>
    <xf numFmtId="0" fontId="28" fillId="33" borderId="0" xfId="0" applyFont="1" applyFill="1" applyBorder="1" applyAlignment="1">
      <alignment/>
    </xf>
    <xf numFmtId="0" fontId="29" fillId="33" borderId="10" xfId="58" applyFont="1" applyFill="1" applyBorder="1">
      <alignment/>
      <protection/>
    </xf>
    <xf numFmtId="169" fontId="28" fillId="33" borderId="10" xfId="51" applyNumberFormat="1" applyFont="1" applyFill="1" applyBorder="1" applyAlignment="1">
      <alignment/>
    </xf>
    <xf numFmtId="38" fontId="28" fillId="33" borderId="10" xfId="58" applyNumberFormat="1" applyFont="1" applyFill="1" applyBorder="1">
      <alignment/>
      <protection/>
    </xf>
    <xf numFmtId="0" fontId="28" fillId="33" borderId="0" xfId="58" applyFont="1" applyFill="1">
      <alignment/>
      <protection/>
    </xf>
    <xf numFmtId="0" fontId="27" fillId="33" borderId="0" xfId="59" applyFont="1" applyFill="1" applyBorder="1" applyAlignment="1" quotePrefix="1">
      <alignment horizontal="left"/>
      <protection/>
    </xf>
    <xf numFmtId="0" fontId="27" fillId="33" borderId="0" xfId="59" applyFont="1" applyFill="1" applyBorder="1">
      <alignment/>
      <protection/>
    </xf>
    <xf numFmtId="0" fontId="27" fillId="33" borderId="0" xfId="58" applyNumberFormat="1" applyFont="1" applyFill="1" applyBorder="1" applyAlignment="1">
      <alignment horizontal="left"/>
      <protection/>
    </xf>
    <xf numFmtId="3" fontId="27" fillId="33" borderId="0" xfId="59" applyNumberFormat="1" applyFont="1" applyFill="1" applyBorder="1">
      <alignment/>
      <protection/>
    </xf>
    <xf numFmtId="168" fontId="27" fillId="33" borderId="0" xfId="59" applyNumberFormat="1" applyFont="1" applyFill="1" applyBorder="1">
      <alignment/>
      <protection/>
    </xf>
    <xf numFmtId="0" fontId="27" fillId="33" borderId="11" xfId="59" applyFont="1" applyFill="1" applyBorder="1">
      <alignment/>
      <protection/>
    </xf>
    <xf numFmtId="0" fontId="27" fillId="33" borderId="11" xfId="59" applyFont="1" applyFill="1" applyBorder="1" applyAlignment="1" quotePrefix="1">
      <alignment horizontal="right"/>
      <protection/>
    </xf>
    <xf numFmtId="0" fontId="27" fillId="33" borderId="10" xfId="59" applyFont="1" applyFill="1" applyBorder="1" applyAlignment="1" quotePrefix="1">
      <alignment horizontal="left"/>
      <protection/>
    </xf>
    <xf numFmtId="0" fontId="26" fillId="33" borderId="10" xfId="59" applyFont="1" applyFill="1" applyBorder="1" applyAlignment="1" quotePrefix="1">
      <alignment horizontal="left"/>
      <protection/>
    </xf>
    <xf numFmtId="0" fontId="27" fillId="33" borderId="10" xfId="59" applyFont="1" applyFill="1" applyBorder="1">
      <alignment/>
      <protection/>
    </xf>
    <xf numFmtId="0" fontId="27" fillId="33" borderId="10" xfId="58" applyNumberFormat="1" applyFont="1" applyFill="1" applyBorder="1" applyAlignment="1">
      <alignment horizontal="left"/>
      <protection/>
    </xf>
    <xf numFmtId="0" fontId="27" fillId="33" borderId="10" xfId="0" applyFont="1" applyFill="1" applyBorder="1" applyAlignment="1">
      <alignment/>
    </xf>
    <xf numFmtId="3" fontId="27" fillId="33" borderId="10" xfId="59" applyNumberFormat="1" applyFont="1" applyFill="1" applyBorder="1">
      <alignment/>
      <protection/>
    </xf>
    <xf numFmtId="0" fontId="28" fillId="33" borderId="0" xfId="59" applyFont="1" applyFill="1" applyBorder="1">
      <alignment/>
      <protection/>
    </xf>
    <xf numFmtId="38" fontId="28" fillId="33" borderId="0" xfId="52" applyNumberFormat="1" applyFont="1" applyFill="1" applyBorder="1" applyAlignment="1">
      <alignment/>
    </xf>
    <xf numFmtId="38" fontId="28" fillId="33" borderId="0" xfId="59" applyNumberFormat="1" applyFont="1" applyFill="1" applyBorder="1">
      <alignment/>
      <protection/>
    </xf>
    <xf numFmtId="3" fontId="28" fillId="33" borderId="0" xfId="59" applyNumberFormat="1" applyFont="1" applyFill="1" applyBorder="1">
      <alignment/>
      <protection/>
    </xf>
    <xf numFmtId="0" fontId="29" fillId="33" borderId="10" xfId="59" applyFont="1" applyFill="1" applyBorder="1">
      <alignment/>
      <protection/>
    </xf>
    <xf numFmtId="169" fontId="28" fillId="33" borderId="10" xfId="52" applyNumberFormat="1" applyFont="1" applyFill="1" applyBorder="1" applyAlignment="1">
      <alignment/>
    </xf>
    <xf numFmtId="38" fontId="28" fillId="33" borderId="10" xfId="59" applyNumberFormat="1" applyFont="1" applyFill="1" applyBorder="1">
      <alignment/>
      <protection/>
    </xf>
    <xf numFmtId="0" fontId="28" fillId="33" borderId="10" xfId="59" applyFont="1" applyFill="1" applyBorder="1">
      <alignment/>
      <protection/>
    </xf>
    <xf numFmtId="0" fontId="27" fillId="33" borderId="0" xfId="60" applyFont="1" applyFill="1" applyBorder="1" applyAlignment="1" quotePrefix="1">
      <alignment horizontal="left"/>
      <protection/>
    </xf>
    <xf numFmtId="0" fontId="26" fillId="33" borderId="0" xfId="60" applyFont="1" applyFill="1" applyBorder="1" applyAlignment="1" quotePrefix="1">
      <alignment horizontal="left"/>
      <protection/>
    </xf>
    <xf numFmtId="0" fontId="27" fillId="33" borderId="0" xfId="58" applyNumberFormat="1" applyFont="1" applyFill="1" applyBorder="1" applyAlignment="1" quotePrefix="1">
      <alignment horizontal="left"/>
      <protection/>
    </xf>
    <xf numFmtId="0" fontId="27" fillId="33" borderId="10" xfId="60" applyFont="1" applyFill="1" applyBorder="1" applyAlignment="1" quotePrefix="1">
      <alignment horizontal="left"/>
      <protection/>
    </xf>
    <xf numFmtId="0" fontId="26" fillId="33" borderId="10" xfId="60" applyFont="1" applyFill="1" applyBorder="1" applyAlignment="1" quotePrefix="1">
      <alignment horizontal="left"/>
      <protection/>
    </xf>
    <xf numFmtId="0" fontId="27" fillId="33" borderId="10" xfId="60" applyFont="1" applyFill="1" applyBorder="1">
      <alignment/>
      <protection/>
    </xf>
    <xf numFmtId="0" fontId="27" fillId="33" borderId="10" xfId="58" applyNumberFormat="1" applyFont="1" applyFill="1" applyBorder="1" applyAlignment="1" quotePrefix="1">
      <alignment horizontal="left"/>
      <protection/>
    </xf>
    <xf numFmtId="3" fontId="27" fillId="33" borderId="10" xfId="60" applyNumberFormat="1" applyFont="1" applyFill="1" applyBorder="1">
      <alignment/>
      <protection/>
    </xf>
    <xf numFmtId="38" fontId="28" fillId="33" borderId="0" xfId="53" applyNumberFormat="1" applyFont="1" applyFill="1" applyBorder="1" applyAlignment="1">
      <alignment/>
    </xf>
    <xf numFmtId="38" fontId="28" fillId="33" borderId="0" xfId="60" applyNumberFormat="1" applyFont="1" applyFill="1" applyBorder="1">
      <alignment/>
      <protection/>
    </xf>
    <xf numFmtId="0" fontId="28" fillId="33" borderId="0" xfId="60" applyFont="1" applyFill="1" applyBorder="1">
      <alignment/>
      <protection/>
    </xf>
    <xf numFmtId="0" fontId="29" fillId="33" borderId="10" xfId="60" applyFont="1" applyFill="1" applyBorder="1">
      <alignment/>
      <protection/>
    </xf>
    <xf numFmtId="169" fontId="28" fillId="33" borderId="10" xfId="53" applyNumberFormat="1" applyFont="1" applyFill="1" applyBorder="1" applyAlignment="1">
      <alignment/>
    </xf>
    <xf numFmtId="38" fontId="28" fillId="33" borderId="10" xfId="60" applyNumberFormat="1" applyFont="1" applyFill="1" applyBorder="1">
      <alignment/>
      <protection/>
    </xf>
    <xf numFmtId="0" fontId="28" fillId="33" borderId="10" xfId="60" applyFont="1" applyFill="1" applyBorder="1">
      <alignment/>
      <protection/>
    </xf>
    <xf numFmtId="0" fontId="27" fillId="33" borderId="0" xfId="60" applyFont="1" applyFill="1" applyBorder="1" applyAlignment="1">
      <alignment horizontal="center"/>
      <protection/>
    </xf>
    <xf numFmtId="0" fontId="27" fillId="33" borderId="0" xfId="60" applyFont="1" applyFill="1" applyBorder="1" applyAlignment="1">
      <alignment horizontal="left"/>
      <protection/>
    </xf>
    <xf numFmtId="3" fontId="27" fillId="33" borderId="0" xfId="53" applyNumberFormat="1" applyFont="1" applyFill="1" applyBorder="1" applyAlignment="1">
      <alignment/>
    </xf>
    <xf numFmtId="3" fontId="27" fillId="33" borderId="0" xfId="60" applyNumberFormat="1" applyFont="1" applyFill="1" applyBorder="1" applyAlignment="1" quotePrefix="1">
      <alignment horizontal="right"/>
      <protection/>
    </xf>
    <xf numFmtId="0" fontId="27" fillId="33" borderId="12" xfId="60" applyFont="1" applyFill="1" applyBorder="1" applyAlignment="1" quotePrefix="1">
      <alignment horizontal="left"/>
      <protection/>
    </xf>
    <xf numFmtId="0" fontId="27" fillId="33" borderId="11" xfId="60" applyFont="1" applyFill="1" applyBorder="1">
      <alignment/>
      <protection/>
    </xf>
    <xf numFmtId="0" fontId="27" fillId="33" borderId="11" xfId="60" applyFont="1" applyFill="1" applyBorder="1" applyAlignment="1" quotePrefix="1">
      <alignment horizontal="right"/>
      <protection/>
    </xf>
    <xf numFmtId="3" fontId="27" fillId="33" borderId="10" xfId="53" applyNumberFormat="1" applyFont="1" applyFill="1" applyBorder="1" applyAlignment="1">
      <alignment/>
    </xf>
    <xf numFmtId="3" fontId="27" fillId="33" borderId="10" xfId="60" applyNumberFormat="1" applyFont="1" applyFill="1" applyBorder="1" applyAlignment="1" quotePrefix="1">
      <alignment horizontal="right"/>
      <protection/>
    </xf>
    <xf numFmtId="0" fontId="27" fillId="33" borderId="0" xfId="61" applyFont="1" applyFill="1" applyBorder="1" applyAlignment="1" quotePrefix="1">
      <alignment horizontal="right"/>
      <protection/>
    </xf>
    <xf numFmtId="170" fontId="27" fillId="33" borderId="0" xfId="0" applyNumberFormat="1" applyFont="1" applyFill="1" applyBorder="1" applyAlignment="1">
      <alignment/>
    </xf>
    <xf numFmtId="0" fontId="27" fillId="33" borderId="10" xfId="61" applyFont="1" applyFill="1" applyBorder="1" applyAlignment="1" quotePrefix="1">
      <alignment horizontal="left"/>
      <protection/>
    </xf>
    <xf numFmtId="0" fontId="26" fillId="33" borderId="10" xfId="61" applyFont="1" applyFill="1" applyBorder="1" applyAlignment="1" quotePrefix="1">
      <alignment horizontal="left"/>
      <protection/>
    </xf>
    <xf numFmtId="0" fontId="27" fillId="33" borderId="10" xfId="61" applyFont="1" applyFill="1" applyBorder="1">
      <alignment/>
      <protection/>
    </xf>
    <xf numFmtId="0" fontId="28" fillId="33" borderId="0" xfId="61" applyFont="1" applyFill="1" applyBorder="1">
      <alignment/>
      <protection/>
    </xf>
    <xf numFmtId="0" fontId="29" fillId="33" borderId="10" xfId="61" applyFont="1" applyFill="1" applyBorder="1">
      <alignment/>
      <protection/>
    </xf>
    <xf numFmtId="169" fontId="28" fillId="33" borderId="10" xfId="54" applyNumberFormat="1" applyFont="1" applyFill="1" applyBorder="1" applyAlignment="1">
      <alignment/>
    </xf>
    <xf numFmtId="38" fontId="28" fillId="33" borderId="10" xfId="61" applyNumberFormat="1" applyFont="1" applyFill="1" applyBorder="1">
      <alignment/>
      <protection/>
    </xf>
    <xf numFmtId="38" fontId="28" fillId="33" borderId="10" xfId="61" applyNumberFormat="1" applyFont="1" applyFill="1" applyBorder="1" applyAlignment="1">
      <alignment horizontal="right"/>
      <protection/>
    </xf>
    <xf numFmtId="0" fontId="28" fillId="33" borderId="10" xfId="61" applyFont="1" applyFill="1" applyBorder="1">
      <alignment/>
      <protection/>
    </xf>
    <xf numFmtId="38" fontId="28" fillId="33" borderId="10" xfId="54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3" fontId="27" fillId="33" borderId="10" xfId="54" applyNumberFormat="1" applyFont="1" applyFill="1" applyBorder="1" applyAlignment="1">
      <alignment horizontal="right"/>
    </xf>
    <xf numFmtId="0" fontId="27" fillId="33" borderId="11" xfId="60" applyFont="1" applyFill="1" applyBorder="1" applyAlignment="1">
      <alignment horizontal="right"/>
      <protection/>
    </xf>
    <xf numFmtId="0" fontId="28" fillId="33" borderId="0" xfId="61" applyFont="1" applyFill="1" applyBorder="1" applyAlignment="1" quotePrefix="1">
      <alignment horizontal="left"/>
      <protection/>
    </xf>
    <xf numFmtId="0" fontId="29" fillId="33" borderId="0" xfId="61" applyFont="1" applyFill="1" applyBorder="1" applyAlignment="1" quotePrefix="1">
      <alignment horizontal="left"/>
      <protection/>
    </xf>
    <xf numFmtId="0" fontId="28" fillId="33" borderId="11" xfId="61" applyFont="1" applyFill="1" applyBorder="1">
      <alignment/>
      <protection/>
    </xf>
    <xf numFmtId="0" fontId="28" fillId="33" borderId="10" xfId="0" applyFont="1" applyFill="1" applyBorder="1" applyAlignment="1">
      <alignment/>
    </xf>
    <xf numFmtId="0" fontId="1" fillId="0" borderId="0" xfId="58" applyFont="1" applyBorder="1">
      <alignment/>
      <protection/>
    </xf>
    <xf numFmtId="38" fontId="1" fillId="33" borderId="0" xfId="58" applyNumberFormat="1" applyFont="1" applyFill="1" applyBorder="1">
      <alignment/>
      <protection/>
    </xf>
    <xf numFmtId="49" fontId="5" fillId="33" borderId="0" xfId="58" applyNumberFormat="1" applyFont="1" applyFill="1" applyBorder="1" applyAlignment="1">
      <alignment horizontal="left"/>
      <protection/>
    </xf>
    <xf numFmtId="49" fontId="5" fillId="0" borderId="0" xfId="58" applyNumberFormat="1" applyFont="1" applyFill="1" applyBorder="1" applyAlignment="1">
      <alignment horizontal="left"/>
      <protection/>
    </xf>
    <xf numFmtId="49" fontId="5" fillId="0" borderId="0" xfId="58" applyNumberFormat="1" applyFont="1" applyBorder="1" applyAlignment="1">
      <alignment horizontal="left"/>
      <protection/>
    </xf>
    <xf numFmtId="3" fontId="28" fillId="33" borderId="12" xfId="54" applyNumberFormat="1" applyFont="1" applyFill="1" applyBorder="1" applyAlignment="1">
      <alignment/>
    </xf>
    <xf numFmtId="3" fontId="28" fillId="33" borderId="12" xfId="61" applyNumberFormat="1" applyFont="1" applyFill="1" applyBorder="1">
      <alignment/>
      <protection/>
    </xf>
    <xf numFmtId="3" fontId="28" fillId="33" borderId="12" xfId="61" applyNumberFormat="1" applyFont="1" applyFill="1" applyBorder="1" applyAlignment="1">
      <alignment horizontal="right"/>
      <protection/>
    </xf>
    <xf numFmtId="0" fontId="28" fillId="33" borderId="12" xfId="61" applyFont="1" applyFill="1" applyBorder="1">
      <alignment/>
      <protection/>
    </xf>
    <xf numFmtId="38" fontId="28" fillId="33" borderId="12" xfId="54" applyNumberFormat="1" applyFont="1" applyFill="1" applyBorder="1" applyAlignment="1">
      <alignment/>
    </xf>
    <xf numFmtId="38" fontId="28" fillId="33" borderId="12" xfId="61" applyNumberFormat="1" applyFont="1" applyFill="1" applyBorder="1">
      <alignment/>
      <protection/>
    </xf>
    <xf numFmtId="38" fontId="28" fillId="33" borderId="12" xfId="61" applyNumberFormat="1" applyFont="1" applyFill="1" applyBorder="1" applyAlignment="1">
      <alignment horizontal="right"/>
      <protection/>
    </xf>
    <xf numFmtId="0" fontId="5" fillId="0" borderId="0" xfId="58" applyFont="1" applyBorder="1" applyAlignment="1" quotePrefix="1">
      <alignment horizontal="left"/>
      <protection/>
    </xf>
    <xf numFmtId="0" fontId="6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38" fontId="7" fillId="33" borderId="0" xfId="58" applyNumberFormat="1" applyFont="1" applyFill="1" applyBorder="1">
      <alignment/>
      <protection/>
    </xf>
    <xf numFmtId="38" fontId="1" fillId="0" borderId="0" xfId="58" applyNumberFormat="1" applyFont="1" applyFill="1" applyBorder="1">
      <alignment/>
      <protection/>
    </xf>
    <xf numFmtId="38" fontId="7" fillId="0" borderId="0" xfId="58" applyNumberFormat="1" applyFont="1" applyFill="1" applyBorder="1">
      <alignment/>
      <protection/>
    </xf>
    <xf numFmtId="38" fontId="1" fillId="0" borderId="0" xfId="58" applyNumberFormat="1" applyFont="1" applyBorder="1">
      <alignment/>
      <protection/>
    </xf>
    <xf numFmtId="38" fontId="7" fillId="0" borderId="0" xfId="58" applyNumberFormat="1" applyFont="1" applyBorder="1">
      <alignment/>
      <protection/>
    </xf>
    <xf numFmtId="0" fontId="28" fillId="33" borderId="0" xfId="58" applyFont="1" applyFill="1" applyBorder="1">
      <alignment/>
      <protection/>
    </xf>
    <xf numFmtId="0" fontId="26" fillId="33" borderId="0" xfId="61" applyFont="1" applyFill="1" applyBorder="1">
      <alignment/>
      <protection/>
    </xf>
    <xf numFmtId="9" fontId="27" fillId="33" borderId="0" xfId="63" applyFont="1" applyFill="1" applyAlignment="1">
      <alignment/>
    </xf>
    <xf numFmtId="0" fontId="27" fillId="33" borderId="13" xfId="59" applyFont="1" applyFill="1" applyBorder="1" applyAlignment="1" quotePrefix="1">
      <alignment horizontal="center" vertical="center"/>
      <protection/>
    </xf>
    <xf numFmtId="0" fontId="27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34"/>
  <sheetViews>
    <sheetView tabSelected="1" zoomScalePageLayoutView="0" workbookViewId="0" topLeftCell="A3">
      <selection activeCell="K20" sqref="K20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62</v>
      </c>
    </row>
    <row r="4" spans="7:11" ht="14.25">
      <c r="G4" s="26"/>
      <c r="H4" s="26"/>
      <c r="I4" s="26"/>
      <c r="J4" s="26"/>
      <c r="K4" s="26"/>
    </row>
    <row r="5" spans="1:11" ht="14.25">
      <c r="A5" s="31" t="s">
        <v>63</v>
      </c>
      <c r="G5" s="26"/>
      <c r="H5" s="26"/>
      <c r="I5" s="26"/>
      <c r="J5" s="26"/>
      <c r="K5" s="26"/>
    </row>
    <row r="6" spans="1:11" ht="12.75" customHeight="1">
      <c r="A6" s="35" t="s">
        <v>98</v>
      </c>
      <c r="B6" s="36"/>
      <c r="C6" s="27"/>
      <c r="D6" s="27"/>
      <c r="E6" s="27"/>
      <c r="G6" s="26"/>
      <c r="H6" s="26"/>
      <c r="I6" s="26"/>
      <c r="J6" s="26"/>
      <c r="K6" s="26"/>
    </row>
    <row r="7" spans="1:11" ht="12.75" customHeight="1">
      <c r="A7" s="31"/>
      <c r="B7" s="4" t="s">
        <v>47</v>
      </c>
      <c r="C7" s="4" t="s">
        <v>47</v>
      </c>
      <c r="D7" s="4" t="s">
        <v>47</v>
      </c>
      <c r="E7" s="4" t="s">
        <v>64</v>
      </c>
      <c r="G7" s="126"/>
      <c r="H7" s="114"/>
      <c r="I7" s="114"/>
      <c r="J7" s="114"/>
      <c r="K7" s="26"/>
    </row>
    <row r="8" spans="1:11" ht="12.75" customHeight="1">
      <c r="A8" s="26" t="s">
        <v>1</v>
      </c>
      <c r="B8" s="3" t="s">
        <v>65</v>
      </c>
      <c r="C8" s="4" t="s">
        <v>23</v>
      </c>
      <c r="D8" s="3" t="s">
        <v>66</v>
      </c>
      <c r="E8" s="4" t="s">
        <v>67</v>
      </c>
      <c r="G8" s="114"/>
      <c r="H8" s="114"/>
      <c r="I8" s="114"/>
      <c r="J8" s="114"/>
      <c r="K8" s="26"/>
    </row>
    <row r="9" spans="1:11" ht="15" thickBot="1">
      <c r="A9" s="37"/>
      <c r="B9" s="38" t="s">
        <v>68</v>
      </c>
      <c r="C9" s="38" t="s">
        <v>69</v>
      </c>
      <c r="D9" s="38" t="s">
        <v>70</v>
      </c>
      <c r="E9" s="38" t="s">
        <v>71</v>
      </c>
      <c r="G9" s="127"/>
      <c r="H9" s="128"/>
      <c r="I9" s="129"/>
      <c r="J9" s="114"/>
      <c r="K9" s="26"/>
    </row>
    <row r="10" spans="1:11" ht="15" thickTop="1">
      <c r="A10" s="32" t="s">
        <v>86</v>
      </c>
      <c r="B10" s="33">
        <v>112</v>
      </c>
      <c r="C10" s="33">
        <v>0</v>
      </c>
      <c r="D10" s="33">
        <v>5889</v>
      </c>
      <c r="E10" s="6">
        <f aca="true" t="shared" si="0" ref="E10:E16">SUM(B10:D10)</f>
        <v>6001</v>
      </c>
      <c r="F10" s="137"/>
      <c r="G10" s="115"/>
      <c r="H10" s="115"/>
      <c r="I10" s="130"/>
      <c r="J10" s="116"/>
      <c r="K10" s="26"/>
    </row>
    <row r="11" spans="1:11" ht="14.25">
      <c r="A11" s="32" t="s">
        <v>91</v>
      </c>
      <c r="B11" s="33">
        <v>22</v>
      </c>
      <c r="C11" s="33">
        <v>227</v>
      </c>
      <c r="D11" s="33">
        <v>421</v>
      </c>
      <c r="E11" s="6">
        <f t="shared" si="0"/>
        <v>670</v>
      </c>
      <c r="F11" s="137"/>
      <c r="G11" s="115"/>
      <c r="H11" s="115"/>
      <c r="I11" s="130"/>
      <c r="J11" s="116"/>
      <c r="K11" s="26"/>
    </row>
    <row r="12" spans="1:11" ht="14.25">
      <c r="A12" s="32" t="s">
        <v>94</v>
      </c>
      <c r="B12" s="33"/>
      <c r="C12" s="33"/>
      <c r="D12" s="33"/>
      <c r="E12" s="6">
        <f t="shared" si="0"/>
        <v>0</v>
      </c>
      <c r="F12" s="137"/>
      <c r="G12" s="115"/>
      <c r="H12" s="115"/>
      <c r="I12" s="130"/>
      <c r="J12" s="116"/>
      <c r="K12" s="26"/>
    </row>
    <row r="13" spans="1:11" ht="14.25">
      <c r="A13" s="32" t="s">
        <v>9</v>
      </c>
      <c r="B13" s="33"/>
      <c r="C13" s="33"/>
      <c r="D13" s="33">
        <v>20</v>
      </c>
      <c r="E13" s="6">
        <f t="shared" si="0"/>
        <v>20</v>
      </c>
      <c r="F13" s="137"/>
      <c r="G13" s="115"/>
      <c r="H13" s="115"/>
      <c r="I13" s="130"/>
      <c r="J13" s="116"/>
      <c r="K13" s="26"/>
    </row>
    <row r="14" spans="1:11" ht="14.25">
      <c r="A14" s="32" t="s">
        <v>92</v>
      </c>
      <c r="B14" s="33"/>
      <c r="C14" s="33"/>
      <c r="D14" s="33">
        <v>392</v>
      </c>
      <c r="E14" s="6">
        <f t="shared" si="0"/>
        <v>392</v>
      </c>
      <c r="F14" s="137"/>
      <c r="G14" s="115"/>
      <c r="H14" s="115"/>
      <c r="I14" s="130"/>
      <c r="J14" s="116"/>
      <c r="K14" s="26"/>
    </row>
    <row r="15" spans="1:11" ht="14.25">
      <c r="A15" s="31" t="s">
        <v>82</v>
      </c>
      <c r="B15" s="33">
        <v>2</v>
      </c>
      <c r="C15" s="33"/>
      <c r="D15" s="33">
        <v>613</v>
      </c>
      <c r="E15" s="6">
        <f t="shared" si="0"/>
        <v>615</v>
      </c>
      <c r="F15" s="137"/>
      <c r="G15" s="115"/>
      <c r="H15" s="115"/>
      <c r="I15" s="130"/>
      <c r="J15" s="116"/>
      <c r="K15" s="26"/>
    </row>
    <row r="16" spans="1:11" ht="14.25">
      <c r="A16" s="31" t="s">
        <v>97</v>
      </c>
      <c r="B16" s="33">
        <v>1</v>
      </c>
      <c r="C16" s="33">
        <v>3</v>
      </c>
      <c r="D16" s="33">
        <v>3</v>
      </c>
      <c r="E16" s="6">
        <f t="shared" si="0"/>
        <v>7</v>
      </c>
      <c r="F16" s="137"/>
      <c r="G16" s="115"/>
      <c r="H16" s="115"/>
      <c r="I16" s="130"/>
      <c r="J16" s="116"/>
      <c r="K16" s="26"/>
    </row>
    <row r="17" spans="1:11" ht="14.25">
      <c r="A17" s="32" t="s">
        <v>88</v>
      </c>
      <c r="B17" s="33">
        <v>3</v>
      </c>
      <c r="C17" s="33">
        <v>303</v>
      </c>
      <c r="D17" s="33">
        <v>4633</v>
      </c>
      <c r="E17" s="6">
        <f aca="true" t="shared" si="1" ref="E17:E24">SUM(B17:D17)</f>
        <v>4939</v>
      </c>
      <c r="F17" s="137"/>
      <c r="G17" s="115"/>
      <c r="H17" s="115"/>
      <c r="I17" s="130"/>
      <c r="J17" s="116"/>
      <c r="K17" s="26"/>
    </row>
    <row r="18" spans="1:11" ht="14.25">
      <c r="A18" s="32" t="s">
        <v>87</v>
      </c>
      <c r="B18" s="33"/>
      <c r="C18" s="33"/>
      <c r="D18" s="33">
        <v>1495</v>
      </c>
      <c r="E18" s="6">
        <f t="shared" si="1"/>
        <v>1495</v>
      </c>
      <c r="F18" s="137"/>
      <c r="G18" s="115"/>
      <c r="H18" s="115"/>
      <c r="I18" s="130"/>
      <c r="J18" s="116"/>
      <c r="K18" s="26"/>
    </row>
    <row r="19" spans="1:11" ht="14.25">
      <c r="A19" s="26" t="s">
        <v>83</v>
      </c>
      <c r="B19" s="33">
        <v>39</v>
      </c>
      <c r="C19" s="33"/>
      <c r="D19" s="33">
        <v>708</v>
      </c>
      <c r="E19" s="6">
        <f t="shared" si="1"/>
        <v>747</v>
      </c>
      <c r="F19" s="137"/>
      <c r="G19" s="115"/>
      <c r="H19" s="115"/>
      <c r="I19" s="130"/>
      <c r="J19" s="116"/>
      <c r="K19" s="26"/>
    </row>
    <row r="20" spans="1:11" ht="14.25">
      <c r="A20" s="26" t="s">
        <v>90</v>
      </c>
      <c r="B20" s="33">
        <v>93</v>
      </c>
      <c r="C20" s="33"/>
      <c r="D20" s="33">
        <v>2514</v>
      </c>
      <c r="E20" s="6">
        <f t="shared" si="1"/>
        <v>2607</v>
      </c>
      <c r="F20" s="137"/>
      <c r="G20" s="115"/>
      <c r="H20" s="115"/>
      <c r="I20" s="130"/>
      <c r="J20" s="116"/>
      <c r="K20" s="26"/>
    </row>
    <row r="21" spans="1:11" ht="14.25">
      <c r="A21" s="26" t="s">
        <v>95</v>
      </c>
      <c r="B21" s="33">
        <v>1</v>
      </c>
      <c r="C21" s="33"/>
      <c r="D21" s="33">
        <v>109</v>
      </c>
      <c r="E21" s="6">
        <f t="shared" si="1"/>
        <v>110</v>
      </c>
      <c r="F21" s="137"/>
      <c r="G21" s="115"/>
      <c r="H21" s="115"/>
      <c r="I21" s="130"/>
      <c r="J21" s="116"/>
      <c r="K21" s="26"/>
    </row>
    <row r="22" spans="1:11" ht="14.25">
      <c r="A22" s="32" t="s">
        <v>10</v>
      </c>
      <c r="B22" s="33">
        <v>2</v>
      </c>
      <c r="C22" s="33">
        <v>12</v>
      </c>
      <c r="D22" s="33">
        <v>70</v>
      </c>
      <c r="E22" s="6">
        <f t="shared" si="1"/>
        <v>84</v>
      </c>
      <c r="F22" s="137"/>
      <c r="G22" s="115"/>
      <c r="H22" s="115"/>
      <c r="I22" s="130"/>
      <c r="J22" s="116"/>
      <c r="K22" s="26"/>
    </row>
    <row r="23" spans="1:11" ht="14.25">
      <c r="A23" s="32" t="s">
        <v>93</v>
      </c>
      <c r="B23" s="33"/>
      <c r="C23" s="33"/>
      <c r="D23" s="33">
        <v>4338</v>
      </c>
      <c r="E23" s="6">
        <v>5899</v>
      </c>
      <c r="F23" s="137"/>
      <c r="G23" s="131"/>
      <c r="H23" s="115"/>
      <c r="I23" s="132"/>
      <c r="J23" s="117"/>
      <c r="K23" s="26"/>
    </row>
    <row r="24" spans="1:11" ht="12.75" customHeight="1">
      <c r="A24" s="39" t="s">
        <v>89</v>
      </c>
      <c r="B24" s="40">
        <v>11</v>
      </c>
      <c r="C24" s="40"/>
      <c r="D24" s="40">
        <v>1397</v>
      </c>
      <c r="E24" s="41">
        <f t="shared" si="1"/>
        <v>1408</v>
      </c>
      <c r="F24" s="137"/>
      <c r="G24" s="133"/>
      <c r="H24" s="115"/>
      <c r="I24" s="134"/>
      <c r="J24" s="118"/>
      <c r="K24" s="26"/>
    </row>
    <row r="25" spans="1:11" s="49" customFormat="1" ht="8.25" customHeight="1">
      <c r="A25" s="43"/>
      <c r="B25" s="43"/>
      <c r="C25" s="44"/>
      <c r="D25" s="44"/>
      <c r="E25" s="44"/>
      <c r="G25" s="135"/>
      <c r="H25" s="135"/>
      <c r="I25" s="135"/>
      <c r="J25" s="135"/>
      <c r="K25" s="135"/>
    </row>
    <row r="26" spans="1:11" ht="12.75" customHeight="1">
      <c r="A26" s="26" t="s">
        <v>11</v>
      </c>
      <c r="B26" s="5">
        <f>SUM(B10:B24)</f>
        <v>286</v>
      </c>
      <c r="C26" s="5">
        <f>SUM(C10:C24)</f>
        <v>545</v>
      </c>
      <c r="D26" s="5">
        <f>SUM(D10:D24)</f>
        <v>22602</v>
      </c>
      <c r="E26" s="5">
        <f>SUM(E10:E24)</f>
        <v>24994</v>
      </c>
      <c r="F26" s="137"/>
      <c r="G26" s="26"/>
      <c r="H26" s="26"/>
      <c r="I26" s="26"/>
      <c r="J26" s="26"/>
      <c r="K26" s="26"/>
    </row>
    <row r="27" spans="1:11" s="49" customFormat="1" ht="9" customHeight="1">
      <c r="A27" s="46"/>
      <c r="B27" s="47"/>
      <c r="C27" s="48"/>
      <c r="D27" s="48"/>
      <c r="E27" s="48"/>
      <c r="G27" s="135"/>
      <c r="H27" s="135"/>
      <c r="I27" s="135"/>
      <c r="J27" s="135"/>
      <c r="K27" s="135"/>
    </row>
    <row r="28" spans="2:5" ht="12.75" customHeight="1">
      <c r="B28" s="30"/>
      <c r="C28" s="28"/>
      <c r="D28" s="28"/>
      <c r="E28" s="28"/>
    </row>
    <row r="29" spans="2:4" ht="14.25">
      <c r="B29" s="34"/>
      <c r="C29" s="34"/>
      <c r="D29" s="34"/>
    </row>
    <row r="30" spans="2:4" ht="14.25">
      <c r="B30" s="34"/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  <row r="34" spans="2:4" ht="14.25">
      <c r="B34" s="34"/>
      <c r="C34" s="34"/>
      <c r="D34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5">
      <selection activeCell="B26" sqref="B26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4.25">
      <c r="A3" s="1" t="s">
        <v>62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72</v>
      </c>
      <c r="B5" s="26"/>
      <c r="C5" s="26"/>
      <c r="D5" s="26"/>
      <c r="E5" s="26"/>
    </row>
    <row r="6" spans="1:5" ht="14.25">
      <c r="A6" s="35" t="str">
        <f>'A-N° Sinies Denun'!A6</f>
        <v>      (entre el 1 de enero y  31 de diciembre de 2021)</v>
      </c>
      <c r="B6" s="36"/>
      <c r="C6" s="27"/>
      <c r="D6" s="27"/>
      <c r="E6" s="27"/>
    </row>
    <row r="7" spans="1:5" ht="14.25">
      <c r="A7" s="31"/>
      <c r="B7" s="4" t="s">
        <v>47</v>
      </c>
      <c r="C7" s="4" t="s">
        <v>47</v>
      </c>
      <c r="D7" s="4" t="s">
        <v>47</v>
      </c>
      <c r="E7" s="4" t="s">
        <v>35</v>
      </c>
    </row>
    <row r="8" spans="1:5" ht="14.25">
      <c r="A8" s="26" t="s">
        <v>1</v>
      </c>
      <c r="B8" s="3" t="s">
        <v>51</v>
      </c>
      <c r="C8" s="4" t="s">
        <v>73</v>
      </c>
      <c r="D8" s="3" t="s">
        <v>52</v>
      </c>
      <c r="E8" s="3"/>
    </row>
    <row r="9" spans="1:5" ht="15" thickBot="1">
      <c r="A9" s="37"/>
      <c r="B9" s="38" t="s">
        <v>74</v>
      </c>
      <c r="C9" s="38" t="s">
        <v>75</v>
      </c>
      <c r="D9" s="38" t="s">
        <v>76</v>
      </c>
      <c r="E9" s="38" t="s">
        <v>77</v>
      </c>
    </row>
    <row r="10" spans="1:5" ht="15" thickTop="1">
      <c r="A10" s="29" t="str">
        <f>'A-N° Sinies Denun'!A10</f>
        <v>Bci</v>
      </c>
      <c r="B10" s="33">
        <v>7</v>
      </c>
      <c r="C10" s="33">
        <v>5235</v>
      </c>
      <c r="D10" s="33">
        <v>647</v>
      </c>
      <c r="E10" s="6">
        <f aca="true" t="shared" si="0" ref="E10:E24">SUM(B10:D10)</f>
        <v>5889</v>
      </c>
    </row>
    <row r="11" spans="1:5" ht="14.25">
      <c r="A11" s="29" t="str">
        <f>'A-N° Sinies Denun'!A11</f>
        <v>BNP PARIBAS CARDIF</v>
      </c>
      <c r="B11" s="33">
        <v>299</v>
      </c>
      <c r="C11" s="33"/>
      <c r="D11" s="33">
        <v>122</v>
      </c>
      <c r="E11" s="6">
        <f t="shared" si="0"/>
        <v>421</v>
      </c>
    </row>
    <row r="12" spans="1:5" ht="14.25">
      <c r="A12" s="29" t="str">
        <f>'A-N° Sinies Denun'!A12</f>
        <v>Bupa</v>
      </c>
      <c r="B12" s="33"/>
      <c r="C12" s="33"/>
      <c r="D12" s="33"/>
      <c r="E12" s="6">
        <f t="shared" si="0"/>
        <v>0</v>
      </c>
    </row>
    <row r="13" spans="1:5" ht="14.25">
      <c r="A13" s="29" t="str">
        <f>'A-N° Sinies Denun'!A13</f>
        <v>Chilena Consolidada</v>
      </c>
      <c r="B13" s="33">
        <v>12</v>
      </c>
      <c r="C13" s="33"/>
      <c r="D13" s="33">
        <v>8</v>
      </c>
      <c r="E13" s="6">
        <f t="shared" si="0"/>
        <v>20</v>
      </c>
    </row>
    <row r="14" spans="1:5" ht="14.25">
      <c r="A14" s="29" t="str">
        <f>'A-N° Sinies Denun'!A14</f>
        <v>Chubb</v>
      </c>
      <c r="B14" s="33">
        <v>388</v>
      </c>
      <c r="C14" s="33">
        <v>0</v>
      </c>
      <c r="D14" s="33">
        <v>4</v>
      </c>
      <c r="E14" s="6">
        <f>SUM(B14:D14)</f>
        <v>392</v>
      </c>
    </row>
    <row r="15" spans="1:5" ht="14.25">
      <c r="A15" s="29" t="str">
        <f>'A-N° Sinies Denun'!A15</f>
        <v>Consorcio Nacional</v>
      </c>
      <c r="B15" s="33">
        <v>12</v>
      </c>
      <c r="C15" s="33">
        <v>550</v>
      </c>
      <c r="D15" s="33">
        <v>51</v>
      </c>
      <c r="E15" s="6">
        <f>SUM(B15:D15)</f>
        <v>613</v>
      </c>
    </row>
    <row r="16" spans="1:5" ht="14.25">
      <c r="A16" s="29" t="s">
        <v>97</v>
      </c>
      <c r="B16" s="33">
        <v>0</v>
      </c>
      <c r="C16" s="33">
        <v>3</v>
      </c>
      <c r="D16" s="33">
        <v>0</v>
      </c>
      <c r="E16" s="6">
        <f>SUM(B16:D16)</f>
        <v>3</v>
      </c>
    </row>
    <row r="17" spans="1:5" ht="14.25">
      <c r="A17" s="29" t="str">
        <f>'A-N° Sinies Denun'!A17</f>
        <v>HDI</v>
      </c>
      <c r="B17" s="33">
        <v>4123</v>
      </c>
      <c r="C17" s="33">
        <v>318</v>
      </c>
      <c r="D17" s="33">
        <v>192</v>
      </c>
      <c r="E17" s="6">
        <f t="shared" si="0"/>
        <v>4633</v>
      </c>
    </row>
    <row r="18" spans="1:5" ht="14.25">
      <c r="A18" s="29" t="str">
        <f>'A-N° Sinies Denun'!A18</f>
        <v>Liberty</v>
      </c>
      <c r="B18" s="33">
        <v>206</v>
      </c>
      <c r="C18" s="33">
        <v>768</v>
      </c>
      <c r="D18" s="33">
        <v>107</v>
      </c>
      <c r="E18" s="6">
        <f>SUM(B18:D18)</f>
        <v>1081</v>
      </c>
    </row>
    <row r="19" spans="1:5" ht="14.25">
      <c r="A19" s="29" t="str">
        <f>'A-N° Sinies Denun'!A19</f>
        <v>Mapfre</v>
      </c>
      <c r="B19" s="33">
        <v>80</v>
      </c>
      <c r="C19" s="33">
        <v>152</v>
      </c>
      <c r="D19" s="33">
        <v>476</v>
      </c>
      <c r="E19" s="6">
        <f>SUM(B19:D19)</f>
        <v>708</v>
      </c>
    </row>
    <row r="20" spans="1:5" ht="14.25">
      <c r="A20" s="29" t="str">
        <f>'A-N° Sinies Denun'!A20</f>
        <v>Mutual de Seguros</v>
      </c>
      <c r="B20" s="33">
        <v>2421</v>
      </c>
      <c r="C20" s="33"/>
      <c r="D20" s="33">
        <v>93</v>
      </c>
      <c r="E20" s="6">
        <f t="shared" si="0"/>
        <v>2514</v>
      </c>
    </row>
    <row r="21" spans="1:5" ht="14.25">
      <c r="A21" s="29" t="str">
        <f>'A-N° Sinies Denun'!A21</f>
        <v>Porvenir</v>
      </c>
      <c r="B21" s="33">
        <v>91</v>
      </c>
      <c r="C21" s="33"/>
      <c r="D21" s="33">
        <v>18</v>
      </c>
      <c r="E21" s="6">
        <f t="shared" si="0"/>
        <v>109</v>
      </c>
    </row>
    <row r="22" spans="1:5" ht="14.25">
      <c r="A22" s="29" t="str">
        <f>'A-N° Sinies Denun'!A22</f>
        <v>Renta Nacional</v>
      </c>
      <c r="B22" s="33">
        <v>42</v>
      </c>
      <c r="C22" s="33">
        <v>28</v>
      </c>
      <c r="D22" s="33">
        <v>0</v>
      </c>
      <c r="E22" s="6">
        <f t="shared" si="0"/>
        <v>70</v>
      </c>
    </row>
    <row r="23" spans="1:5" ht="14.25">
      <c r="A23" s="29" t="str">
        <f>'A-N° Sinies Denun'!A23</f>
        <v>Suramericana</v>
      </c>
      <c r="B23" s="33">
        <v>1928</v>
      </c>
      <c r="C23" s="33">
        <v>3535</v>
      </c>
      <c r="D23" s="33">
        <v>436</v>
      </c>
      <c r="E23" s="6">
        <f>SUM(B23:D23)</f>
        <v>5899</v>
      </c>
    </row>
    <row r="24" spans="1:5" ht="14.25">
      <c r="A24" s="42" t="str">
        <f>'A-N° Sinies Denun'!A24</f>
        <v>Zenit</v>
      </c>
      <c r="B24" s="40">
        <v>4</v>
      </c>
      <c r="C24" s="40">
        <v>1342</v>
      </c>
      <c r="D24" s="40">
        <v>51</v>
      </c>
      <c r="E24" s="41">
        <f t="shared" si="0"/>
        <v>1397</v>
      </c>
    </row>
    <row r="25" spans="1:5" s="45" customFormat="1" ht="6">
      <c r="A25" s="43"/>
      <c r="B25" s="43"/>
      <c r="C25" s="44"/>
      <c r="D25" s="44"/>
      <c r="E25" s="44"/>
    </row>
    <row r="26" spans="1:5" ht="14.25">
      <c r="A26" s="26" t="s">
        <v>11</v>
      </c>
      <c r="B26" s="5">
        <f>SUM(B10:B24)</f>
        <v>9613</v>
      </c>
      <c r="C26" s="6">
        <f>SUM(C10:C24)</f>
        <v>11931</v>
      </c>
      <c r="D26" s="6">
        <f>SUM(D10:D24)</f>
        <v>2205</v>
      </c>
      <c r="E26" s="6">
        <f>SUM(E10:E24)</f>
        <v>23749</v>
      </c>
    </row>
    <row r="27" spans="1:5" s="45" customFormat="1" ht="6">
      <c r="A27" s="46"/>
      <c r="B27" s="47"/>
      <c r="C27" s="48"/>
      <c r="D27" s="48"/>
      <c r="E27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5">
      <selection activeCell="A26" sqref="A26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4.25">
      <c r="A1" s="50"/>
    </row>
    <row r="3" ht="14.25">
      <c r="A3" s="1" t="s">
        <v>62</v>
      </c>
    </row>
    <row r="4" ht="14.25">
      <c r="A4" s="50"/>
    </row>
    <row r="5" ht="14.25">
      <c r="A5" s="50" t="s">
        <v>15</v>
      </c>
    </row>
    <row r="6" spans="1:7" ht="14.25">
      <c r="A6" s="57" t="str">
        <f>'A-N° Sinies Denun'!$A$6</f>
        <v>      (entre el 1 de enero y  31 de diciembre de 2021)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16</v>
      </c>
      <c r="C7" s="138" t="s">
        <v>81</v>
      </c>
      <c r="D7" s="138"/>
      <c r="E7" s="8" t="s">
        <v>17</v>
      </c>
      <c r="F7" s="7" t="s">
        <v>18</v>
      </c>
      <c r="G7" s="8" t="s">
        <v>19</v>
      </c>
    </row>
    <row r="8" spans="1:7" ht="14.25">
      <c r="A8" s="51" t="s">
        <v>1</v>
      </c>
      <c r="B8" s="7"/>
      <c r="C8" s="8" t="s">
        <v>20</v>
      </c>
      <c r="D8" s="7" t="s">
        <v>21</v>
      </c>
      <c r="E8" s="7" t="s">
        <v>22</v>
      </c>
      <c r="F8" s="7" t="s">
        <v>23</v>
      </c>
      <c r="G8" s="8" t="s">
        <v>24</v>
      </c>
    </row>
    <row r="9" spans="1:7" ht="15" thickBot="1">
      <c r="A9" s="55"/>
      <c r="B9" s="56" t="s">
        <v>25</v>
      </c>
      <c r="C9" s="56" t="s">
        <v>26</v>
      </c>
      <c r="D9" s="56" t="s">
        <v>27</v>
      </c>
      <c r="E9" s="56" t="s">
        <v>28</v>
      </c>
      <c r="F9" s="56" t="s">
        <v>29</v>
      </c>
      <c r="G9" s="56" t="s">
        <v>30</v>
      </c>
    </row>
    <row r="10" spans="1:7" ht="15" thickTop="1">
      <c r="A10" s="52" t="str">
        <f>'A-N° Sinies Denun'!A10</f>
        <v>Bci</v>
      </c>
      <c r="B10" s="34">
        <v>351</v>
      </c>
      <c r="C10" s="34">
        <v>1</v>
      </c>
      <c r="D10" s="34">
        <v>5</v>
      </c>
      <c r="E10" s="33">
        <v>8049</v>
      </c>
      <c r="F10" s="34">
        <v>0</v>
      </c>
      <c r="G10" s="53">
        <f aca="true" t="shared" si="0" ref="G10:G24">SUM(B10:F10)</f>
        <v>8406</v>
      </c>
    </row>
    <row r="11" spans="1:7" ht="14.25">
      <c r="A11" s="52" t="str">
        <f>'A-N° Sinies Denun'!A11</f>
        <v>BNP PARIBAS CARDIF</v>
      </c>
      <c r="B11" s="34">
        <v>14</v>
      </c>
      <c r="C11" s="34"/>
      <c r="D11" s="34">
        <v>14</v>
      </c>
      <c r="E11" s="33">
        <v>499</v>
      </c>
      <c r="F11" s="34">
        <v>384</v>
      </c>
      <c r="G11" s="53">
        <f t="shared" si="0"/>
        <v>911</v>
      </c>
    </row>
    <row r="12" spans="1:7" ht="14.25">
      <c r="A12" s="52" t="str">
        <f>'A-N° Sinies Denun'!A12</f>
        <v>Bupa</v>
      </c>
      <c r="B12" s="34"/>
      <c r="C12" s="34"/>
      <c r="D12" s="34"/>
      <c r="E12" s="33">
        <v>15</v>
      </c>
      <c r="F12" s="34"/>
      <c r="G12" s="53">
        <f t="shared" si="0"/>
        <v>15</v>
      </c>
    </row>
    <row r="13" spans="1:7" ht="14.25">
      <c r="A13" s="52" t="str">
        <f>'A-N° Sinies Denun'!A13</f>
        <v>Chilena Consolidada</v>
      </c>
      <c r="B13" s="34">
        <v>1</v>
      </c>
      <c r="C13" s="34"/>
      <c r="D13" s="34"/>
      <c r="E13" s="33">
        <v>19</v>
      </c>
      <c r="F13" s="34"/>
      <c r="G13" s="53">
        <f t="shared" si="0"/>
        <v>20</v>
      </c>
    </row>
    <row r="14" spans="1:7" ht="14.25">
      <c r="A14" s="52" t="s">
        <v>92</v>
      </c>
      <c r="B14" s="34">
        <v>90</v>
      </c>
      <c r="C14" s="34"/>
      <c r="D14" s="34"/>
      <c r="E14" s="33">
        <v>302</v>
      </c>
      <c r="F14" s="34"/>
      <c r="G14" s="53">
        <f t="shared" si="0"/>
        <v>392</v>
      </c>
    </row>
    <row r="15" spans="1:7" ht="14.25">
      <c r="A15" s="52" t="str">
        <f>'A-N° Sinies Denun'!A15</f>
        <v>Consorcio Nacional</v>
      </c>
      <c r="B15" s="34">
        <v>42</v>
      </c>
      <c r="C15" s="34"/>
      <c r="D15" s="34">
        <v>1</v>
      </c>
      <c r="E15" s="33">
        <v>1442</v>
      </c>
      <c r="F15" s="34"/>
      <c r="G15" s="53">
        <f t="shared" si="0"/>
        <v>1485</v>
      </c>
    </row>
    <row r="16" spans="1:7" ht="14.25">
      <c r="A16" s="52" t="s">
        <v>97</v>
      </c>
      <c r="B16" s="34">
        <v>4</v>
      </c>
      <c r="C16" s="34">
        <v>1</v>
      </c>
      <c r="D16" s="34">
        <v>0</v>
      </c>
      <c r="E16" s="33">
        <v>68</v>
      </c>
      <c r="F16" s="34">
        <v>70</v>
      </c>
      <c r="G16" s="53">
        <f t="shared" si="0"/>
        <v>143</v>
      </c>
    </row>
    <row r="17" spans="1:7" ht="14.25">
      <c r="A17" s="52" t="str">
        <f>'A-N° Sinies Denun'!A17</f>
        <v>HDI</v>
      </c>
      <c r="B17" s="34">
        <v>195</v>
      </c>
      <c r="C17" s="34">
        <v>1</v>
      </c>
      <c r="D17" s="34">
        <v>3029</v>
      </c>
      <c r="E17" s="33">
        <v>2075</v>
      </c>
      <c r="F17" s="34">
        <v>745</v>
      </c>
      <c r="G17" s="53">
        <f t="shared" si="0"/>
        <v>6045</v>
      </c>
    </row>
    <row r="18" spans="1:7" ht="14.25">
      <c r="A18" s="52" t="str">
        <f>'A-N° Sinies Denun'!A18</f>
        <v>Liberty</v>
      </c>
      <c r="B18" s="34">
        <v>61</v>
      </c>
      <c r="C18" s="34">
        <v>4</v>
      </c>
      <c r="D18" s="34">
        <v>3</v>
      </c>
      <c r="E18" s="33">
        <v>1585</v>
      </c>
      <c r="F18" s="34"/>
      <c r="G18" s="53">
        <f t="shared" si="0"/>
        <v>1653</v>
      </c>
    </row>
    <row r="19" spans="1:7" ht="14.25">
      <c r="A19" s="52" t="str">
        <f>'A-N° Sinies Denun'!A19</f>
        <v>Mapfre</v>
      </c>
      <c r="B19" s="34">
        <v>50</v>
      </c>
      <c r="C19" s="34">
        <v>3</v>
      </c>
      <c r="D19" s="34">
        <v>4</v>
      </c>
      <c r="E19" s="33">
        <v>333</v>
      </c>
      <c r="F19" s="34"/>
      <c r="G19" s="53">
        <f t="shared" si="0"/>
        <v>390</v>
      </c>
    </row>
    <row r="20" spans="1:7" ht="14.25">
      <c r="A20" s="52" t="str">
        <f>'A-N° Sinies Denun'!A20</f>
        <v>Mutual de Seguros</v>
      </c>
      <c r="B20" s="34">
        <v>69</v>
      </c>
      <c r="C20" s="34">
        <v>4</v>
      </c>
      <c r="D20" s="34">
        <v>1</v>
      </c>
      <c r="E20" s="33">
        <v>2137</v>
      </c>
      <c r="F20" s="34"/>
      <c r="G20" s="53">
        <f t="shared" si="0"/>
        <v>2211</v>
      </c>
    </row>
    <row r="21" spans="1:7" ht="14.25">
      <c r="A21" s="52" t="str">
        <f>'A-N° Sinies Denun'!A21</f>
        <v>Porvenir</v>
      </c>
      <c r="B21" s="34">
        <v>9</v>
      </c>
      <c r="C21" s="34"/>
      <c r="D21" s="34"/>
      <c r="E21" s="33">
        <v>147</v>
      </c>
      <c r="F21" s="34"/>
      <c r="G21" s="53">
        <f t="shared" si="0"/>
        <v>156</v>
      </c>
    </row>
    <row r="22" spans="1:7" ht="14.25">
      <c r="A22" s="52" t="str">
        <f>'A-N° Sinies Denun'!A22</f>
        <v>Renta Nacional</v>
      </c>
      <c r="B22" s="34">
        <v>9</v>
      </c>
      <c r="C22" s="34"/>
      <c r="D22" s="34"/>
      <c r="E22" s="34">
        <v>148</v>
      </c>
      <c r="F22" s="34">
        <v>12</v>
      </c>
      <c r="G22" s="53">
        <f t="shared" si="0"/>
        <v>169</v>
      </c>
    </row>
    <row r="23" spans="1:7" ht="14.25">
      <c r="A23" s="52" t="str">
        <f>'A-N° Sinies Denun'!A23</f>
        <v>Suramericana</v>
      </c>
      <c r="B23" s="34">
        <v>229</v>
      </c>
      <c r="C23" s="34">
        <v>2</v>
      </c>
      <c r="D23" s="34">
        <v>2</v>
      </c>
      <c r="E23" s="33">
        <v>9204</v>
      </c>
      <c r="F23" s="34"/>
      <c r="G23" s="53">
        <f t="shared" si="0"/>
        <v>9437</v>
      </c>
    </row>
    <row r="24" spans="1:7" ht="14.25">
      <c r="A24" s="60" t="str">
        <f>'A-N° Sinies Denun'!A24</f>
        <v>Zenit</v>
      </c>
      <c r="B24" s="61">
        <v>65</v>
      </c>
      <c r="C24" s="61">
        <v>1</v>
      </c>
      <c r="D24" s="61">
        <v>1</v>
      </c>
      <c r="E24" s="40">
        <v>2033</v>
      </c>
      <c r="F24" s="61"/>
      <c r="G24" s="62">
        <f t="shared" si="0"/>
        <v>2100</v>
      </c>
    </row>
    <row r="25" spans="2:10" s="63" customFormat="1" ht="6">
      <c r="B25" s="64"/>
      <c r="C25" s="65"/>
      <c r="D25" s="65"/>
      <c r="H25" s="65"/>
      <c r="I25" s="66"/>
      <c r="J25" s="66"/>
    </row>
    <row r="26" spans="1:7" ht="12.75" customHeight="1">
      <c r="A26" s="51" t="s">
        <v>11</v>
      </c>
      <c r="B26" s="9">
        <f aca="true" t="shared" si="1" ref="B26:G26">SUM(B10:B24)</f>
        <v>1189</v>
      </c>
      <c r="C26" s="9">
        <f t="shared" si="1"/>
        <v>17</v>
      </c>
      <c r="D26" s="9">
        <f t="shared" si="1"/>
        <v>3060</v>
      </c>
      <c r="E26" s="9">
        <f t="shared" si="1"/>
        <v>28056</v>
      </c>
      <c r="F26" s="9">
        <f t="shared" si="1"/>
        <v>1211</v>
      </c>
      <c r="G26" s="53">
        <f t="shared" si="1"/>
        <v>33533</v>
      </c>
    </row>
    <row r="27" spans="1:7" s="63" customFormat="1" ht="6">
      <c r="A27" s="67"/>
      <c r="B27" s="68"/>
      <c r="C27" s="69"/>
      <c r="D27" s="69"/>
      <c r="E27" s="70"/>
      <c r="F27" s="70"/>
      <c r="G27" s="70"/>
    </row>
    <row r="28" ht="14.25">
      <c r="A28" s="26"/>
    </row>
    <row r="36" ht="14.25">
      <c r="I36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8"/>
  <sheetViews>
    <sheetView zoomScalePageLayoutView="0" workbookViewId="0" topLeftCell="A6">
      <selection activeCell="E10" sqref="E10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71"/>
    </row>
    <row r="3" ht="14.25">
      <c r="A3" s="1" t="s">
        <v>62</v>
      </c>
    </row>
    <row r="4" ht="14.25">
      <c r="A4" s="71"/>
    </row>
    <row r="5" spans="1:8" ht="14.25">
      <c r="A5" s="72" t="s">
        <v>31</v>
      </c>
      <c r="B5" s="14"/>
      <c r="C5" s="14"/>
      <c r="H5" s="10"/>
    </row>
    <row r="6" spans="1:8" ht="14.25">
      <c r="A6" s="74" t="s">
        <v>99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39" t="s">
        <v>32</v>
      </c>
      <c r="C7" s="139"/>
      <c r="D7" s="139"/>
      <c r="E7" s="139"/>
      <c r="F7" s="11" t="s">
        <v>33</v>
      </c>
      <c r="G7" s="11" t="s">
        <v>34</v>
      </c>
      <c r="H7" s="12" t="s">
        <v>35</v>
      </c>
    </row>
    <row r="8" spans="1:8" ht="14.25">
      <c r="A8" s="17" t="s">
        <v>1</v>
      </c>
      <c r="B8" s="11" t="s">
        <v>16</v>
      </c>
      <c r="C8" s="12" t="s">
        <v>36</v>
      </c>
      <c r="D8" s="12" t="s">
        <v>37</v>
      </c>
      <c r="E8" s="12" t="s">
        <v>38</v>
      </c>
      <c r="F8" s="12" t="s">
        <v>39</v>
      </c>
      <c r="G8" s="11" t="s">
        <v>40</v>
      </c>
      <c r="H8" s="11" t="s">
        <v>41</v>
      </c>
    </row>
    <row r="9" spans="1:8" ht="15" thickBot="1">
      <c r="A9" s="91"/>
      <c r="B9" s="109"/>
      <c r="C9" s="92"/>
      <c r="D9" s="91"/>
      <c r="E9" s="92" t="s">
        <v>42</v>
      </c>
      <c r="F9" s="92" t="s">
        <v>43</v>
      </c>
      <c r="G9" s="92" t="s">
        <v>44</v>
      </c>
      <c r="H9" s="92" t="s">
        <v>45</v>
      </c>
    </row>
    <row r="10" spans="1:8" ht="15" thickTop="1">
      <c r="A10" s="73" t="str">
        <f>'A-N° Sinies Denun'!A10</f>
        <v>Bci</v>
      </c>
      <c r="B10" s="33">
        <v>2794201</v>
      </c>
      <c r="C10" s="33">
        <v>17718</v>
      </c>
      <c r="D10" s="33">
        <v>37190</v>
      </c>
      <c r="E10" s="13">
        <f>SUM(B10:D10)</f>
        <v>2849109</v>
      </c>
      <c r="F10" s="33">
        <v>4902617</v>
      </c>
      <c r="G10" s="33"/>
      <c r="H10" s="13">
        <f>SUM(E10:G10)</f>
        <v>7751726</v>
      </c>
    </row>
    <row r="11" spans="1:8" ht="14.25">
      <c r="A11" s="73" t="str">
        <f>'A-N° Sinies Denun'!A11</f>
        <v>BNP PARIBAS CARDIF</v>
      </c>
      <c r="B11" s="13">
        <v>140186</v>
      </c>
      <c r="C11" s="33">
        <v>9024</v>
      </c>
      <c r="D11" s="33"/>
      <c r="E11" s="13">
        <f aca="true" t="shared" si="0" ref="E11:E23">SUM(B11:D11)</f>
        <v>149210</v>
      </c>
      <c r="F11" s="33">
        <v>399428</v>
      </c>
      <c r="G11" s="33"/>
      <c r="H11" s="13">
        <f>SUM(E11:G11)</f>
        <v>548638</v>
      </c>
    </row>
    <row r="12" spans="1:8" ht="14.25">
      <c r="A12" s="73" t="str">
        <f>'A-N° Sinies Denun'!A12</f>
        <v>Bupa</v>
      </c>
      <c r="B12" s="33"/>
      <c r="C12" s="33"/>
      <c r="D12" s="33"/>
      <c r="E12" s="13">
        <f t="shared" si="0"/>
        <v>0</v>
      </c>
      <c r="F12" s="33"/>
      <c r="G12" s="33"/>
      <c r="H12" s="13">
        <f aca="true" t="shared" si="1" ref="H12:H24">SUM(E12:G12)</f>
        <v>0</v>
      </c>
    </row>
    <row r="13" spans="1:8" ht="14.25">
      <c r="A13" s="73" t="str">
        <f>'A-N° Sinies Denun'!A13</f>
        <v>Chilena Consolidada</v>
      </c>
      <c r="B13" s="33"/>
      <c r="C13" s="33"/>
      <c r="D13" s="33"/>
      <c r="E13" s="13">
        <f t="shared" si="0"/>
        <v>0</v>
      </c>
      <c r="F13" s="33">
        <v>26128</v>
      </c>
      <c r="G13" s="33"/>
      <c r="H13" s="13">
        <f t="shared" si="1"/>
        <v>26128</v>
      </c>
    </row>
    <row r="14" spans="1:8" ht="14.25">
      <c r="A14" s="73" t="str">
        <f>'A-N° Sinies Denun'!A14</f>
        <v>Chubb</v>
      </c>
      <c r="B14" s="13"/>
      <c r="C14" s="33">
        <v>158477</v>
      </c>
      <c r="D14" s="33"/>
      <c r="E14" s="13">
        <f t="shared" si="0"/>
        <v>158477</v>
      </c>
      <c r="F14" s="33">
        <v>240951</v>
      </c>
      <c r="G14" s="33"/>
      <c r="H14" s="13">
        <f t="shared" si="1"/>
        <v>399428</v>
      </c>
    </row>
    <row r="15" spans="1:8" ht="14.25">
      <c r="A15" s="73" t="str">
        <f>'A-N° Sinies Denun'!A15</f>
        <v>Consorcio Nacional</v>
      </c>
      <c r="B15" s="33">
        <v>388250</v>
      </c>
      <c r="C15" s="33">
        <v>12045</v>
      </c>
      <c r="D15" s="33">
        <v>8656</v>
      </c>
      <c r="E15" s="13">
        <f t="shared" si="0"/>
        <v>408951</v>
      </c>
      <c r="F15" s="33">
        <v>884919</v>
      </c>
      <c r="G15" s="33"/>
      <c r="H15" s="13">
        <f t="shared" si="1"/>
        <v>1293870</v>
      </c>
    </row>
    <row r="16" spans="1:8" ht="14.25">
      <c r="A16" s="73" t="s">
        <v>97</v>
      </c>
      <c r="B16" s="33">
        <v>27096</v>
      </c>
      <c r="C16" s="33"/>
      <c r="D16" s="33"/>
      <c r="E16" s="13">
        <f t="shared" si="0"/>
        <v>27096</v>
      </c>
      <c r="F16" s="33">
        <v>16852</v>
      </c>
      <c r="G16" s="33"/>
      <c r="H16" s="13">
        <f t="shared" si="1"/>
        <v>43948</v>
      </c>
    </row>
    <row r="17" spans="1:8" ht="14.25">
      <c r="A17" s="73" t="str">
        <f>'A-N° Sinies Denun'!A17</f>
        <v>HDI</v>
      </c>
      <c r="B17" s="33">
        <v>662571</v>
      </c>
      <c r="C17" s="33">
        <v>1311023</v>
      </c>
      <c r="D17" s="33">
        <v>2068631</v>
      </c>
      <c r="E17" s="13">
        <f t="shared" si="0"/>
        <v>4042225</v>
      </c>
      <c r="F17" s="33">
        <v>1559952</v>
      </c>
      <c r="G17" s="33">
        <v>1259703</v>
      </c>
      <c r="H17" s="13">
        <f t="shared" si="1"/>
        <v>6861880</v>
      </c>
    </row>
    <row r="18" spans="1:8" ht="14.25">
      <c r="A18" s="73" t="str">
        <f>'A-N° Sinies Denun'!A18</f>
        <v>Liberty</v>
      </c>
      <c r="B18" s="33">
        <v>479084</v>
      </c>
      <c r="C18" s="33">
        <v>5402</v>
      </c>
      <c r="D18" s="33">
        <v>18610</v>
      </c>
      <c r="E18" s="13">
        <f t="shared" si="0"/>
        <v>503096</v>
      </c>
      <c r="F18" s="33">
        <v>729347</v>
      </c>
      <c r="G18" s="33">
        <v>114</v>
      </c>
      <c r="H18" s="13">
        <f t="shared" si="1"/>
        <v>1232557</v>
      </c>
    </row>
    <row r="19" spans="1:8" ht="14.25">
      <c r="A19" s="73" t="str">
        <f>'A-N° Sinies Denun'!A19</f>
        <v>Mapfre</v>
      </c>
      <c r="B19" s="33">
        <v>89579</v>
      </c>
      <c r="C19" s="33">
        <v>11853</v>
      </c>
      <c r="D19" s="33">
        <v>35511</v>
      </c>
      <c r="E19" s="13">
        <f t="shared" si="0"/>
        <v>136943</v>
      </c>
      <c r="F19" s="33">
        <v>435232</v>
      </c>
      <c r="G19" s="33"/>
      <c r="H19" s="13">
        <f t="shared" si="1"/>
        <v>572175</v>
      </c>
    </row>
    <row r="20" spans="1:8" ht="14.25">
      <c r="A20" s="73" t="str">
        <f>'A-N° Sinies Denun'!A20</f>
        <v>Mutual de Seguros</v>
      </c>
      <c r="B20" s="33">
        <v>461754</v>
      </c>
      <c r="C20" s="33">
        <v>1883</v>
      </c>
      <c r="D20" s="33">
        <v>26729</v>
      </c>
      <c r="E20" s="13">
        <f t="shared" si="0"/>
        <v>490366</v>
      </c>
      <c r="F20" s="33">
        <v>1222469</v>
      </c>
      <c r="G20" s="33"/>
      <c r="H20" s="13">
        <f t="shared" si="1"/>
        <v>1712835</v>
      </c>
    </row>
    <row r="21" spans="1:8" ht="14.25">
      <c r="A21" s="73" t="str">
        <f>'A-N° Sinies Denun'!A21</f>
        <v>Porvenir</v>
      </c>
      <c r="B21" s="33">
        <v>26475</v>
      </c>
      <c r="C21" s="33"/>
      <c r="D21" s="33"/>
      <c r="E21" s="13">
        <f t="shared" si="0"/>
        <v>26475</v>
      </c>
      <c r="F21" s="33">
        <v>69521</v>
      </c>
      <c r="G21" s="33">
        <v>3014</v>
      </c>
      <c r="H21" s="13">
        <f t="shared" si="1"/>
        <v>99010</v>
      </c>
    </row>
    <row r="22" spans="1:8" ht="14.25">
      <c r="A22" s="73" t="str">
        <f>'A-N° Sinies Denun'!A22</f>
        <v>Renta Nacional</v>
      </c>
      <c r="B22" s="33">
        <v>35610</v>
      </c>
      <c r="C22" s="33"/>
      <c r="D22" s="33"/>
      <c r="E22" s="13">
        <f t="shared" si="0"/>
        <v>35610</v>
      </c>
      <c r="F22" s="33">
        <v>54375</v>
      </c>
      <c r="G22" s="33"/>
      <c r="H22" s="13">
        <f t="shared" si="1"/>
        <v>89985</v>
      </c>
    </row>
    <row r="23" spans="1:8" ht="14.25">
      <c r="A23" s="73" t="str">
        <f>'A-N° Sinies Denun'!A23</f>
        <v>Suramericana</v>
      </c>
      <c r="B23" s="33">
        <v>1930949</v>
      </c>
      <c r="C23" s="33">
        <v>30036</v>
      </c>
      <c r="D23" s="33">
        <v>55174</v>
      </c>
      <c r="E23" s="13">
        <f t="shared" si="0"/>
        <v>2016159</v>
      </c>
      <c r="F23" s="33">
        <v>4783951</v>
      </c>
      <c r="G23" s="33"/>
      <c r="H23" s="13">
        <f t="shared" si="1"/>
        <v>6800110</v>
      </c>
    </row>
    <row r="24" spans="1:8" ht="14.25">
      <c r="A24" s="77" t="str">
        <f>'A-N° Sinies Denun'!A24</f>
        <v>Zenit</v>
      </c>
      <c r="B24" s="40">
        <v>486856</v>
      </c>
      <c r="C24" s="40">
        <v>7771</v>
      </c>
      <c r="D24" s="40">
        <v>9297</v>
      </c>
      <c r="E24" s="78">
        <f>SUM(B24:D24)</f>
        <v>503924</v>
      </c>
      <c r="F24" s="40">
        <v>1308771</v>
      </c>
      <c r="G24" s="40"/>
      <c r="H24" s="78">
        <f t="shared" si="1"/>
        <v>1812695</v>
      </c>
    </row>
    <row r="25" spans="1:4" s="81" customFormat="1" ht="6">
      <c r="A25" s="79"/>
      <c r="B25" s="79"/>
      <c r="C25" s="80"/>
      <c r="D25" s="80"/>
    </row>
    <row r="26" spans="1:246" s="73" customFormat="1" ht="14.25">
      <c r="A26" s="73" t="s">
        <v>11</v>
      </c>
      <c r="B26" s="33">
        <f aca="true" t="shared" si="2" ref="B26:H26">SUM(B10:B24)</f>
        <v>7522611</v>
      </c>
      <c r="C26" s="33">
        <f t="shared" si="2"/>
        <v>1565232</v>
      </c>
      <c r="D26" s="33">
        <f t="shared" si="2"/>
        <v>2259798</v>
      </c>
      <c r="E26" s="33">
        <f t="shared" si="2"/>
        <v>11347641</v>
      </c>
      <c r="F26" s="33">
        <f t="shared" si="2"/>
        <v>16634513</v>
      </c>
      <c r="G26" s="33">
        <f t="shared" si="2"/>
        <v>1262831</v>
      </c>
      <c r="H26" s="33">
        <f t="shared" si="2"/>
        <v>29244985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</row>
    <row r="27" spans="1:8" s="81" customFormat="1" ht="6">
      <c r="A27" s="82"/>
      <c r="B27" s="83"/>
      <c r="C27" s="84"/>
      <c r="D27" s="84"/>
      <c r="E27" s="85"/>
      <c r="F27" s="85"/>
      <c r="G27" s="85"/>
      <c r="H27" s="85"/>
    </row>
    <row r="28" spans="1:4" ht="14.25">
      <c r="A28" s="14"/>
      <c r="B28" s="15"/>
      <c r="C28" s="16"/>
      <c r="D28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A3">
      <selection activeCell="E25" sqref="E25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4.25">
      <c r="A3" s="1" t="s">
        <v>62</v>
      </c>
    </row>
    <row r="4" spans="1:6" ht="14.25">
      <c r="A4" s="71"/>
      <c r="B4" s="17"/>
      <c r="C4" s="17"/>
      <c r="D4" s="17"/>
      <c r="E4" s="17"/>
      <c r="F4" s="17"/>
    </row>
    <row r="5" spans="1:6" ht="14.25">
      <c r="A5" s="71" t="s">
        <v>46</v>
      </c>
      <c r="B5" s="17"/>
      <c r="C5" s="17"/>
      <c r="D5" s="17"/>
      <c r="E5" s="17"/>
      <c r="F5" s="17"/>
    </row>
    <row r="6" spans="1:6" ht="14.25">
      <c r="A6" s="71" t="str">
        <f>'D-Sinies Pag Direc'!A6</f>
        <v>      (entre el 1 de enero y 31 de diciembre de 2021, montos expresados en miles de pesos de diciembre de 2021)</v>
      </c>
      <c r="B6" s="72"/>
      <c r="C6" s="17"/>
      <c r="D6" s="76"/>
      <c r="E6" s="76"/>
      <c r="F6" s="76"/>
    </row>
    <row r="7" spans="1:6" ht="22.5" customHeight="1">
      <c r="A7" s="90"/>
      <c r="B7" s="139" t="s">
        <v>78</v>
      </c>
      <c r="C7" s="139"/>
      <c r="D7" s="11" t="s">
        <v>48</v>
      </c>
      <c r="E7" s="11" t="s">
        <v>49</v>
      </c>
      <c r="F7" s="12" t="s">
        <v>50</v>
      </c>
    </row>
    <row r="8" spans="1:6" ht="14.25">
      <c r="A8" s="17" t="s">
        <v>1</v>
      </c>
      <c r="B8" s="12" t="s">
        <v>51</v>
      </c>
      <c r="C8" s="12" t="s">
        <v>52</v>
      </c>
      <c r="D8" s="11" t="s">
        <v>79</v>
      </c>
      <c r="E8" s="11" t="s">
        <v>53</v>
      </c>
      <c r="F8" s="12" t="s">
        <v>54</v>
      </c>
    </row>
    <row r="9" spans="1:6" ht="14.25">
      <c r="A9" s="17"/>
      <c r="B9" s="86"/>
      <c r="C9" s="87"/>
      <c r="D9" s="11" t="s">
        <v>80</v>
      </c>
      <c r="E9" s="11" t="s">
        <v>55</v>
      </c>
      <c r="F9" s="12" t="s">
        <v>56</v>
      </c>
    </row>
    <row r="10" spans="1:6" ht="15" thickBot="1">
      <c r="A10" s="91"/>
      <c r="B10" s="92" t="s">
        <v>57</v>
      </c>
      <c r="C10" s="92" t="s">
        <v>58</v>
      </c>
      <c r="D10" s="92" t="s">
        <v>59</v>
      </c>
      <c r="E10" s="92" t="s">
        <v>60</v>
      </c>
      <c r="F10" s="92" t="s">
        <v>61</v>
      </c>
    </row>
    <row r="11" spans="1:7" ht="15" thickTop="1">
      <c r="A11" s="52" t="str">
        <f>'D-Sinies Pag Direc'!A10</f>
        <v>Bci</v>
      </c>
      <c r="B11" s="88">
        <f>'D-Sinies Pag Direc'!H10</f>
        <v>7751726</v>
      </c>
      <c r="C11" s="33">
        <v>2142018</v>
      </c>
      <c r="D11" s="33">
        <v>1744850</v>
      </c>
      <c r="E11" s="33">
        <v>3039668</v>
      </c>
      <c r="F11" s="89">
        <f aca="true" t="shared" si="0" ref="F11:F17">SUM(B11:D11)-E11</f>
        <v>8598926</v>
      </c>
      <c r="G11" s="33"/>
    </row>
    <row r="12" spans="1:7" ht="14.25">
      <c r="A12" s="52" t="str">
        <f>'D-Sinies Pag Direc'!A11</f>
        <v>BNP PARIBAS CARDIF</v>
      </c>
      <c r="B12" s="88">
        <f>'D-Sinies Pag Direc'!H11</f>
        <v>548638</v>
      </c>
      <c r="C12" s="33">
        <v>184216</v>
      </c>
      <c r="D12" s="33">
        <v>297285</v>
      </c>
      <c r="E12" s="33">
        <v>537974</v>
      </c>
      <c r="F12" s="89">
        <f t="shared" si="0"/>
        <v>492165</v>
      </c>
      <c r="G12" s="33"/>
    </row>
    <row r="13" spans="1:7" ht="14.25">
      <c r="A13" s="52" t="str">
        <f>'D-Sinies Pag Direc'!A12</f>
        <v>Bupa</v>
      </c>
      <c r="B13" s="88">
        <f>'D-Sinies Pag Direc'!H12</f>
        <v>0</v>
      </c>
      <c r="C13" s="33">
        <v>0</v>
      </c>
      <c r="D13" s="33">
        <v>0</v>
      </c>
      <c r="E13" s="33">
        <v>0</v>
      </c>
      <c r="F13" s="89">
        <f t="shared" si="0"/>
        <v>0</v>
      </c>
      <c r="G13" s="33"/>
    </row>
    <row r="14" spans="1:7" ht="14.25">
      <c r="A14" s="52" t="str">
        <f>'D-Sinies Pag Direc'!A13</f>
        <v>Chilena Consolidada</v>
      </c>
      <c r="B14" s="88">
        <f>'D-Sinies Pag Direc'!H13</f>
        <v>26128</v>
      </c>
      <c r="C14" s="33">
        <v>29723</v>
      </c>
      <c r="D14" s="33">
        <v>9564</v>
      </c>
      <c r="E14" s="33">
        <v>25098</v>
      </c>
      <c r="F14" s="89">
        <f t="shared" si="0"/>
        <v>40317</v>
      </c>
      <c r="G14" s="33"/>
    </row>
    <row r="15" spans="1:7" ht="14.25">
      <c r="A15" s="52" t="str">
        <f>'D-Sinies Pag Direc'!A14</f>
        <v>Chubb</v>
      </c>
      <c r="B15" s="88">
        <f>'D-Sinies Pag Direc'!H14</f>
        <v>399428</v>
      </c>
      <c r="C15" s="33">
        <v>92929</v>
      </c>
      <c r="D15" s="33">
        <v>112424</v>
      </c>
      <c r="E15" s="33">
        <v>250097</v>
      </c>
      <c r="F15" s="89">
        <f t="shared" si="0"/>
        <v>354684</v>
      </c>
      <c r="G15" s="33"/>
    </row>
    <row r="16" spans="1:7" ht="14.25">
      <c r="A16" s="52" t="str">
        <f>'D-Sinies Pag Direc'!A15</f>
        <v>Consorcio Nacional</v>
      </c>
      <c r="B16" s="88">
        <f>'D-Sinies Pag Direc'!H15</f>
        <v>1293870</v>
      </c>
      <c r="C16" s="33">
        <v>155464</v>
      </c>
      <c r="D16" s="33">
        <v>287295</v>
      </c>
      <c r="E16" s="33">
        <v>401239</v>
      </c>
      <c r="F16" s="89">
        <f t="shared" si="0"/>
        <v>1335390</v>
      </c>
      <c r="G16" s="33"/>
    </row>
    <row r="17" spans="1:7" ht="14.25">
      <c r="A17" s="52" t="s">
        <v>97</v>
      </c>
      <c r="B17" s="88">
        <f>'D-Sinies Pag Direc'!H16</f>
        <v>43948</v>
      </c>
      <c r="C17" s="33">
        <v>36394</v>
      </c>
      <c r="D17" s="33">
        <v>16654</v>
      </c>
      <c r="E17" s="33">
        <v>0</v>
      </c>
      <c r="F17" s="89">
        <f t="shared" si="0"/>
        <v>96996</v>
      </c>
      <c r="G17" s="33"/>
    </row>
    <row r="18" spans="1:7" ht="14.25">
      <c r="A18" s="52" t="str">
        <f>'D-Sinies Pag Direc'!A17</f>
        <v>HDI</v>
      </c>
      <c r="B18" s="88">
        <f>'D-Sinies Pag Direc'!H17</f>
        <v>6861880</v>
      </c>
      <c r="C18" s="33">
        <v>992278</v>
      </c>
      <c r="D18" s="33">
        <v>1516845</v>
      </c>
      <c r="E18" s="33">
        <v>2236787</v>
      </c>
      <c r="F18" s="89">
        <f aca="true" t="shared" si="1" ref="F18:F25">SUM(B18:D18)-E18</f>
        <v>7134216</v>
      </c>
      <c r="G18" s="33"/>
    </row>
    <row r="19" spans="1:7" ht="14.25">
      <c r="A19" s="52" t="str">
        <f>'D-Sinies Pag Direc'!A18</f>
        <v>Liberty</v>
      </c>
      <c r="B19" s="88">
        <f>'D-Sinies Pag Direc'!H18</f>
        <v>1232557</v>
      </c>
      <c r="C19" s="33">
        <v>500153</v>
      </c>
      <c r="D19" s="33">
        <v>218168</v>
      </c>
      <c r="E19" s="33">
        <v>938102</v>
      </c>
      <c r="F19" s="89">
        <f t="shared" si="1"/>
        <v>1012776</v>
      </c>
      <c r="G19" s="33"/>
    </row>
    <row r="20" spans="1:7" ht="14.25">
      <c r="A20" s="52" t="str">
        <f>'D-Sinies Pag Direc'!A19</f>
        <v>Mapfre</v>
      </c>
      <c r="B20" s="88">
        <f>'D-Sinies Pag Direc'!H19</f>
        <v>572175</v>
      </c>
      <c r="C20" s="33">
        <v>120994</v>
      </c>
      <c r="D20" s="33">
        <v>119077</v>
      </c>
      <c r="E20" s="33">
        <v>392029</v>
      </c>
      <c r="F20" s="89">
        <f t="shared" si="1"/>
        <v>420217</v>
      </c>
      <c r="G20" s="33"/>
    </row>
    <row r="21" spans="1:7" ht="14.25">
      <c r="A21" s="52" t="str">
        <f>'D-Sinies Pag Direc'!A20</f>
        <v>Mutual de Seguros</v>
      </c>
      <c r="B21" s="88">
        <f>'D-Sinies Pag Direc'!H20</f>
        <v>1712835</v>
      </c>
      <c r="C21" s="33">
        <v>269557</v>
      </c>
      <c r="D21" s="33">
        <v>355037</v>
      </c>
      <c r="E21" s="33">
        <v>542628</v>
      </c>
      <c r="F21" s="89">
        <f t="shared" si="1"/>
        <v>1794801</v>
      </c>
      <c r="G21" s="33"/>
    </row>
    <row r="22" spans="1:7" ht="14.25">
      <c r="A22" s="52" t="str">
        <f>'D-Sinies Pag Direc'!A21</f>
        <v>Porvenir</v>
      </c>
      <c r="B22" s="88">
        <f>'D-Sinies Pag Direc'!H21</f>
        <v>99010</v>
      </c>
      <c r="C22" s="33">
        <v>41226</v>
      </c>
      <c r="D22" s="33">
        <v>23198</v>
      </c>
      <c r="E22" s="33">
        <v>57757</v>
      </c>
      <c r="F22" s="89">
        <f t="shared" si="1"/>
        <v>105677</v>
      </c>
      <c r="G22" s="33"/>
    </row>
    <row r="23" spans="1:7" ht="14.25">
      <c r="A23" s="52" t="str">
        <f>'D-Sinies Pag Direc'!A22</f>
        <v>Renta Nacional</v>
      </c>
      <c r="B23" s="88">
        <f>'D-Sinies Pag Direc'!H22</f>
        <v>89985</v>
      </c>
      <c r="C23" s="33">
        <v>46131</v>
      </c>
      <c r="D23" s="33">
        <v>37391</v>
      </c>
      <c r="E23" s="33">
        <v>12952</v>
      </c>
      <c r="F23" s="89">
        <f>SUM(B23:D23)-E23</f>
        <v>160555</v>
      </c>
      <c r="G23" s="33"/>
    </row>
    <row r="24" spans="1:7" ht="14.25">
      <c r="A24" s="52" t="str">
        <f>'D-Sinies Pag Direc'!A23</f>
        <v>Suramericana</v>
      </c>
      <c r="B24" s="88">
        <f>'D-Sinies Pag Direc'!H23</f>
        <v>6800110</v>
      </c>
      <c r="C24" s="33">
        <v>915764</v>
      </c>
      <c r="D24" s="33">
        <v>1055648</v>
      </c>
      <c r="E24" s="33">
        <v>1565982</v>
      </c>
      <c r="F24" s="89">
        <f t="shared" si="1"/>
        <v>7205540</v>
      </c>
      <c r="G24" s="33"/>
    </row>
    <row r="25" spans="1:7" ht="14.25">
      <c r="A25" s="60" t="str">
        <f>'D-Sinies Pag Direc'!A24</f>
        <v>Zenit</v>
      </c>
      <c r="B25" s="93">
        <f>'D-Sinies Pag Direc'!H24</f>
        <v>1812695</v>
      </c>
      <c r="C25" s="40">
        <v>325657</v>
      </c>
      <c r="D25" s="40">
        <v>436071</v>
      </c>
      <c r="E25" s="40">
        <v>608827</v>
      </c>
      <c r="F25" s="94">
        <f t="shared" si="1"/>
        <v>1965596</v>
      </c>
      <c r="G25" s="33"/>
    </row>
    <row r="26" spans="1:6" s="45" customFormat="1" ht="6">
      <c r="A26" s="79"/>
      <c r="B26" s="79"/>
      <c r="C26" s="80"/>
      <c r="D26" s="80"/>
      <c r="E26" s="80"/>
      <c r="F26" s="81"/>
    </row>
    <row r="27" spans="1:6" ht="14.25">
      <c r="A27" s="17" t="s">
        <v>11</v>
      </c>
      <c r="B27" s="88">
        <f>SUM(B11:B25)</f>
        <v>29244985</v>
      </c>
      <c r="C27" s="88">
        <f>SUM(C11:C25)</f>
        <v>5852504</v>
      </c>
      <c r="D27" s="88">
        <f>SUM(D11:D25)</f>
        <v>6229507</v>
      </c>
      <c r="E27" s="88">
        <f>SUM(E11:E25)</f>
        <v>10609140</v>
      </c>
      <c r="F27" s="89">
        <f>+B27+C27+D27-E27</f>
        <v>30717856</v>
      </c>
    </row>
    <row r="28" spans="1:6" s="45" customFormat="1" ht="6">
      <c r="A28" s="82"/>
      <c r="B28" s="83"/>
      <c r="C28" s="84"/>
      <c r="D28" s="84"/>
      <c r="E28" s="84"/>
      <c r="F28" s="85"/>
    </row>
    <row r="30" spans="1:7" ht="14.25">
      <c r="A30" s="17"/>
      <c r="B30" s="30"/>
      <c r="C30" s="28"/>
      <c r="D30" s="28"/>
      <c r="E30" s="28"/>
      <c r="F30" s="51"/>
      <c r="G30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6"/>
  <sheetViews>
    <sheetView zoomScalePageLayoutView="0" workbookViewId="0" topLeftCell="A5">
      <selection activeCell="B26" sqref="B26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4.25">
      <c r="A1" s="18"/>
    </row>
    <row r="3" ht="14.25">
      <c r="A3" s="1" t="s">
        <v>62</v>
      </c>
    </row>
    <row r="4" ht="14.25">
      <c r="A4" s="18"/>
    </row>
    <row r="5" spans="1:2" ht="14.25">
      <c r="A5" s="19" t="s">
        <v>0</v>
      </c>
      <c r="B5" s="136"/>
    </row>
    <row r="6" spans="1:9" ht="14.25">
      <c r="A6" s="97" t="str">
        <f>'A-N° Sinies Denun'!$A$6</f>
        <v>      (entre el 1 de enero y  31 de diciembre de 2021)</v>
      </c>
      <c r="B6" s="98"/>
      <c r="C6" s="99"/>
      <c r="D6" s="99"/>
      <c r="E6" s="99"/>
      <c r="F6" s="99"/>
      <c r="G6" s="99"/>
      <c r="H6" s="99"/>
      <c r="I6" s="99"/>
    </row>
    <row r="7" spans="1:2" s="100" customFormat="1" ht="6">
      <c r="A7" s="110"/>
      <c r="B7" s="111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5" t="s">
        <v>85</v>
      </c>
      <c r="G8" s="21" t="s">
        <v>6</v>
      </c>
      <c r="H8" s="21" t="s">
        <v>7</v>
      </c>
      <c r="I8" s="21" t="s">
        <v>8</v>
      </c>
    </row>
    <row r="9" spans="1:9" s="100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73" t="str">
        <f>'A-N° Sinies Denun'!A10</f>
        <v>Bci</v>
      </c>
      <c r="B10" s="33">
        <v>962241</v>
      </c>
      <c r="C10" s="33">
        <v>601816</v>
      </c>
      <c r="D10" s="23">
        <v>123163</v>
      </c>
      <c r="E10" s="23">
        <v>41492</v>
      </c>
      <c r="F10" s="33">
        <v>32549</v>
      </c>
      <c r="G10" s="23">
        <v>40943</v>
      </c>
      <c r="H10" s="23">
        <v>77375</v>
      </c>
      <c r="I10" s="24">
        <f aca="true" t="shared" si="0" ref="I10:I24">SUM(B10:H10)</f>
        <v>1879579</v>
      </c>
    </row>
    <row r="11" spans="1:9" ht="14.25">
      <c r="A11" s="73" t="str">
        <f>'A-N° Sinies Denun'!A11</f>
        <v>BNP PARIBAS CARDIF</v>
      </c>
      <c r="B11" s="33">
        <v>162075</v>
      </c>
      <c r="C11" s="33">
        <v>8160</v>
      </c>
      <c r="D11" s="23">
        <v>0</v>
      </c>
      <c r="E11" s="23">
        <v>0</v>
      </c>
      <c r="F11" s="33">
        <v>839</v>
      </c>
      <c r="G11" s="23">
        <v>0</v>
      </c>
      <c r="H11" s="23">
        <v>177</v>
      </c>
      <c r="I11" s="24">
        <f t="shared" si="0"/>
        <v>171251</v>
      </c>
    </row>
    <row r="12" spans="1:9" ht="14.25">
      <c r="A12" s="73" t="str">
        <f>'A-N° Sinies Denun'!A12</f>
        <v>Bupa</v>
      </c>
      <c r="B12" s="33">
        <v>0</v>
      </c>
      <c r="C12" s="33">
        <v>0</v>
      </c>
      <c r="D12" s="23">
        <v>0</v>
      </c>
      <c r="E12" s="23">
        <v>0</v>
      </c>
      <c r="F12" s="33">
        <v>0</v>
      </c>
      <c r="G12" s="23">
        <v>0</v>
      </c>
      <c r="H12" s="23">
        <v>0</v>
      </c>
      <c r="I12" s="24">
        <f>SUM(B12:H12)</f>
        <v>0</v>
      </c>
    </row>
    <row r="13" spans="1:9" ht="14.25">
      <c r="A13" s="73" t="str">
        <f>'A-N° Sinies Denun'!A13</f>
        <v>Chilena Consolidada</v>
      </c>
      <c r="B13" s="33">
        <v>4556</v>
      </c>
      <c r="C13" s="33">
        <v>1138</v>
      </c>
      <c r="D13" s="23">
        <v>0</v>
      </c>
      <c r="E13" s="23">
        <v>0</v>
      </c>
      <c r="F13" s="33">
        <v>8</v>
      </c>
      <c r="G13" s="23">
        <v>0</v>
      </c>
      <c r="H13" s="23">
        <v>41</v>
      </c>
      <c r="I13" s="24">
        <f t="shared" si="0"/>
        <v>5743</v>
      </c>
    </row>
    <row r="14" spans="1:9" ht="14.25">
      <c r="A14" s="73" t="str">
        <f>'A-N° Sinies Denun'!A14</f>
        <v>Chubb</v>
      </c>
      <c r="B14" s="33">
        <v>0</v>
      </c>
      <c r="C14" s="33">
        <v>0</v>
      </c>
      <c r="D14" s="23">
        <v>0</v>
      </c>
      <c r="E14" s="23">
        <v>3711</v>
      </c>
      <c r="F14" s="33">
        <v>0</v>
      </c>
      <c r="G14" s="23">
        <v>0</v>
      </c>
      <c r="H14" s="23">
        <v>0</v>
      </c>
      <c r="I14" s="24">
        <f t="shared" si="0"/>
        <v>3711</v>
      </c>
    </row>
    <row r="15" spans="1:9" ht="14.25">
      <c r="A15" s="73" t="str">
        <f>'A-N° Sinies Denun'!A15</f>
        <v>Consorcio Nacional</v>
      </c>
      <c r="B15" s="33">
        <v>216722</v>
      </c>
      <c r="C15" s="33">
        <v>54133</v>
      </c>
      <c r="D15" s="23">
        <v>2888</v>
      </c>
      <c r="E15" s="23">
        <v>1004</v>
      </c>
      <c r="F15" s="33">
        <v>6250</v>
      </c>
      <c r="G15" s="23">
        <v>4933</v>
      </c>
      <c r="H15" s="23">
        <v>3870</v>
      </c>
      <c r="I15" s="24">
        <f t="shared" si="0"/>
        <v>289800</v>
      </c>
    </row>
    <row r="16" spans="1:9" ht="14.25">
      <c r="A16" s="73" t="s">
        <v>97</v>
      </c>
      <c r="B16" s="33"/>
      <c r="C16" s="33"/>
      <c r="D16" s="23">
        <v>3224</v>
      </c>
      <c r="E16" s="23">
        <v>1480</v>
      </c>
      <c r="F16" s="33"/>
      <c r="G16" s="23"/>
      <c r="H16" s="23">
        <v>103</v>
      </c>
      <c r="I16" s="24">
        <f t="shared" si="0"/>
        <v>4807</v>
      </c>
    </row>
    <row r="17" spans="1:9" ht="14.25">
      <c r="A17" s="73" t="str">
        <f>'A-N° Sinies Denun'!A17</f>
        <v>HDI</v>
      </c>
      <c r="B17" s="33">
        <v>807211</v>
      </c>
      <c r="C17" s="33">
        <v>364203</v>
      </c>
      <c r="D17" s="23">
        <v>70198</v>
      </c>
      <c r="E17" s="23">
        <v>27118</v>
      </c>
      <c r="F17" s="33">
        <v>164696</v>
      </c>
      <c r="G17" s="23">
        <v>9433</v>
      </c>
      <c r="H17" s="23">
        <v>33687</v>
      </c>
      <c r="I17" s="24">
        <f t="shared" si="0"/>
        <v>1476546</v>
      </c>
    </row>
    <row r="18" spans="1:9" ht="14.25">
      <c r="A18" s="73" t="str">
        <f>'A-N° Sinies Denun'!A18</f>
        <v>Liberty</v>
      </c>
      <c r="B18" s="33">
        <v>35176</v>
      </c>
      <c r="C18" s="33">
        <v>31878</v>
      </c>
      <c r="D18" s="23">
        <v>16646</v>
      </c>
      <c r="E18" s="23">
        <v>19754</v>
      </c>
      <c r="F18" s="33">
        <v>1332</v>
      </c>
      <c r="G18" s="23">
        <v>28373</v>
      </c>
      <c r="H18" s="23">
        <v>28267</v>
      </c>
      <c r="I18" s="24">
        <f t="shared" si="0"/>
        <v>161426</v>
      </c>
    </row>
    <row r="19" spans="1:9" ht="14.25">
      <c r="A19" s="73" t="str">
        <f>'A-N° Sinies Denun'!A19</f>
        <v>Mapfre</v>
      </c>
      <c r="B19" s="33">
        <v>13159</v>
      </c>
      <c r="C19" s="33">
        <v>8956</v>
      </c>
      <c r="D19" s="23">
        <v>6389</v>
      </c>
      <c r="E19" s="23">
        <v>1252</v>
      </c>
      <c r="F19" s="33">
        <v>0</v>
      </c>
      <c r="G19" s="23">
        <v>608</v>
      </c>
      <c r="H19" s="23">
        <v>7732</v>
      </c>
      <c r="I19" s="24">
        <f t="shared" si="0"/>
        <v>38096</v>
      </c>
    </row>
    <row r="20" spans="1:9" ht="14.25">
      <c r="A20" s="73" t="str">
        <f>'A-N° Sinies Denun'!A20</f>
        <v>Mutual de Seguros</v>
      </c>
      <c r="B20" s="33">
        <v>299796</v>
      </c>
      <c r="C20" s="33">
        <v>120771</v>
      </c>
      <c r="D20" s="23">
        <v>0</v>
      </c>
      <c r="E20" s="23">
        <v>0</v>
      </c>
      <c r="F20" s="33">
        <v>9782</v>
      </c>
      <c r="G20" s="23">
        <v>0</v>
      </c>
      <c r="H20" s="23">
        <v>11411</v>
      </c>
      <c r="I20" s="24">
        <f>SUM(B20:H20)</f>
        <v>441760</v>
      </c>
    </row>
    <row r="21" spans="1:9" ht="14.25">
      <c r="A21" s="73" t="str">
        <f>'A-N° Sinies Denun'!A21</f>
        <v>Porvenir</v>
      </c>
      <c r="B21" s="33">
        <v>8561</v>
      </c>
      <c r="C21" s="33">
        <v>14111</v>
      </c>
      <c r="D21" s="23">
        <v>2983</v>
      </c>
      <c r="E21" s="23">
        <v>0</v>
      </c>
      <c r="F21" s="33">
        <v>241</v>
      </c>
      <c r="G21" s="23">
        <v>0</v>
      </c>
      <c r="H21" s="23">
        <v>241</v>
      </c>
      <c r="I21" s="24">
        <f t="shared" si="0"/>
        <v>26137</v>
      </c>
    </row>
    <row r="22" spans="1:9" ht="14.25">
      <c r="A22" s="73" t="str">
        <f>'A-N° Sinies Denun'!A22</f>
        <v>Renta Nacional</v>
      </c>
      <c r="B22" s="33">
        <v>15822</v>
      </c>
      <c r="C22" s="33">
        <v>4636</v>
      </c>
      <c r="D22" s="23">
        <v>599</v>
      </c>
      <c r="E22" s="23">
        <v>5852</v>
      </c>
      <c r="F22" s="33">
        <v>1089</v>
      </c>
      <c r="G22" s="23">
        <v>0</v>
      </c>
      <c r="H22" s="23">
        <v>1184</v>
      </c>
      <c r="I22" s="24">
        <f t="shared" si="0"/>
        <v>29182</v>
      </c>
    </row>
    <row r="23" spans="1:9" ht="14.25">
      <c r="A23" s="73" t="str">
        <f>'A-N° Sinies Denun'!A23</f>
        <v>Suramericana</v>
      </c>
      <c r="B23" s="33">
        <v>1384606</v>
      </c>
      <c r="C23" s="33">
        <v>119314</v>
      </c>
      <c r="D23" s="23">
        <v>21670</v>
      </c>
      <c r="E23" s="23">
        <v>8869</v>
      </c>
      <c r="F23" s="33">
        <v>30171</v>
      </c>
      <c r="G23" s="23">
        <v>13667</v>
      </c>
      <c r="H23" s="23">
        <v>40985</v>
      </c>
      <c r="I23" s="24">
        <f t="shared" si="0"/>
        <v>1619282</v>
      </c>
    </row>
    <row r="24" spans="1:9" ht="14.25">
      <c r="A24" s="73" t="str">
        <f>'A-N° Sinies Denun'!A24</f>
        <v>Zenit</v>
      </c>
      <c r="B24" s="33">
        <v>380553</v>
      </c>
      <c r="C24" s="33">
        <v>76007</v>
      </c>
      <c r="D24" s="23">
        <v>0</v>
      </c>
      <c r="E24" s="23">
        <v>4326</v>
      </c>
      <c r="F24" s="33">
        <v>17117</v>
      </c>
      <c r="G24" s="23">
        <v>0</v>
      </c>
      <c r="H24" s="23">
        <v>3534</v>
      </c>
      <c r="I24" s="24">
        <f t="shared" si="0"/>
        <v>481537</v>
      </c>
    </row>
    <row r="25" spans="1:9" s="100" customFormat="1" ht="6">
      <c r="A25" s="122"/>
      <c r="B25" s="123"/>
      <c r="C25" s="124"/>
      <c r="D25" s="124"/>
      <c r="E25" s="124"/>
      <c r="F25" s="124"/>
      <c r="G25" s="125"/>
      <c r="H25" s="125"/>
      <c r="I25" s="125"/>
    </row>
    <row r="26" spans="1:9" ht="14.25">
      <c r="A26" s="20" t="s">
        <v>11</v>
      </c>
      <c r="B26" s="22">
        <f aca="true" t="shared" si="1" ref="B26:I26">SUM(B10:B24)</f>
        <v>4290478</v>
      </c>
      <c r="C26" s="22">
        <f t="shared" si="1"/>
        <v>1405123</v>
      </c>
      <c r="D26" s="22">
        <f t="shared" si="1"/>
        <v>247760</v>
      </c>
      <c r="E26" s="22">
        <f t="shared" si="1"/>
        <v>114858</v>
      </c>
      <c r="F26" s="22">
        <f t="shared" si="1"/>
        <v>264074</v>
      </c>
      <c r="G26" s="22">
        <f t="shared" si="1"/>
        <v>97957</v>
      </c>
      <c r="H26" s="22">
        <f t="shared" si="1"/>
        <v>208607</v>
      </c>
      <c r="I26" s="22">
        <f t="shared" si="1"/>
        <v>6628857</v>
      </c>
    </row>
    <row r="27" spans="1:9" s="100" customFormat="1" ht="12.75" customHeight="1">
      <c r="A27" s="101"/>
      <c r="B27" s="102"/>
      <c r="C27" s="103"/>
      <c r="D27" s="103"/>
      <c r="E27" s="103"/>
      <c r="F27" s="103"/>
      <c r="G27" s="104"/>
      <c r="H27" s="105"/>
      <c r="I27" s="105"/>
    </row>
    <row r="29" spans="2:7" ht="14.25">
      <c r="B29" s="33"/>
      <c r="C29" s="96"/>
      <c r="F29" s="96"/>
      <c r="G29" s="23"/>
    </row>
    <row r="30" spans="2:5" ht="14.25">
      <c r="B30" s="33"/>
      <c r="C30" s="96"/>
      <c r="E30" s="23"/>
    </row>
    <row r="31" spans="2:5" ht="14.25">
      <c r="B31" s="33">
        <v>357305</v>
      </c>
      <c r="C31" s="96"/>
      <c r="E31" s="23"/>
    </row>
    <row r="32" spans="2:5" ht="14.25">
      <c r="B32" s="33">
        <v>67750</v>
      </c>
      <c r="C32" s="96"/>
      <c r="E32" s="23"/>
    </row>
    <row r="33" ht="14.25">
      <c r="B33" s="23">
        <v>0</v>
      </c>
    </row>
    <row r="34" ht="14.25">
      <c r="B34" s="23">
        <v>3756</v>
      </c>
    </row>
    <row r="35" spans="1:4" ht="14.25">
      <c r="A35" s="96"/>
      <c r="B35" s="33">
        <v>14585</v>
      </c>
      <c r="C35" s="96"/>
      <c r="D35" s="96"/>
    </row>
    <row r="36" spans="1:4" ht="14.25">
      <c r="A36" s="23"/>
      <c r="B36" s="23">
        <v>0</v>
      </c>
      <c r="C36" s="23"/>
      <c r="D36" s="23"/>
    </row>
    <row r="37" ht="14.25">
      <c r="B37" s="23">
        <v>2466</v>
      </c>
    </row>
    <row r="38" ht="14.25">
      <c r="B38" s="23"/>
    </row>
    <row r="39" ht="14.25">
      <c r="B39" s="23"/>
    </row>
    <row r="40" ht="14.25">
      <c r="B40" s="23"/>
    </row>
    <row r="44" ht="14.25">
      <c r="B44" s="23"/>
    </row>
    <row r="45" ht="14.25">
      <c r="B45" s="23"/>
    </row>
    <row r="46" ht="14.25">
      <c r="B46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8"/>
  <sheetViews>
    <sheetView zoomScalePageLayoutView="0" workbookViewId="0" topLeftCell="A5">
      <selection activeCell="G10" sqref="G10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8" t="s">
        <v>12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7" t="str">
        <f>'D-Sinies Pag Direc'!$A$6</f>
        <v>      (entre el 1 de enero y 31 de diciembre de 2021, montos expresados en miles de pesos de diciembre de 2021)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33">
        <v>6490208</v>
      </c>
      <c r="C10" s="33">
        <v>5047195</v>
      </c>
      <c r="D10" s="33">
        <v>2717098</v>
      </c>
      <c r="E10" s="33">
        <v>1601330</v>
      </c>
      <c r="F10" s="33">
        <v>1246125</v>
      </c>
      <c r="G10" s="33">
        <v>909497</v>
      </c>
      <c r="H10" s="33">
        <v>568117</v>
      </c>
      <c r="I10" s="24">
        <f aca="true" t="shared" si="0" ref="I10:I16">SUM(B10:H10)</f>
        <v>18579570</v>
      </c>
    </row>
    <row r="11" spans="1:9" ht="14.25">
      <c r="A11" s="52" t="str">
        <f>'F-N° Seg Contrat'!A11</f>
        <v>BNP PARIBAS CARDIF</v>
      </c>
      <c r="B11" s="33">
        <v>342307</v>
      </c>
      <c r="C11" s="33">
        <v>30594</v>
      </c>
      <c r="D11" s="33">
        <v>0</v>
      </c>
      <c r="E11" s="33">
        <v>14659</v>
      </c>
      <c r="F11" s="33">
        <v>0</v>
      </c>
      <c r="G11" s="33">
        <v>0</v>
      </c>
      <c r="H11" s="33">
        <v>394</v>
      </c>
      <c r="I11" s="24">
        <f t="shared" si="0"/>
        <v>387954</v>
      </c>
    </row>
    <row r="12" spans="1:9" ht="14.25">
      <c r="A12" s="52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52" t="str">
        <f>'F-N° Seg Contrat'!A13</f>
        <v>Chilena Consolidada</v>
      </c>
      <c r="B13" s="33">
        <v>27929</v>
      </c>
      <c r="C13" s="33">
        <v>9898</v>
      </c>
      <c r="D13" s="33">
        <v>0</v>
      </c>
      <c r="E13" s="33">
        <v>0</v>
      </c>
      <c r="F13" s="33">
        <v>407</v>
      </c>
      <c r="G13" s="33">
        <v>0</v>
      </c>
      <c r="H13" s="33">
        <v>459</v>
      </c>
      <c r="I13" s="24">
        <f t="shared" si="0"/>
        <v>38693</v>
      </c>
    </row>
    <row r="14" spans="1:9" ht="14.25">
      <c r="A14" s="52" t="str">
        <f>'F-N° Seg Contrat'!A14</f>
        <v>Chubb</v>
      </c>
      <c r="B14" s="33">
        <v>0</v>
      </c>
      <c r="C14" s="33">
        <v>0</v>
      </c>
      <c r="D14" s="33">
        <v>0</v>
      </c>
      <c r="E14" s="33">
        <v>1125843</v>
      </c>
      <c r="F14" s="33">
        <v>0</v>
      </c>
      <c r="G14" s="33">
        <v>0</v>
      </c>
      <c r="H14" s="33">
        <v>0</v>
      </c>
      <c r="I14" s="24">
        <f t="shared" si="0"/>
        <v>1125843</v>
      </c>
    </row>
    <row r="15" spans="1:9" ht="14.25">
      <c r="A15" s="52" t="str">
        <f>'F-N° Seg Contrat'!A15</f>
        <v>Consorcio Nacional</v>
      </c>
      <c r="B15" s="33">
        <v>1360921</v>
      </c>
      <c r="C15" s="33">
        <v>495446</v>
      </c>
      <c r="D15" s="33">
        <v>44135</v>
      </c>
      <c r="E15" s="33">
        <v>22087</v>
      </c>
      <c r="F15" s="33">
        <v>219275</v>
      </c>
      <c r="G15" s="33">
        <v>104274</v>
      </c>
      <c r="H15" s="33">
        <v>23757</v>
      </c>
      <c r="I15" s="24">
        <f t="shared" si="0"/>
        <v>2269895</v>
      </c>
    </row>
    <row r="16" spans="1:9" ht="14.25">
      <c r="A16" s="52" t="s">
        <v>97</v>
      </c>
      <c r="B16" s="33">
        <v>0</v>
      </c>
      <c r="C16" s="33"/>
      <c r="D16" s="33">
        <v>46514</v>
      </c>
      <c r="E16" s="33">
        <v>119682</v>
      </c>
      <c r="F16" s="33"/>
      <c r="G16" s="33"/>
      <c r="H16" s="33">
        <v>2431</v>
      </c>
      <c r="I16" s="24">
        <f t="shared" si="0"/>
        <v>168627</v>
      </c>
    </row>
    <row r="17" spans="1:9" ht="14.25">
      <c r="A17" s="52" t="str">
        <f>'F-N° Seg Contrat'!A17</f>
        <v>HDI</v>
      </c>
      <c r="B17" s="33">
        <v>5085722</v>
      </c>
      <c r="C17" s="33">
        <v>2992399</v>
      </c>
      <c r="D17" s="33">
        <v>1394025</v>
      </c>
      <c r="E17" s="33">
        <v>1022244</v>
      </c>
      <c r="F17" s="33">
        <v>5288157</v>
      </c>
      <c r="G17" s="33">
        <v>200594</v>
      </c>
      <c r="H17" s="33">
        <v>228759</v>
      </c>
      <c r="I17" s="24">
        <f aca="true" t="shared" si="1" ref="I17:I24">SUM(B17:H17)</f>
        <v>16211900</v>
      </c>
    </row>
    <row r="18" spans="1:9" ht="14.25">
      <c r="A18" s="52" t="str">
        <f>'F-N° Seg Contrat'!A18</f>
        <v>Liberty</v>
      </c>
      <c r="B18" s="33">
        <v>357306</v>
      </c>
      <c r="C18" s="33">
        <v>287273</v>
      </c>
      <c r="D18" s="33">
        <v>298701</v>
      </c>
      <c r="E18" s="33">
        <v>1318884</v>
      </c>
      <c r="F18" s="33">
        <v>53229</v>
      </c>
      <c r="G18" s="33">
        <v>580075</v>
      </c>
      <c r="H18" s="33">
        <v>306923</v>
      </c>
      <c r="I18" s="24">
        <f t="shared" si="1"/>
        <v>3202391</v>
      </c>
    </row>
    <row r="19" spans="1:9" ht="14.25">
      <c r="A19" s="52" t="str">
        <f>'F-N° Seg Contrat'!A19</f>
        <v>Mapfre</v>
      </c>
      <c r="B19" s="33">
        <v>98299</v>
      </c>
      <c r="C19" s="33">
        <v>80418</v>
      </c>
      <c r="D19" s="33">
        <v>114457</v>
      </c>
      <c r="E19" s="33">
        <v>27248</v>
      </c>
      <c r="F19" s="33">
        <v>0</v>
      </c>
      <c r="G19" s="33">
        <v>17213</v>
      </c>
      <c r="H19" s="33">
        <v>112883</v>
      </c>
      <c r="I19" s="24">
        <f t="shared" si="1"/>
        <v>450518</v>
      </c>
    </row>
    <row r="20" spans="1:9" ht="14.25">
      <c r="A20" s="52" t="str">
        <f>'F-N° Seg Contrat'!A20</f>
        <v>Mutual de Seguros</v>
      </c>
      <c r="B20" s="33">
        <v>3092323</v>
      </c>
      <c r="C20" s="33">
        <v>1472919</v>
      </c>
      <c r="D20" s="33">
        <v>0</v>
      </c>
      <c r="E20" s="33">
        <v>0</v>
      </c>
      <c r="F20" s="33">
        <v>448607</v>
      </c>
      <c r="G20" s="33">
        <v>0</v>
      </c>
      <c r="H20" s="33">
        <v>135572</v>
      </c>
      <c r="I20" s="24">
        <f t="shared" si="1"/>
        <v>5149421</v>
      </c>
    </row>
    <row r="21" spans="1:9" ht="14.25">
      <c r="A21" s="52" t="str">
        <f>'F-N° Seg Contrat'!A21</f>
        <v>Porvenir</v>
      </c>
      <c r="B21" s="33">
        <v>77172</v>
      </c>
      <c r="C21" s="33">
        <v>116474</v>
      </c>
      <c r="D21" s="33">
        <v>36296</v>
      </c>
      <c r="E21" s="33">
        <v>0</v>
      </c>
      <c r="F21" s="33">
        <v>9610</v>
      </c>
      <c r="G21" s="33">
        <v>0</v>
      </c>
      <c r="H21" s="33">
        <v>3765</v>
      </c>
      <c r="I21" s="24">
        <f t="shared" si="1"/>
        <v>243317</v>
      </c>
    </row>
    <row r="22" spans="1:9" ht="14.25">
      <c r="A22" s="52" t="str">
        <f>'F-N° Seg Contrat'!A22</f>
        <v>Renta Nacional</v>
      </c>
      <c r="B22" s="33">
        <v>86519</v>
      </c>
      <c r="C22" s="33">
        <v>41854</v>
      </c>
      <c r="D22" s="33">
        <v>10884</v>
      </c>
      <c r="E22" s="33">
        <v>515974</v>
      </c>
      <c r="F22" s="33">
        <v>56660</v>
      </c>
      <c r="G22" s="33">
        <v>0</v>
      </c>
      <c r="H22" s="33">
        <v>6636</v>
      </c>
      <c r="I22" s="24">
        <f>SUM(B22:H22)</f>
        <v>718527</v>
      </c>
    </row>
    <row r="23" spans="1:9" ht="14.25">
      <c r="A23" s="52" t="str">
        <f>'F-N° Seg Contrat'!A23</f>
        <v>Suramericana</v>
      </c>
      <c r="B23" s="33">
        <v>7115037</v>
      </c>
      <c r="C23" s="33">
        <v>956690</v>
      </c>
      <c r="D23" s="33">
        <v>415789</v>
      </c>
      <c r="E23" s="33">
        <v>162428</v>
      </c>
      <c r="F23" s="33">
        <v>1088409</v>
      </c>
      <c r="G23" s="33">
        <v>285884</v>
      </c>
      <c r="H23" s="33">
        <v>403147</v>
      </c>
      <c r="I23" s="24">
        <f t="shared" si="1"/>
        <v>10427384</v>
      </c>
    </row>
    <row r="24" spans="1:9" ht="16.5" customHeight="1">
      <c r="A24" s="60" t="str">
        <f>'F-N° Seg Contrat'!A24</f>
        <v>Zenit</v>
      </c>
      <c r="B24" s="33">
        <v>1886069</v>
      </c>
      <c r="C24" s="33">
        <v>601227</v>
      </c>
      <c r="D24" s="33">
        <v>0</v>
      </c>
      <c r="E24" s="33">
        <v>61117</v>
      </c>
      <c r="F24" s="33">
        <v>565038</v>
      </c>
      <c r="G24" s="33">
        <v>0</v>
      </c>
      <c r="H24" s="33">
        <v>13121</v>
      </c>
      <c r="I24" s="24">
        <f t="shared" si="1"/>
        <v>3126572</v>
      </c>
    </row>
    <row r="25" spans="1:9" s="45" customFormat="1" ht="11.25" customHeight="1">
      <c r="A25" s="100"/>
      <c r="B25" s="119"/>
      <c r="C25" s="120"/>
      <c r="D25" s="120"/>
      <c r="E25" s="120"/>
      <c r="F25" s="120"/>
      <c r="G25" s="121"/>
      <c r="H25" s="121"/>
      <c r="I25" s="121"/>
    </row>
    <row r="26" spans="1:9" ht="14.25">
      <c r="A26" s="20" t="s">
        <v>11</v>
      </c>
      <c r="B26" s="22">
        <f aca="true" t="shared" si="2" ref="B26:I26">SUM(B10:B24)</f>
        <v>26019812</v>
      </c>
      <c r="C26" s="23">
        <f t="shared" si="2"/>
        <v>12132387</v>
      </c>
      <c r="D26" s="23">
        <f t="shared" si="2"/>
        <v>5077899</v>
      </c>
      <c r="E26" s="23">
        <f t="shared" si="2"/>
        <v>5991496</v>
      </c>
      <c r="F26" s="23">
        <f t="shared" si="2"/>
        <v>8975517</v>
      </c>
      <c r="G26" s="24">
        <f t="shared" si="2"/>
        <v>2097537</v>
      </c>
      <c r="H26" s="24">
        <f t="shared" si="2"/>
        <v>1805964</v>
      </c>
      <c r="I26" s="24">
        <f t="shared" si="2"/>
        <v>62100612</v>
      </c>
    </row>
    <row r="27" spans="1:9" s="45" customFormat="1" ht="6">
      <c r="A27" s="105"/>
      <c r="B27" s="106"/>
      <c r="C27" s="103"/>
      <c r="D27" s="103"/>
      <c r="E27" s="103"/>
      <c r="F27" s="103"/>
      <c r="G27" s="104"/>
      <c r="H27" s="104"/>
      <c r="I27" s="104"/>
    </row>
    <row r="30" ht="14.25">
      <c r="B30" s="33">
        <v>1772100</v>
      </c>
    </row>
    <row r="31" spans="1:4" ht="14.25">
      <c r="A31" s="33"/>
      <c r="B31" s="33">
        <v>543446</v>
      </c>
      <c r="C31" s="33"/>
      <c r="D31" s="33"/>
    </row>
    <row r="32" spans="1:4" ht="14.25">
      <c r="A32" s="33"/>
      <c r="B32" s="33">
        <v>0</v>
      </c>
      <c r="C32" s="33"/>
      <c r="D32" s="33"/>
    </row>
    <row r="33" spans="1:4" ht="14.25">
      <c r="A33" s="33"/>
      <c r="B33" s="33">
        <v>52361</v>
      </c>
      <c r="C33" s="33"/>
      <c r="D33" s="33"/>
    </row>
    <row r="34" spans="1:4" ht="14.25">
      <c r="A34" s="33"/>
      <c r="B34" s="33">
        <v>481170</v>
      </c>
      <c r="C34" s="33"/>
      <c r="D34" s="33"/>
    </row>
    <row r="35" spans="1:4" ht="14.25">
      <c r="A35" s="33"/>
      <c r="B35" s="33">
        <v>0</v>
      </c>
      <c r="C35" s="33"/>
      <c r="D35" s="33"/>
    </row>
    <row r="36" spans="1:4" ht="14.25">
      <c r="A36" s="33"/>
      <c r="B36" s="33">
        <v>9161</v>
      </c>
      <c r="C36" s="33"/>
      <c r="D36" s="33"/>
    </row>
    <row r="37" spans="1:4" ht="14.25">
      <c r="A37" s="33"/>
      <c r="B37" s="33"/>
      <c r="C37" s="33"/>
      <c r="D37" s="33"/>
    </row>
    <row r="38" spans="1:4" ht="14.25">
      <c r="A38" s="33"/>
      <c r="B38" s="33"/>
      <c r="C38" s="33"/>
      <c r="D38" s="33"/>
    </row>
    <row r="39" spans="2:7" ht="14.25">
      <c r="B39" s="33"/>
      <c r="C39" s="33"/>
      <c r="D39" s="33"/>
      <c r="E39" s="33"/>
      <c r="F39" s="33"/>
      <c r="G39" s="33"/>
    </row>
    <row r="40" spans="2:7" ht="14.25">
      <c r="B40" s="33"/>
      <c r="C40" s="33"/>
      <c r="D40" s="33"/>
      <c r="E40" s="33"/>
      <c r="F40" s="33"/>
      <c r="G40" s="33"/>
    </row>
    <row r="41" spans="2:7" ht="14.25">
      <c r="B41" s="33"/>
      <c r="C41" s="33"/>
      <c r="D41" s="33"/>
      <c r="E41" s="33"/>
      <c r="F41" s="33"/>
      <c r="G41" s="33"/>
    </row>
    <row r="42" spans="2:7" ht="14.25">
      <c r="B42" s="33"/>
      <c r="C42" s="33"/>
      <c r="D42" s="33"/>
      <c r="E42" s="33"/>
      <c r="F42" s="33"/>
      <c r="G42" s="33"/>
    </row>
    <row r="43" spans="2:7" ht="14.25">
      <c r="B43" s="33"/>
      <c r="C43" s="33"/>
      <c r="D43" s="33"/>
      <c r="E43" s="33"/>
      <c r="F43" s="33"/>
      <c r="G43" s="33"/>
    </row>
    <row r="44" spans="2:7" ht="14.25">
      <c r="B44" s="33"/>
      <c r="C44" s="33"/>
      <c r="D44" s="33"/>
      <c r="E44" s="33"/>
      <c r="F44" s="33"/>
      <c r="G44" s="33"/>
    </row>
    <row r="45" spans="2:7" ht="14.25">
      <c r="B45" s="33"/>
      <c r="C45" s="33"/>
      <c r="D45" s="33"/>
      <c r="E45" s="33"/>
      <c r="F45" s="33"/>
      <c r="G45" s="33"/>
    </row>
    <row r="46" spans="2:7" ht="14.25">
      <c r="B46" s="33"/>
      <c r="C46" s="33"/>
      <c r="D46" s="33"/>
      <c r="E46" s="33"/>
      <c r="F46" s="33"/>
      <c r="G46" s="33"/>
    </row>
    <row r="47" spans="2:7" ht="14.25">
      <c r="B47" s="33"/>
      <c r="C47" s="33"/>
      <c r="D47" s="33"/>
      <c r="E47" s="33"/>
      <c r="F47" s="33"/>
      <c r="G47" s="33"/>
    </row>
    <row r="48" spans="2:7" ht="14.25">
      <c r="B48" s="33"/>
      <c r="C48" s="33"/>
      <c r="D48" s="33"/>
      <c r="E48" s="33"/>
      <c r="F48" s="33"/>
      <c r="G48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5">
      <selection activeCell="I10" sqref="I10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11.710937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8" t="s">
        <v>13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7" t="s">
        <v>96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84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25">
        <f>IF('F-N° Seg Contrat'!B10=0,"  0",'G-Prima Tot x Tip V'!B10/'F-N° Seg Contrat'!B10*1000)</f>
        <v>6744.888234860082</v>
      </c>
      <c r="C10" s="25">
        <f>IF('F-N° Seg Contrat'!C10=0,"  0",'G-Prima Tot x Tip V'!C10/'F-N° Seg Contrat'!C10*1000)</f>
        <v>8386.608199183804</v>
      </c>
      <c r="D10" s="25">
        <f>IF('F-N° Seg Contrat'!D10=0,"  0",'G-Prima Tot x Tip V'!D10/'F-N° Seg Contrat'!D10*1000)</f>
        <v>22060.99234347978</v>
      </c>
      <c r="E10" s="25">
        <f>IF('F-N° Seg Contrat'!E10=0,"  0",'G-Prima Tot x Tip V'!E10/'F-N° Seg Contrat'!E10*1000)</f>
        <v>38593.70481056589</v>
      </c>
      <c r="F10" s="25">
        <f>IF('F-N° Seg Contrat'!F10=0,"  0",'G-Prima Tot x Tip V'!F10/'F-N° Seg Contrat'!F10*1000)</f>
        <v>38284.586316015855</v>
      </c>
      <c r="G10" s="25">
        <f>IF('F-N° Seg Contrat'!G10=0,"  0",'G-Prima Tot x Tip V'!G10/'F-N° Seg Contrat'!G10*1000)</f>
        <v>22213.736169797034</v>
      </c>
      <c r="H10" s="25">
        <f>IF('F-N° Seg Contrat'!H10=0,"  0",'G-Prima Tot x Tip V'!H10/'F-N° Seg Contrat'!H10*1000)</f>
        <v>7342.384491114701</v>
      </c>
      <c r="I10" s="25">
        <f>IF('F-N° Seg Contrat'!I10=0,"  0",'G-Prima Tot x Tip V'!I10/'F-N° Seg Contrat'!I10*1000)</f>
        <v>9884.963600891477</v>
      </c>
    </row>
    <row r="11" spans="1:9" ht="14.25">
      <c r="A11" s="52" t="str">
        <f>'F-N° Seg Contrat'!A11</f>
        <v>BNP PARIBAS CARDIF</v>
      </c>
      <c r="B11" s="25">
        <f>IF('F-N° Seg Contrat'!B11=0,"  0",'G-Prima Tot x Tip V'!B11/'F-N° Seg Contrat'!B11*1000)</f>
        <v>2112.02838192195</v>
      </c>
      <c r="C11" s="25">
        <f>IF('F-N° Seg Contrat'!C11=0,"  0",'G-Prima Tot x Tip V'!C11/'F-N° Seg Contrat'!C11*1000)</f>
        <v>3749.2647058823527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0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2225.988700564972</v>
      </c>
      <c r="I11" s="25">
        <f>IF('F-N° Seg Contrat'!I11=0,"  0",'G-Prima Tot x Tip V'!I11/'F-N° Seg Contrat'!I11*1000)</f>
        <v>2265.411588837437</v>
      </c>
    </row>
    <row r="12" spans="1:9" ht="14.25">
      <c r="A12" s="52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4.25">
      <c r="A13" s="52" t="str">
        <f>'F-N° Seg Contrat'!A13</f>
        <v>Chilena Consolidada</v>
      </c>
      <c r="B13" s="25">
        <f>IF('F-N° Seg Contrat'!B13=0,"  0",'G-Prima Tot x Tip V'!B13/'F-N° Seg Contrat'!B13*1000)</f>
        <v>6130.158033362599</v>
      </c>
      <c r="C13" s="25">
        <f>IF('F-N° Seg Contrat'!C13=0,"  0",'G-Prima Tot x Tip V'!C13/'F-N° Seg Contrat'!C13*1000)</f>
        <v>8697.715289982427</v>
      </c>
      <c r="D13" s="25" t="str">
        <f>IF('F-N° Seg Contrat'!D13=0,"  0",'G-Prima Tot x Tip V'!D13/'F-N° Seg Contrat'!D13*1000)</f>
        <v>  0</v>
      </c>
      <c r="E13" s="25" t="str">
        <f>IF('F-N° Seg Contrat'!E13=0,"  0",'G-Prima Tot x Tip V'!E13/'F-N° Seg Contrat'!E13*1000)</f>
        <v>  0</v>
      </c>
      <c r="F13" s="25">
        <f>IF('F-N° Seg Contrat'!F13=0,"  0",'G-Prima Tot x Tip V'!F13/'F-N° Seg Contrat'!F13*1000)</f>
        <v>50875</v>
      </c>
      <c r="G13" s="25" t="str">
        <f>IF('F-N° Seg Contrat'!G13=0,"  0",'G-Prima Tot x Tip V'!G13/'F-N° Seg Contrat'!G13*1000)</f>
        <v>  0</v>
      </c>
      <c r="H13" s="25">
        <f>IF('F-N° Seg Contrat'!H13=0,"  0",'G-Prima Tot x Tip V'!H13/'F-N° Seg Contrat'!H13*1000)</f>
        <v>11195.121951219513</v>
      </c>
      <c r="I13" s="25">
        <f>IF('F-N° Seg Contrat'!I13=0,"  0",'G-Prima Tot x Tip V'!I13/'F-N° Seg Contrat'!I13*1000)</f>
        <v>6737.419467177434</v>
      </c>
    </row>
    <row r="14" spans="1:9" ht="14.25">
      <c r="A14" s="52" t="str">
        <f>'F-N° Seg Contrat'!A14</f>
        <v>Chubb</v>
      </c>
      <c r="B14" s="25" t="str">
        <f>IF('F-N° Seg Contrat'!B14=0,"  0",'G-Prima Tot x Tip V'!B14/'F-N° Seg Contrat'!B14*1000)</f>
        <v>  0</v>
      </c>
      <c r="C14" s="25" t="str">
        <f>IF('F-N° Seg Contrat'!C14=0,"  0",'G-Prima Tot x Tip V'!C14/'F-N° Seg Contrat'!C14*1000)</f>
        <v>  0</v>
      </c>
      <c r="D14" s="25" t="str">
        <f>IF('F-N° Seg Contrat'!D14=0,"  0",'G-Prima Tot x Tip V'!D14/'F-N° Seg Contrat'!D14*1000)</f>
        <v>  0</v>
      </c>
      <c r="E14" s="25">
        <v>303389</v>
      </c>
      <c r="F14" s="25" t="str">
        <f>IF('F-N° Seg Contrat'!F14=0,"  0",'G-Prima Tot x Tip V'!F14/'F-N° Seg Contrat'!F14*1000)</f>
        <v>  0</v>
      </c>
      <c r="G14" s="25" t="str">
        <f>IF('F-N° Seg Contrat'!G14=0,"  0",'G-Prima Tot x Tip V'!G14/'F-N° Seg Contrat'!G14*1000)</f>
        <v>  0</v>
      </c>
      <c r="H14" s="25" t="str">
        <f>IF('F-N° Seg Contrat'!H14=0,"  0",'G-Prima Tot x Tip V'!H14/'F-N° Seg Contrat'!H14*1000)</f>
        <v>  0</v>
      </c>
      <c r="I14" s="25">
        <f>IF('F-N° Seg Contrat'!I14=0,"  0",'G-Prima Tot x Tip V'!I14/'F-N° Seg Contrat'!I14*1000)</f>
        <v>303379.9514955538</v>
      </c>
    </row>
    <row r="15" spans="1:9" ht="14.25">
      <c r="A15" s="52" t="str">
        <f>'F-N° Seg Contrat'!A15</f>
        <v>Consorcio Nacional</v>
      </c>
      <c r="B15" s="25">
        <f>IF('F-N° Seg Contrat'!B15=0,"  0",'G-Prima Tot x Tip V'!B15/'F-N° Seg Contrat'!B15*1000)</f>
        <v>6279.570140548722</v>
      </c>
      <c r="C15" s="25">
        <f>IF('F-N° Seg Contrat'!C15=0,"  0",'G-Prima Tot x Tip V'!C15/'F-N° Seg Contrat'!C15*1000)</f>
        <v>9152.383943250883</v>
      </c>
      <c r="D15" s="25">
        <f>IF('F-N° Seg Contrat'!D15=0,"  0",'G-Prima Tot x Tip V'!D15/'F-N° Seg Contrat'!D15*1000)</f>
        <v>15282.202216066482</v>
      </c>
      <c r="E15" s="25">
        <f>IF('F-N° Seg Contrat'!E15=0,"  0",'G-Prima Tot x Tip V'!E15/'F-N° Seg Contrat'!E15*1000)</f>
        <v>21999.003984063744</v>
      </c>
      <c r="F15" s="25">
        <f>IF('F-N° Seg Contrat'!F15=0,"  0",'G-Prima Tot x Tip V'!F15/'F-N° Seg Contrat'!F15*1000)</f>
        <v>35084</v>
      </c>
      <c r="G15" s="25">
        <f>IF('F-N° Seg Contrat'!G15=0,"  0",'G-Prima Tot x Tip V'!G15/'F-N° Seg Contrat'!G15*1000)</f>
        <v>21138.04986823434</v>
      </c>
      <c r="H15" s="25">
        <f>IF('F-N° Seg Contrat'!H15=0,"  0",'G-Prima Tot x Tip V'!H15/'F-N° Seg Contrat'!H15*1000)</f>
        <v>6138.75968992248</v>
      </c>
      <c r="I15" s="25">
        <f>IF('F-N° Seg Contrat'!I15=0,"  0",'G-Prima Tot x Tip V'!I15/'F-N° Seg Contrat'!I15*1000)</f>
        <v>7832.625948930297</v>
      </c>
    </row>
    <row r="16" spans="1:9" ht="14.25">
      <c r="A16" s="52" t="s">
        <v>97</v>
      </c>
      <c r="B16" s="25" t="str">
        <f>IF('F-N° Seg Contrat'!B16=0,"  0",'G-Prima Tot x Tip V'!B16/'F-N° Seg Contrat'!B16*1000)</f>
        <v>  0</v>
      </c>
      <c r="C16" s="25" t="str">
        <f>IF('F-N° Seg Contrat'!C16=0,"  0",'G-Prima Tot x Tip V'!C16/'F-N° Seg Contrat'!C16*1000)</f>
        <v>  0</v>
      </c>
      <c r="D16" s="25">
        <f>IF('F-N° Seg Contrat'!D16=0,"  0",'G-Prima Tot x Tip V'!D16/'F-N° Seg Contrat'!D16*1000)</f>
        <v>14427.41935483871</v>
      </c>
      <c r="E16" s="25">
        <f>IF('F-N° Seg Contrat'!E16=0,"  0",'G-Prima Tot x Tip V'!E16/'F-N° Seg Contrat'!E16*1000)</f>
        <v>80866.21621621621</v>
      </c>
      <c r="F16" s="25" t="str">
        <f>IF('F-N° Seg Contrat'!F16=0,"  0",'G-Prima Tot x Tip V'!F16/'F-N° Seg Contrat'!F16*1000)</f>
        <v>  0</v>
      </c>
      <c r="G16" s="25" t="str">
        <f>IF('F-N° Seg Contrat'!G16=0,"  0",'G-Prima Tot x Tip V'!G16/'F-N° Seg Contrat'!G16*1000)</f>
        <v>  0</v>
      </c>
      <c r="H16" s="25">
        <f>IF('F-N° Seg Contrat'!H16=0,"  0",'G-Prima Tot x Tip V'!H16/'F-N° Seg Contrat'!H16*1000)</f>
        <v>23601.941747572815</v>
      </c>
      <c r="I16" s="25">
        <f>IF('F-N° Seg Contrat'!I16=0,"  0",'G-Prima Tot x Tip V'!I16/'F-N° Seg Contrat'!I16*1000)</f>
        <v>35079.467443311834</v>
      </c>
    </row>
    <row r="17" spans="1:9" ht="14.25">
      <c r="A17" s="52" t="str">
        <f>'F-N° Seg Contrat'!A17</f>
        <v>HDI</v>
      </c>
      <c r="B17" s="25">
        <f>IF('F-N° Seg Contrat'!B17=0,"  0",'G-Prima Tot x Tip V'!B17/'F-N° Seg Contrat'!B17*1000)</f>
        <v>6300.362606555163</v>
      </c>
      <c r="C17" s="25">
        <f>IF('F-N° Seg Contrat'!C17=0,"  0",'G-Prima Tot x Tip V'!C17/'F-N° Seg Contrat'!C17*1000)</f>
        <v>8216.294209547972</v>
      </c>
      <c r="D17" s="25">
        <f>IF('F-N° Seg Contrat'!D17=0,"  0",'G-Prima Tot x Tip V'!D17/'F-N° Seg Contrat'!D17*1000)</f>
        <v>19858.47175133195</v>
      </c>
      <c r="E17" s="25">
        <f>IF('F-N° Seg Contrat'!E17=0,"  0",'G-Prima Tot x Tip V'!E17/'F-N° Seg Contrat'!E17*1000)</f>
        <v>37696.1427833911</v>
      </c>
      <c r="F17" s="25">
        <f>IF('F-N° Seg Contrat'!F17=0,"  0",'G-Prima Tot x Tip V'!F17/'F-N° Seg Contrat'!F17*1000)</f>
        <v>32108.594015640938</v>
      </c>
      <c r="G17" s="25">
        <f>IF('F-N° Seg Contrat'!G17=0,"  0",'G-Prima Tot x Tip V'!G17/'F-N° Seg Contrat'!G17*1000)</f>
        <v>21265.133043570444</v>
      </c>
      <c r="H17" s="25">
        <f>IF('F-N° Seg Contrat'!H17=0,"  0",'G-Prima Tot x Tip V'!H17/'F-N° Seg Contrat'!H17*1000)</f>
        <v>6790.7204559622405</v>
      </c>
      <c r="I17" s="25">
        <f>IF('F-N° Seg Contrat'!I17=0,"  0",'G-Prima Tot x Tip V'!I17/'F-N° Seg Contrat'!I17*1000)</f>
        <v>10979.610523478443</v>
      </c>
    </row>
    <row r="18" spans="1:9" ht="14.25">
      <c r="A18" s="52" t="str">
        <f>'F-N° Seg Contrat'!A18</f>
        <v>Liberty</v>
      </c>
      <c r="B18" s="25">
        <f>IF('F-N° Seg Contrat'!B18=0,"  0",'G-Prima Tot x Tip V'!B18/'F-N° Seg Contrat'!B18*1000)</f>
        <v>10157.664316579487</v>
      </c>
      <c r="C18" s="25">
        <f>IF('F-N° Seg Contrat'!C18=0,"  0",'G-Prima Tot x Tip V'!C18/'F-N° Seg Contrat'!C18*1000)</f>
        <v>9011.638120333773</v>
      </c>
      <c r="D18" s="25">
        <f>IF('F-N° Seg Contrat'!D18=0,"  0",'G-Prima Tot x Tip V'!D18/'F-N° Seg Contrat'!D18*1000)</f>
        <v>17944.31094557251</v>
      </c>
      <c r="E18" s="25">
        <f>IF('F-N° Seg Contrat'!E18=0,"  0",'G-Prima Tot x Tip V'!E18/'F-N° Seg Contrat'!E18*1000)</f>
        <v>66765.41459957477</v>
      </c>
      <c r="F18" s="25">
        <f>IF('F-N° Seg Contrat'!F18=0,"  0",'G-Prima Tot x Tip V'!F18/'F-N° Seg Contrat'!F18*1000)</f>
        <v>39961.711711711716</v>
      </c>
      <c r="G18" s="25">
        <f>IF('F-N° Seg Contrat'!G18=0,"  0",'G-Prima Tot x Tip V'!G18/'F-N° Seg Contrat'!G18*1000)</f>
        <v>20444.61283614704</v>
      </c>
      <c r="H18" s="25">
        <f>IF('F-N° Seg Contrat'!H18=0,"  0",'G-Prima Tot x Tip V'!H18/'F-N° Seg Contrat'!H18*1000)</f>
        <v>10857.996957583047</v>
      </c>
      <c r="I18" s="25">
        <f>IF('F-N° Seg Contrat'!I18=0,"  0",'G-Prima Tot x Tip V'!I18/'F-N° Seg Contrat'!I18*1000)</f>
        <v>19838.136359694225</v>
      </c>
    </row>
    <row r="19" spans="1:9" ht="14.25">
      <c r="A19" s="52" t="str">
        <f>'F-N° Seg Contrat'!A19</f>
        <v>Mapfre</v>
      </c>
      <c r="B19" s="25">
        <f>IF('F-N° Seg Contrat'!B19=0,"  0",'G-Prima Tot x Tip V'!B19/'F-N° Seg Contrat'!B19*1000)</f>
        <v>7470.096511893001</v>
      </c>
      <c r="C19" s="25">
        <f>IF('F-N° Seg Contrat'!C19=0,"  0",'G-Prima Tot x Tip V'!C19/'F-N° Seg Contrat'!C19*1000)</f>
        <v>8979.231799910674</v>
      </c>
      <c r="D19" s="25">
        <f>IF('F-N° Seg Contrat'!D19=0,"  0",'G-Prima Tot x Tip V'!D19/'F-N° Seg Contrat'!D19*1000)</f>
        <v>17914.69713570199</v>
      </c>
      <c r="E19" s="25">
        <f>IF('F-N° Seg Contrat'!E19=0,"  0",'G-Prima Tot x Tip V'!E19/'F-N° Seg Contrat'!E19*1000)</f>
        <v>21763.578274760384</v>
      </c>
      <c r="F19" s="25" t="str">
        <f>IF('F-N° Seg Contrat'!F19=0,"  0",'G-Prima Tot x Tip V'!F19/'F-N° Seg Contrat'!F19*1000)</f>
        <v>  0</v>
      </c>
      <c r="G19" s="25">
        <f>IF('F-N° Seg Contrat'!G19=0,"  0",'G-Prima Tot x Tip V'!G19/'F-N° Seg Contrat'!G19*1000)</f>
        <v>28310.855263157893</v>
      </c>
      <c r="H19" s="25">
        <f>IF('F-N° Seg Contrat'!H19=0,"  0",'G-Prima Tot x Tip V'!H19/'F-N° Seg Contrat'!H19*1000)</f>
        <v>14599.456802897052</v>
      </c>
      <c r="I19" s="25">
        <f>IF('F-N° Seg Contrat'!I19=0,"  0",'G-Prima Tot x Tip V'!I19/'F-N° Seg Contrat'!I19*1000)</f>
        <v>11825.860982780345</v>
      </c>
    </row>
    <row r="20" spans="1:9" ht="14.25">
      <c r="A20" s="52" t="str">
        <f>'F-N° Seg Contrat'!A20</f>
        <v>Mutual de Seguros</v>
      </c>
      <c r="B20" s="25">
        <f>IF('F-N° Seg Contrat'!B20=0,"  0",'G-Prima Tot x Tip V'!B20/'F-N° Seg Contrat'!B20*1000)</f>
        <v>10314.757368343808</v>
      </c>
      <c r="C20" s="25">
        <f>IF('F-N° Seg Contrat'!C20=0,"  0",'G-Prima Tot x Tip V'!C20/'F-N° Seg Contrat'!C20*1000)</f>
        <v>12195.965918970614</v>
      </c>
      <c r="D20" s="25" t="str">
        <f>IF('F-N° Seg Contrat'!D20=0,"  0",'G-Prima Tot x Tip V'!D20/'F-N° Seg Contrat'!D20*1000)</f>
        <v>  0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45860.45798405234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11880.816755761984</v>
      </c>
      <c r="I20" s="25">
        <f>IF('F-N° Seg Contrat'!I20=0,"  0",'G-Prima Tot x Tip V'!I20/'F-N° Seg Contrat'!I20*1000)</f>
        <v>11656.603132922854</v>
      </c>
    </row>
    <row r="21" spans="1:9" ht="14.25">
      <c r="A21" s="52" t="str">
        <f>'F-N° Seg Contrat'!A21</f>
        <v>Porvenir</v>
      </c>
      <c r="B21" s="25">
        <f>IF('F-N° Seg Contrat'!B21=0,"  0",'G-Prima Tot x Tip V'!B21/'F-N° Seg Contrat'!B21*1000)</f>
        <v>9014.36748043453</v>
      </c>
      <c r="C21" s="25">
        <f>IF('F-N° Seg Contrat'!C21=0,"  0",'G-Prima Tot x Tip V'!C21/'F-N° Seg Contrat'!C21*1000)</f>
        <v>8254.127985259727</v>
      </c>
      <c r="D21" s="25">
        <f>IF('F-N° Seg Contrat'!D21=0,"  0",'G-Prima Tot x Tip V'!D21/'F-N° Seg Contrat'!D21*1000)</f>
        <v>12167.616493462956</v>
      </c>
      <c r="E21" s="25" t="str">
        <f>IF('F-N° Seg Contrat'!E21=0,"  0",'G-Prima Tot x Tip V'!E21/'F-N° Seg Contrat'!E21*1000)</f>
        <v>  0</v>
      </c>
      <c r="F21" s="25">
        <f>IF('F-N° Seg Contrat'!F21=0,"  0",'G-Prima Tot x Tip V'!F21/'F-N° Seg Contrat'!F21*1000)</f>
        <v>39875.51867219917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15622.40663900415</v>
      </c>
      <c r="I21" s="25">
        <f>IF('F-N° Seg Contrat'!I21=0,"  0",'G-Prima Tot x Tip V'!I21/'F-N° Seg Contrat'!I21*1000)</f>
        <v>9309.29333894479</v>
      </c>
    </row>
    <row r="22" spans="1:9" ht="14.25">
      <c r="A22" s="52" t="str">
        <f>'F-N° Seg Contrat'!A22</f>
        <v>Renta Nacional</v>
      </c>
      <c r="B22" s="25">
        <f>IF('F-N° Seg Contrat'!B22=0,"  0",'G-Prima Tot x Tip V'!B22/'F-N° Seg Contrat'!B22*1000)</f>
        <v>5468.272026292504</v>
      </c>
      <c r="C22" s="25">
        <f>IF('F-N° Seg Contrat'!C22=0,"  0",'G-Prima Tot x Tip V'!C22/'F-N° Seg Contrat'!C22*1000)</f>
        <v>9028.041415012942</v>
      </c>
      <c r="D22" s="25">
        <f>IF('F-N° Seg Contrat'!D22=0,"  0",'G-Prima Tot x Tip V'!D22/'F-N° Seg Contrat'!D22*1000)</f>
        <v>18170.28380634391</v>
      </c>
      <c r="E22" s="25">
        <f>IF('F-N° Seg Contrat'!E22=0,"  0",'G-Prima Tot x Tip V'!E22/'F-N° Seg Contrat'!E22*1000)</f>
        <v>88170.53998632946</v>
      </c>
      <c r="F22" s="25">
        <f>IF('F-N° Seg Contrat'!F22=0,"  0",'G-Prima Tot x Tip V'!F22/'F-N° Seg Contrat'!F22*1000)</f>
        <v>52029.384756657484</v>
      </c>
      <c r="G22" s="25" t="str">
        <f>IF('F-N° Seg Contrat'!G22=0,"  0",'G-Prima Tot x Tip V'!G22/'F-N° Seg Contrat'!G22*1000)</f>
        <v>  0</v>
      </c>
      <c r="H22" s="25">
        <f>IF('F-N° Seg Contrat'!H22=0,"  0",'G-Prima Tot x Tip V'!H22/'F-N° Seg Contrat'!H22*1000)</f>
        <v>5604.72972972973</v>
      </c>
      <c r="I22" s="25">
        <f>IF('F-N° Seg Contrat'!I22=0,"  0",'G-Prima Tot x Tip V'!I22/'F-N° Seg Contrat'!I22*1000)</f>
        <v>24622.267150983484</v>
      </c>
    </row>
    <row r="23" spans="1:9" ht="14.25">
      <c r="A23" s="52" t="str">
        <f>'F-N° Seg Contrat'!A23</f>
        <v>Suramericana</v>
      </c>
      <c r="B23" s="25">
        <f>IF('F-N° Seg Contrat'!B23=0,"  0",'G-Prima Tot x Tip V'!B23/'F-N° Seg Contrat'!B23*1000)</f>
        <v>5138.67266211471</v>
      </c>
      <c r="C23" s="25">
        <f>IF('F-N° Seg Contrat'!C23=0,"  0",'G-Prima Tot x Tip V'!C23/'F-N° Seg Contrat'!C23*1000)</f>
        <v>8018.2543540573615</v>
      </c>
      <c r="D23" s="25">
        <f>IF('F-N° Seg Contrat'!D23=0,"  0",'G-Prima Tot x Tip V'!D23/'F-N° Seg Contrat'!D23*1000)</f>
        <v>19187.30964467005</v>
      </c>
      <c r="E23" s="25">
        <f>IF('F-N° Seg Contrat'!E23=0,"  0",'G-Prima Tot x Tip V'!E23/'F-N° Seg Contrat'!E23*1000)</f>
        <v>18314.127861089186</v>
      </c>
      <c r="F23" s="25">
        <f>IF('F-N° Seg Contrat'!F23=0,"  0",'G-Prima Tot x Tip V'!F23/'F-N° Seg Contrat'!F23*1000)</f>
        <v>36074.67435616983</v>
      </c>
      <c r="G23" s="25">
        <f>IF('F-N° Seg Contrat'!G23=0,"  0",'G-Prima Tot x Tip V'!G23/'F-N° Seg Contrat'!G23*1000)</f>
        <v>20917.83127240799</v>
      </c>
      <c r="H23" s="25">
        <f>IF('F-N° Seg Contrat'!H23=0,"  0",'G-Prima Tot x Tip V'!H23/'F-N° Seg Contrat'!H23*1000)</f>
        <v>9836.452360619738</v>
      </c>
      <c r="I23" s="25">
        <f>IF('F-N° Seg Contrat'!I23=0,"  0",'G-Prima Tot x Tip V'!I23/'F-N° Seg Contrat'!I23*1000)</f>
        <v>6439.510844930037</v>
      </c>
    </row>
    <row r="24" spans="1:10" ht="14.25">
      <c r="A24" s="60" t="str">
        <f>'F-N° Seg Contrat'!A24</f>
        <v>Zenit</v>
      </c>
      <c r="B24" s="108">
        <f>IF('F-N° Seg Contrat'!B24=0,"  0",'G-Prima Tot x Tip V'!B24/'F-N° Seg Contrat'!B24*1000)</f>
        <v>4956.127004648498</v>
      </c>
      <c r="C24" s="108">
        <f>IF('F-N° Seg Contrat'!C24=0,"  0",'G-Prima Tot x Tip V'!C24/'F-N° Seg Contrat'!C24*1000)</f>
        <v>7910.153012222559</v>
      </c>
      <c r="D24" s="108" t="str">
        <f>IF('F-N° Seg Contrat'!D24=0,"  0",'G-Prima Tot x Tip V'!D24/'F-N° Seg Contrat'!D24*1000)</f>
        <v>  0</v>
      </c>
      <c r="E24" s="108">
        <f>IF('F-N° Seg Contrat'!E24=0,"  0",'G-Prima Tot x Tip V'!E24/'F-N° Seg Contrat'!E24*1000)</f>
        <v>14127.831715210355</v>
      </c>
      <c r="F24" s="108">
        <f>IF('F-N° Seg Contrat'!F24=0,"  0",'G-Prima Tot x Tip V'!F24/'F-N° Seg Contrat'!F24*1000)</f>
        <v>33010.34059706724</v>
      </c>
      <c r="G24" s="108" t="str">
        <f>IF('F-N° Seg Contrat'!G24=0,"  0",'G-Prima Tot x Tip V'!G24/'F-N° Seg Contrat'!G24*1000)</f>
        <v>  0</v>
      </c>
      <c r="H24" s="108">
        <f>IF('F-N° Seg Contrat'!H24=0,"  0",'G-Prima Tot x Tip V'!H24/'F-N° Seg Contrat'!H24*1000)</f>
        <v>3712.7900396151667</v>
      </c>
      <c r="I24" s="108">
        <f>IF('F-N° Seg Contrat'!I24=0,"  0",'G-Prima Tot x Tip V'!I24/'F-N° Seg Contrat'!I24*1000)</f>
        <v>6492.90085704733</v>
      </c>
      <c r="J24" s="107"/>
    </row>
    <row r="25" spans="1:10" ht="6" customHeight="1">
      <c r="A25" s="52"/>
      <c r="B25" s="25"/>
      <c r="C25" s="25"/>
      <c r="D25" s="25"/>
      <c r="E25" s="25"/>
      <c r="F25" s="25"/>
      <c r="G25" s="25"/>
      <c r="H25" s="25"/>
      <c r="I25" s="25"/>
      <c r="J25" s="107"/>
    </row>
    <row r="26" spans="1:9" ht="12.75" customHeight="1">
      <c r="A26" s="20" t="s">
        <v>14</v>
      </c>
      <c r="B26" s="25">
        <f>IF('F-N° Seg Contrat'!B26=0,"  0",'G-Prima Tot x Tip V'!B26/'F-N° Seg Contrat'!B26*1000)</f>
        <v>6064.548518836363</v>
      </c>
      <c r="C26" s="25">
        <f>IF('F-N° Seg Contrat'!C26=0,"  0",'G-Prima Tot x Tip V'!C26/'F-N° Seg Contrat'!C26*1000)</f>
        <v>8634.39499602526</v>
      </c>
      <c r="D26" s="25">
        <f>IF('F-N° Seg Contrat'!D26=0,"  0",'G-Prima Tot x Tip V'!D26/'F-N° Seg Contrat'!D26*1000)</f>
        <v>20495.233290280918</v>
      </c>
      <c r="E26" s="25">
        <f>IF('F-N° Seg Contrat'!E26=0,"  0",'G-Prima Tot x Tip V'!E26/'F-N° Seg Contrat'!E26*1000)</f>
        <v>52164.376882759585</v>
      </c>
      <c r="F26" s="25">
        <f>IF('F-N° Seg Contrat'!F26=0,"  0",'G-Prima Tot x Tip V'!F26/'F-N° Seg Contrat'!F26*1000)</f>
        <v>33988.64333482282</v>
      </c>
      <c r="G26" s="25">
        <f>IF('F-N° Seg Contrat'!G26=0,"  0",'G-Prima Tot x Tip V'!G26/'F-N° Seg Contrat'!G26*1000)</f>
        <v>21412.834202762435</v>
      </c>
      <c r="H26" s="25">
        <f>IF('F-N° Seg Contrat'!H26=0,"  0",'G-Prima Tot x Tip V'!H26/'F-N° Seg Contrat'!H26*1000)</f>
        <v>8657.255029792865</v>
      </c>
      <c r="I26" s="25">
        <f>IF('F-N° Seg Contrat'!I26=0,"  0",'G-Prima Tot x Tip V'!I26/'F-N° Seg Contrat'!I26*1000)</f>
        <v>9368.22320952164</v>
      </c>
    </row>
    <row r="27" spans="1:9" s="45" customFormat="1" ht="6" customHeight="1">
      <c r="A27" s="105"/>
      <c r="B27" s="113"/>
      <c r="C27" s="113"/>
      <c r="D27" s="113"/>
      <c r="E27" s="113"/>
      <c r="F27" s="113"/>
      <c r="G27" s="113"/>
      <c r="H27" s="113"/>
      <c r="I27" s="113"/>
    </row>
    <row r="28" spans="1:9" ht="14.25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0"/>
      <c r="G31" s="20"/>
      <c r="H31" s="20"/>
      <c r="I31" s="20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Carlos Patricio Dettoni Verdugo</cp:lastModifiedBy>
  <cp:lastPrinted>2014-05-05T15:08:12Z</cp:lastPrinted>
  <dcterms:created xsi:type="dcterms:W3CDTF">1998-11-26T15:05:36Z</dcterms:created>
  <dcterms:modified xsi:type="dcterms:W3CDTF">2022-05-13T22:34:18Z</dcterms:modified>
  <cp:category/>
  <cp:version/>
  <cp:contentType/>
  <cp:contentStatus/>
</cp:coreProperties>
</file>