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Denun'!$A$1:$E$24</definedName>
    <definedName name="_xlnm.Print_Area" localSheetId="1">'B-N° Sinies Pagad'!$A$1:$E$24</definedName>
    <definedName name="_xlnm.Print_Area" localSheetId="2">'C-N° Pers Sinies'!$A$1:$G$24</definedName>
    <definedName name="_xlnm.Print_Area" localSheetId="3">'D-Sinies Pag Direc'!$A$1:$H$53</definedName>
    <definedName name="_xlnm.Print_Area" localSheetId="4">'E-Costo Sin Direc'!$A$1:$F$25</definedName>
    <definedName name="_xlnm.Print_Area" localSheetId="5">'F-N° Seg Contrat'!$A$1:$I$24</definedName>
    <definedName name="_xlnm.Print_Area" localSheetId="6">'G-Prima Tot x Tip V'!$A$1:$I$24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comments1.xml><?xml version="1.0" encoding="utf-8"?>
<comments xmlns="http://schemas.openxmlformats.org/spreadsheetml/2006/main">
  <authors>
    <author>INFORMATICA</author>
  </authors>
  <commentList>
    <comment ref="I20" authorId="0">
      <text>
        <r>
          <rPr>
            <b/>
            <sz val="8"/>
            <rFont val="Tahoma"/>
            <family val="0"/>
          </rPr>
          <t>INFORMATICA: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>INFORMATICA: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<sst xmlns="http://schemas.openxmlformats.org/spreadsheetml/2006/main" count="158" uniqueCount="100">
  <si>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</si>
  <si>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</si>
  <si>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</si>
  <si>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</si>
  <si>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</si>
  <si>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</si>
  <si>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</si>
  <si>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</si>
  <si>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</si>
  <si>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</si>
  <si>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</si>
  <si>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</si>
  <si>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</si>
  <si>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</si>
  <si>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</si>
  <si>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</si>
  <si>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</si>
  <si>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</si>
  <si>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</si>
  <si>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</si>
  <si>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</si>
  <si>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</si>
  <si>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</si>
  <si>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</si>
  <si>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</si>
  <si>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</si>
  <si>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</si>
  <si>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</si>
  <si>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</si>
  <si>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</si>
  <si>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</si>
  <si>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</si>
  <si>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</si>
  <si>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</si>
  <si>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</si>
  <si>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</si>
  <si>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</si>
  <si>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</si>
  <si>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</si>
  <si>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</si>
  <si>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</si>
  <si>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</si>
  <si>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</si>
  <si>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</si>
  <si>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</si>
  <si>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</si>
  <si>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</si>
  <si>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</si>
  <si>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</si>
  <si>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</si>
  <si>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</si>
  <si>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</si>
  <si>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</si>
  <si>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</si>
  <si>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</si>
  <si>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</si>
  <si>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</si>
  <si>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</si>
  <si>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</si>
  <si>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</si>
  <si>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</si>
  <si>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</si>
  <si>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</si>
  <si>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</si>
  <si>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</si>
  <si>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</si>
  <si>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Comprobación valores  A y B</t>
  </si>
  <si>
    <t>rechazados</t>
  </si>
  <si>
    <t>aceptados</t>
  </si>
  <si>
    <t>del período</t>
  </si>
  <si>
    <t>(1)</t>
  </si>
  <si>
    <t>(2)</t>
  </si>
  <si>
    <t>(3)</t>
  </si>
  <si>
    <t>(1)+(2)+(3)</t>
  </si>
  <si>
    <t>Cuadro A</t>
  </si>
  <si>
    <t>Cuadro B</t>
  </si>
  <si>
    <t>Diferencia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</si>
  <si>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</si>
  <si>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</si>
  <si>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</si>
  <si>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</si>
  <si>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</si>
  <si>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</si>
  <si>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</si>
  <si>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</si>
  <si>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</si>
  <si>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</si>
  <si>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</si>
  <si>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</si>
  <si>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</si>
  <si>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</si>
  <si>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</si>
  <si>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ING Vida</t>
  </si>
  <si>
    <t>Bci</t>
  </si>
  <si>
    <t>Liberty</t>
  </si>
  <si>
    <t>Penta Security</t>
  </si>
  <si>
    <t>RSA</t>
  </si>
  <si>
    <t>HDI</t>
  </si>
  <si>
    <t xml:space="preserve">      (entre el 1 de enero y 31 de marzo de 2009)</t>
  </si>
  <si>
    <t xml:space="preserve">      (entre el 1 de enero y 31 de marzo de 2009, montos expresados en miles de pesos de marzo de 2009)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</si>
</sst>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16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6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6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3" fontId="3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0" fontId="2" fillId="0" borderId="4" xfId="25" applyFont="1" applyBorder="1" applyAlignment="1" quotePrefix="1">
      <alignment horizontal="left"/>
      <protection/>
    </xf>
    <xf numFmtId="0" fontId="1" fillId="0" borderId="5" xfId="25" applyFont="1" applyBorder="1">
      <alignment/>
      <protection/>
    </xf>
    <xf numFmtId="0" fontId="1" fillId="0" borderId="6" xfId="25" applyFont="1" applyBorder="1">
      <alignment/>
      <protection/>
    </xf>
    <xf numFmtId="0" fontId="1" fillId="0" borderId="7" xfId="25" applyFont="1" applyBorder="1">
      <alignment/>
      <protection/>
    </xf>
    <xf numFmtId="0" fontId="1" fillId="0" borderId="8" xfId="25" applyFont="1" applyBorder="1">
      <alignment/>
      <protection/>
    </xf>
    <xf numFmtId="0" fontId="5" fillId="0" borderId="9" xfId="25" applyFont="1" applyBorder="1">
      <alignment/>
      <protection/>
    </xf>
    <xf numFmtId="0" fontId="7" fillId="0" borderId="10" xfId="25" applyFont="1" applyBorder="1">
      <alignment/>
      <protection/>
    </xf>
    <xf numFmtId="0" fontId="3" fillId="0" borderId="11" xfId="25" applyFont="1" applyBorder="1">
      <alignment/>
      <protection/>
    </xf>
    <xf numFmtId="38" fontId="1" fillId="0" borderId="7" xfId="25" applyNumberFormat="1" applyFont="1" applyBorder="1">
      <alignment/>
      <protection/>
    </xf>
    <xf numFmtId="38" fontId="1" fillId="0" borderId="0" xfId="25" applyNumberFormat="1" applyFont="1" applyBorder="1">
      <alignment/>
      <protection/>
    </xf>
    <xf numFmtId="38" fontId="7" fillId="0" borderId="8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5" applyNumberFormat="1" applyFont="1">
      <alignment/>
      <protection/>
    </xf>
    <xf numFmtId="38" fontId="1" fillId="0" borderId="12" xfId="25" applyNumberFormat="1" applyFont="1" applyBorder="1">
      <alignment/>
      <protection/>
    </xf>
    <xf numFmtId="38" fontId="1" fillId="0" borderId="13" xfId="25" applyNumberFormat="1" applyFont="1" applyBorder="1">
      <alignment/>
      <protection/>
    </xf>
    <xf numFmtId="38" fontId="1" fillId="0" borderId="14" xfId="19" applyNumberFormat="1" applyFont="1" applyBorder="1" applyAlignment="1">
      <alignment/>
    </xf>
    <xf numFmtId="38" fontId="1" fillId="0" borderId="15" xfId="19" applyNumberFormat="1" applyFont="1" applyBorder="1" applyAlignment="1">
      <alignment/>
    </xf>
    <xf numFmtId="38" fontId="1" fillId="0" borderId="15" xfId="25" applyNumberFormat="1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16" xfId="25" applyFont="1" applyBorder="1">
      <alignment/>
      <protection/>
    </xf>
    <xf numFmtId="221" fontId="1" fillId="0" borderId="17" xfId="19" applyNumberFormat="1" applyFont="1" applyBorder="1" applyAlignment="1">
      <alignment/>
    </xf>
    <xf numFmtId="38" fontId="1" fillId="0" borderId="17" xfId="25" applyNumberFormat="1" applyFont="1" applyBorder="1">
      <alignment/>
      <protection/>
    </xf>
    <xf numFmtId="221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1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14" xfId="26" applyFont="1" applyBorder="1">
      <alignment/>
      <protection/>
    </xf>
    <xf numFmtId="38" fontId="1" fillId="0" borderId="15" xfId="20" applyNumberFormat="1" applyFont="1" applyBorder="1" applyAlignment="1">
      <alignment/>
    </xf>
    <xf numFmtId="38" fontId="1" fillId="0" borderId="15" xfId="26" applyNumberFormat="1" applyFont="1" applyBorder="1">
      <alignment/>
      <protection/>
    </xf>
    <xf numFmtId="0" fontId="1" fillId="0" borderId="1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0" fontId="8" fillId="0" borderId="16" xfId="26" applyFont="1" applyBorder="1">
      <alignment/>
      <protection/>
    </xf>
    <xf numFmtId="221" fontId="1" fillId="0" borderId="17" xfId="20" applyNumberFormat="1" applyFont="1" applyBorder="1" applyAlignment="1">
      <alignment/>
    </xf>
    <xf numFmtId="38" fontId="1" fillId="0" borderId="17" xfId="26" applyNumberFormat="1" applyFont="1" applyBorder="1">
      <alignment/>
      <protection/>
    </xf>
    <xf numFmtId="0" fontId="1" fillId="0" borderId="17" xfId="26" applyFont="1" applyBorder="1">
      <alignment/>
      <protection/>
    </xf>
    <xf numFmtId="209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14" xfId="21" applyNumberFormat="1" applyFont="1" applyBorder="1" applyAlignment="1">
      <alignment/>
    </xf>
    <xf numFmtId="38" fontId="1" fillId="0" borderId="15" xfId="21" applyNumberFormat="1" applyFont="1" applyBorder="1" applyAlignment="1">
      <alignment/>
    </xf>
    <xf numFmtId="38" fontId="1" fillId="0" borderId="15" xfId="27" applyNumberFormat="1" applyFont="1" applyBorder="1">
      <alignment/>
      <protection/>
    </xf>
    <xf numFmtId="0" fontId="1" fillId="0" borderId="1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16" xfId="27" applyFont="1" applyBorder="1">
      <alignment/>
      <protection/>
    </xf>
    <xf numFmtId="221" fontId="1" fillId="0" borderId="17" xfId="21" applyNumberFormat="1" applyFont="1" applyBorder="1" applyAlignment="1">
      <alignment/>
    </xf>
    <xf numFmtId="38" fontId="1" fillId="0" borderId="17" xfId="27" applyNumberFormat="1" applyFont="1" applyBorder="1">
      <alignment/>
      <protection/>
    </xf>
    <xf numFmtId="0" fontId="1" fillId="0" borderId="17" xfId="27" applyFont="1" applyBorder="1">
      <alignment/>
      <protection/>
    </xf>
    <xf numFmtId="3" fontId="1" fillId="0" borderId="0" xfId="27" applyNumberFormat="1" applyFont="1">
      <alignment/>
      <protection/>
    </xf>
    <xf numFmtId="209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19" xfId="28" applyFont="1" applyBorder="1" applyAlignment="1" quotePrefix="1">
      <alignment horizontal="left"/>
      <protection/>
    </xf>
    <xf numFmtId="0" fontId="6" fillId="0" borderId="20" xfId="28" applyFont="1" applyBorder="1" applyAlignment="1" quotePrefix="1">
      <alignment horizontal="left"/>
      <protection/>
    </xf>
    <xf numFmtId="0" fontId="1" fillId="0" borderId="20" xfId="28" applyFont="1" applyBorder="1">
      <alignment/>
      <protection/>
    </xf>
    <xf numFmtId="0" fontId="1" fillId="0" borderId="21" xfId="28" applyFont="1" applyBorder="1">
      <alignment/>
      <protection/>
    </xf>
    <xf numFmtId="0" fontId="7" fillId="0" borderId="2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23" xfId="28" applyFont="1" applyBorder="1">
      <alignment/>
      <protection/>
    </xf>
    <xf numFmtId="0" fontId="1" fillId="0" borderId="24" xfId="28" applyFont="1" applyBorder="1">
      <alignment/>
      <protection/>
    </xf>
    <xf numFmtId="0" fontId="1" fillId="0" borderId="2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14" xfId="28" applyFont="1" applyBorder="1">
      <alignment/>
      <protection/>
    </xf>
    <xf numFmtId="38" fontId="1" fillId="0" borderId="15" xfId="22" applyNumberFormat="1" applyFont="1" applyBorder="1" applyAlignment="1">
      <alignment/>
    </xf>
    <xf numFmtId="38" fontId="1" fillId="0" borderId="15" xfId="28" applyNumberFormat="1" applyFont="1" applyBorder="1">
      <alignment/>
      <protection/>
    </xf>
    <xf numFmtId="38" fontId="1" fillId="0" borderId="15" xfId="28" applyNumberFormat="1" applyFont="1" applyBorder="1" applyAlignment="1">
      <alignment horizontal="right"/>
      <protection/>
    </xf>
    <xf numFmtId="38" fontId="1" fillId="0" borderId="26" xfId="28" applyNumberFormat="1" applyFont="1" applyBorder="1" applyAlignment="1">
      <alignment horizontal="right"/>
      <protection/>
    </xf>
    <xf numFmtId="0" fontId="3" fillId="0" borderId="1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16" xfId="28" applyFont="1" applyBorder="1">
      <alignment/>
      <protection/>
    </xf>
    <xf numFmtId="221" fontId="1" fillId="0" borderId="17" xfId="22" applyNumberFormat="1" applyFont="1" applyBorder="1" applyAlignment="1">
      <alignment/>
    </xf>
    <xf numFmtId="38" fontId="1" fillId="0" borderId="17" xfId="28" applyNumberFormat="1" applyFont="1" applyBorder="1">
      <alignment/>
      <protection/>
    </xf>
    <xf numFmtId="38" fontId="1" fillId="0" borderId="17" xfId="28" applyNumberFormat="1" applyFont="1" applyBorder="1" applyAlignment="1">
      <alignment horizontal="right"/>
      <protection/>
    </xf>
    <xf numFmtId="0" fontId="1" fillId="0" borderId="17" xfId="28" applyFont="1" applyBorder="1">
      <alignment/>
      <protection/>
    </xf>
    <xf numFmtId="0" fontId="1" fillId="0" borderId="2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9" fontId="1" fillId="0" borderId="0" xfId="28" applyNumberFormat="1" applyFont="1">
      <alignment/>
      <protection/>
    </xf>
    <xf numFmtId="0" fontId="1" fillId="0" borderId="28" xfId="28" applyFont="1" applyBorder="1" applyAlignment="1" quotePrefix="1">
      <alignment horizontal="left"/>
      <protection/>
    </xf>
    <xf numFmtId="0" fontId="7" fillId="0" borderId="29" xfId="28" applyFont="1" applyBorder="1">
      <alignment/>
      <protection/>
    </xf>
    <xf numFmtId="0" fontId="1" fillId="0" borderId="30" xfId="28" applyFont="1" applyBorder="1">
      <alignment/>
      <protection/>
    </xf>
    <xf numFmtId="0" fontId="3" fillId="0" borderId="16" xfId="28" applyFont="1" applyBorder="1">
      <alignment/>
      <protection/>
    </xf>
    <xf numFmtId="38" fontId="1" fillId="0" borderId="17" xfId="22" applyNumberFormat="1" applyFont="1" applyBorder="1" applyAlignment="1">
      <alignment/>
    </xf>
    <xf numFmtId="38" fontId="1" fillId="0" borderId="27" xfId="28" applyNumberFormat="1" applyFont="1" applyBorder="1" applyAlignment="1">
      <alignment horizontal="right"/>
      <protection/>
    </xf>
    <xf numFmtId="3" fontId="1" fillId="0" borderId="15" xfId="22" applyNumberFormat="1" applyFont="1" applyBorder="1" applyAlignment="1">
      <alignment/>
    </xf>
    <xf numFmtId="3" fontId="1" fillId="0" borderId="15" xfId="28" applyNumberFormat="1" applyFont="1" applyBorder="1">
      <alignment/>
      <protection/>
    </xf>
    <xf numFmtId="3" fontId="1" fillId="0" borderId="15" xfId="28" applyNumberFormat="1" applyFont="1" applyBorder="1" applyAlignment="1">
      <alignment horizontal="right"/>
      <protection/>
    </xf>
    <xf numFmtId="38" fontId="1" fillId="0" borderId="3" xfId="28" applyNumberFormat="1" applyFont="1" applyBorder="1" applyAlignment="1">
      <alignment horizontal="right"/>
      <protection/>
    </xf>
    <xf numFmtId="0" fontId="1" fillId="0" borderId="16" xfId="28" applyFont="1" applyBorder="1">
      <alignment/>
      <protection/>
    </xf>
    <xf numFmtId="38" fontId="1" fillId="0" borderId="31" xfId="28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49" fontId="2" fillId="0" borderId="0" xfId="25" applyNumberFormat="1" applyFont="1" applyBorder="1" applyAlignment="1">
      <alignment horizontal="left"/>
      <protection/>
    </xf>
    <xf numFmtId="0" fontId="2" fillId="0" borderId="29" xfId="25" applyNumberFormat="1" applyFont="1" applyBorder="1" applyAlignment="1">
      <alignment horizontal="left"/>
      <protection/>
    </xf>
    <xf numFmtId="0" fontId="2" fillId="0" borderId="2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32" xfId="25" applyNumberFormat="1" applyFont="1" applyBorder="1">
      <alignment/>
      <protection/>
    </xf>
    <xf numFmtId="38" fontId="3" fillId="0" borderId="26" xfId="25" applyNumberFormat="1" applyFont="1" applyBorder="1">
      <alignment/>
      <protection/>
    </xf>
    <xf numFmtId="38" fontId="3" fillId="0" borderId="2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26" xfId="26" applyFont="1" applyBorder="1">
      <alignment/>
      <protection/>
    </xf>
    <xf numFmtId="0" fontId="3" fillId="0" borderId="27" xfId="26" applyFont="1" applyBorder="1">
      <alignment/>
      <protection/>
    </xf>
    <xf numFmtId="0" fontId="3" fillId="0" borderId="0" xfId="27" applyFont="1">
      <alignment/>
      <protection/>
    </xf>
    <xf numFmtId="0" fontId="3" fillId="0" borderId="15" xfId="27" applyFont="1" applyBorder="1">
      <alignment/>
      <protection/>
    </xf>
    <xf numFmtId="0" fontId="3" fillId="0" borderId="1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0" fontId="1" fillId="0" borderId="29" xfId="25" applyNumberFormat="1" applyFont="1" applyBorder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26" xfId="27" applyFont="1" applyBorder="1">
      <alignment/>
      <protection/>
    </xf>
    <xf numFmtId="0" fontId="3" fillId="0" borderId="2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38" fontId="7" fillId="0" borderId="33" xfId="25" applyNumberFormat="1" applyFont="1" applyBorder="1">
      <alignment/>
      <protection/>
    </xf>
    <xf numFmtId="0" fontId="2" fillId="0" borderId="34" xfId="25" applyFont="1" applyBorder="1" applyAlignment="1">
      <alignment horizontal="left"/>
      <protection/>
    </xf>
    <xf numFmtId="0" fontId="2" fillId="0" borderId="34" xfId="25" applyFont="1" applyBorder="1" applyAlignment="1" quotePrefix="1">
      <alignment horizontal="left"/>
      <protection/>
    </xf>
    <xf numFmtId="0" fontId="2" fillId="0" borderId="34" xfId="25" applyFont="1" applyBorder="1">
      <alignment/>
      <protection/>
    </xf>
    <xf numFmtId="49" fontId="2" fillId="0" borderId="2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1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1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29" xfId="25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1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28" xfId="25" applyFont="1" applyBorder="1" applyAlignment="1" quotePrefix="1">
      <alignment horizontal="left"/>
      <protection/>
    </xf>
    <xf numFmtId="0" fontId="7" fillId="0" borderId="20" xfId="25" applyFont="1" applyBorder="1" applyAlignment="1" quotePrefix="1">
      <alignment horizontal="right"/>
      <protection/>
    </xf>
    <xf numFmtId="0" fontId="7" fillId="0" borderId="21" xfId="25" applyFont="1" applyBorder="1" applyAlignment="1" quotePrefix="1">
      <alignment horizontal="right"/>
      <protection/>
    </xf>
    <xf numFmtId="0" fontId="7" fillId="0" borderId="2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30" xfId="25" applyFont="1" applyBorder="1">
      <alignment/>
      <protection/>
    </xf>
    <xf numFmtId="0" fontId="7" fillId="0" borderId="24" xfId="25" applyFont="1" applyBorder="1" applyAlignment="1" quotePrefix="1">
      <alignment horizontal="right"/>
      <protection/>
    </xf>
    <xf numFmtId="0" fontId="7" fillId="0" borderId="2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28" xfId="26" applyFont="1" applyBorder="1" applyAlignment="1" quotePrefix="1">
      <alignment horizontal="left"/>
      <protection/>
    </xf>
    <xf numFmtId="0" fontId="7" fillId="0" borderId="20" xfId="26" applyFont="1" applyBorder="1" applyAlignment="1" quotePrefix="1">
      <alignment horizontal="right"/>
      <protection/>
    </xf>
    <xf numFmtId="0" fontId="7" fillId="0" borderId="35" xfId="26" applyFont="1" applyBorder="1" applyAlignment="1" quotePrefix="1">
      <alignment horizontal="left"/>
      <protection/>
    </xf>
    <xf numFmtId="0" fontId="7" fillId="0" borderId="20" xfId="26" applyFont="1" applyBorder="1" applyAlignment="1">
      <alignment horizontal="right"/>
      <protection/>
    </xf>
    <xf numFmtId="0" fontId="7" fillId="0" borderId="21" xfId="26" applyFont="1" applyBorder="1" applyAlignment="1" quotePrefix="1">
      <alignment horizontal="right"/>
      <protection/>
    </xf>
    <xf numFmtId="0" fontId="7" fillId="0" borderId="2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30" xfId="26" applyFont="1" applyBorder="1">
      <alignment/>
      <protection/>
    </xf>
    <xf numFmtId="0" fontId="7" fillId="0" borderId="24" xfId="26" applyFont="1" applyBorder="1" applyAlignment="1" quotePrefix="1">
      <alignment horizontal="right"/>
      <protection/>
    </xf>
    <xf numFmtId="0" fontId="7" fillId="0" borderId="25" xfId="26" applyFont="1" applyBorder="1" applyAlignment="1" quotePrefix="1">
      <alignment horizontal="right"/>
      <protection/>
    </xf>
    <xf numFmtId="0" fontId="7" fillId="0" borderId="28" xfId="27" applyFont="1" applyBorder="1" applyAlignment="1" quotePrefix="1">
      <alignment horizontal="left"/>
      <protection/>
    </xf>
    <xf numFmtId="0" fontId="7" fillId="0" borderId="35" xfId="27" applyFont="1" applyBorder="1" applyAlignment="1" quotePrefix="1">
      <alignment horizontal="left"/>
      <protection/>
    </xf>
    <xf numFmtId="0" fontId="7" fillId="0" borderId="35" xfId="27" applyFont="1" applyBorder="1">
      <alignment/>
      <protection/>
    </xf>
    <xf numFmtId="0" fontId="7" fillId="0" borderId="35" xfId="27" applyFont="1" applyBorder="1" applyAlignment="1" quotePrefix="1">
      <alignment horizontal="center"/>
      <protection/>
    </xf>
    <xf numFmtId="0" fontId="7" fillId="0" borderId="35" xfId="27" applyFont="1" applyBorder="1" applyAlignment="1">
      <alignment horizontal="center"/>
      <protection/>
    </xf>
    <xf numFmtId="0" fontId="7" fillId="0" borderId="20" xfId="27" applyFont="1" applyBorder="1" applyAlignment="1">
      <alignment horizontal="right"/>
      <protection/>
    </xf>
    <xf numFmtId="0" fontId="7" fillId="0" borderId="21" xfId="27" applyFont="1" applyBorder="1" applyAlignment="1" quotePrefix="1">
      <alignment horizontal="right"/>
      <protection/>
    </xf>
    <xf numFmtId="0" fontId="7" fillId="0" borderId="2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30" xfId="27" applyFont="1" applyBorder="1">
      <alignment/>
      <protection/>
    </xf>
    <xf numFmtId="0" fontId="7" fillId="0" borderId="24" xfId="27" applyFont="1" applyBorder="1" applyAlignment="1">
      <alignment horizontal="right"/>
      <protection/>
    </xf>
    <xf numFmtId="0" fontId="7" fillId="0" borderId="24" xfId="27" applyFont="1" applyBorder="1" applyAlignment="1" quotePrefix="1">
      <alignment horizontal="right"/>
      <protection/>
    </xf>
    <xf numFmtId="0" fontId="7" fillId="0" borderId="24" xfId="27" applyFont="1" applyBorder="1">
      <alignment/>
      <protection/>
    </xf>
    <xf numFmtId="0" fontId="7" fillId="0" borderId="2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28" applyNumberFormat="1" applyFont="1" applyBorder="1" applyAlignment="1">
      <alignment horizontal="right"/>
      <protection/>
    </xf>
    <xf numFmtId="3" fontId="4" fillId="0" borderId="24" xfId="22" applyNumberFormat="1" applyFont="1" applyBorder="1" applyAlignment="1">
      <alignment/>
    </xf>
    <xf numFmtId="3" fontId="2" fillId="0" borderId="25" xfId="28" applyNumberFormat="1" applyFont="1" applyBorder="1" applyAlignment="1">
      <alignment horizontal="right"/>
      <protection/>
    </xf>
    <xf numFmtId="0" fontId="1" fillId="0" borderId="29" xfId="25" applyNumberFormat="1" applyFont="1" applyFill="1" applyBorder="1" applyAlignment="1" quotePrefix="1">
      <alignment horizontal="left"/>
      <protection/>
    </xf>
    <xf numFmtId="3" fontId="1" fillId="0" borderId="2" xfId="28" applyNumberFormat="1" applyFont="1" applyFill="1" applyBorder="1" applyAlignment="1">
      <alignment horizontal="right"/>
      <protection/>
    </xf>
    <xf numFmtId="0" fontId="1" fillId="0" borderId="0" xfId="28" applyFont="1" applyFill="1">
      <alignment/>
      <protection/>
    </xf>
    <xf numFmtId="0" fontId="2" fillId="0" borderId="29" xfId="25" applyNumberFormat="1" applyFont="1" applyFill="1" applyBorder="1" applyAlignment="1">
      <alignment horizontal="left"/>
      <protection/>
    </xf>
    <xf numFmtId="3" fontId="2" fillId="0" borderId="2" xfId="2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7" fillId="0" borderId="35" xfId="27" applyFont="1" applyBorder="1" applyAlignment="1" quotePrefix="1">
      <alignment horizontal="center"/>
      <protection/>
    </xf>
    <xf numFmtId="0" fontId="7" fillId="0" borderId="35" xfId="27" applyFont="1" applyBorder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115"/>
  <sheetViews>
    <sheetView workbookViewId="0" topLeftCell="A1">
      <selection activeCell="D18" sqref="D18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22" customWidth="1"/>
    <col min="6" max="6" width="11.7109375" style="16" customWidth="1"/>
    <col min="7" max="7" width="9.140625" style="16" customWidth="1"/>
    <col min="8" max="8" width="8.8515625" style="16" customWidth="1"/>
    <col min="9" max="9" width="9.140625" style="16" customWidth="1"/>
    <col min="10" max="16384" width="11.421875" style="16" customWidth="1"/>
  </cols>
  <sheetData>
    <row r="1" ht="12.75">
      <c r="A1" s="15"/>
    </row>
    <row r="2" ht="12.75">
      <c r="A2" s="15"/>
    </row>
    <row r="3" spans="1:6" ht="12.75">
      <c r="A3" s="121" t="s">
        <v>63</v>
      </c>
      <c r="B3" s="17"/>
      <c r="C3" s="17"/>
      <c r="D3" s="17"/>
      <c r="E3" s="123"/>
      <c r="F3" s="17"/>
    </row>
    <row r="4" ht="12.75"/>
    <row r="5" ht="12.75">
      <c r="A5" s="155" t="s">
        <v>64</v>
      </c>
    </row>
    <row r="6" spans="1:2" ht="12.75" customHeight="1" thickBot="1">
      <c r="A6" s="152" t="s">
        <v>98</v>
      </c>
      <c r="B6" s="18"/>
    </row>
    <row r="7" spans="1:9" ht="12.75" customHeight="1" thickBot="1" thickTop="1">
      <c r="A7" s="168"/>
      <c r="B7" s="169" t="s">
        <v>48</v>
      </c>
      <c r="C7" s="169" t="s">
        <v>48</v>
      </c>
      <c r="D7" s="169" t="s">
        <v>48</v>
      </c>
      <c r="E7" s="170" t="s">
        <v>65</v>
      </c>
      <c r="G7" s="19" t="s">
        <v>66</v>
      </c>
      <c r="H7" s="20"/>
      <c r="I7" s="21"/>
    </row>
    <row r="8" spans="1:9" ht="12.75" customHeight="1" thickTop="1">
      <c r="A8" s="171" t="s">
        <v>1</v>
      </c>
      <c r="B8" s="172" t="s">
        <v>67</v>
      </c>
      <c r="C8" s="173" t="s">
        <v>24</v>
      </c>
      <c r="D8" s="172" t="s">
        <v>68</v>
      </c>
      <c r="E8" s="174" t="s">
        <v>69</v>
      </c>
      <c r="G8" s="22"/>
      <c r="H8" s="17"/>
      <c r="I8" s="23"/>
    </row>
    <row r="9" spans="1:9" ht="12.75">
      <c r="A9" s="175"/>
      <c r="B9" s="176" t="s">
        <v>70</v>
      </c>
      <c r="C9" s="176" t="s">
        <v>71</v>
      </c>
      <c r="D9" s="176" t="s">
        <v>72</v>
      </c>
      <c r="E9" s="177" t="s">
        <v>73</v>
      </c>
      <c r="G9" s="24" t="s">
        <v>74</v>
      </c>
      <c r="H9" s="25" t="s">
        <v>75</v>
      </c>
      <c r="I9" s="26" t="s">
        <v>76</v>
      </c>
    </row>
    <row r="10" spans="1:10" ht="12.75">
      <c r="A10" s="148" t="s">
        <v>86</v>
      </c>
      <c r="B10" s="30">
        <v>1</v>
      </c>
      <c r="C10" s="30">
        <v>0</v>
      </c>
      <c r="D10" s="31">
        <v>1105</v>
      </c>
      <c r="E10" s="124">
        <f aca="true" t="shared" si="0" ref="E10:E20">SUM(B10:D10)</f>
        <v>1106</v>
      </c>
      <c r="G10" s="27">
        <f aca="true" t="shared" si="1" ref="G10:G20">D10</f>
        <v>1105</v>
      </c>
      <c r="H10" s="28">
        <f>'B-N° Sinies Pagad'!E10</f>
        <v>1105</v>
      </c>
      <c r="I10" s="29">
        <f aca="true" t="shared" si="2" ref="I10:I20">+G10-H10</f>
        <v>0</v>
      </c>
      <c r="J10" s="115" t="str">
        <f aca="true" t="shared" si="3" ref="J10:J20">A10</f>
        <v>Aseguradora Magallanes</v>
      </c>
    </row>
    <row r="11" spans="1:10" ht="12.75">
      <c r="A11" s="148" t="s">
        <v>93</v>
      </c>
      <c r="B11" s="30">
        <v>1</v>
      </c>
      <c r="C11" s="30">
        <v>0</v>
      </c>
      <c r="D11" s="31">
        <v>1672</v>
      </c>
      <c r="E11" s="124">
        <f t="shared" si="0"/>
        <v>1673</v>
      </c>
      <c r="G11" s="27">
        <f t="shared" si="1"/>
        <v>1672</v>
      </c>
      <c r="H11" s="28">
        <f>'B-N° Sinies Pagad'!E11</f>
        <v>1672</v>
      </c>
      <c r="I11" s="29">
        <f t="shared" si="2"/>
        <v>0</v>
      </c>
      <c r="J11" s="115" t="str">
        <f t="shared" si="3"/>
        <v>Bci</v>
      </c>
    </row>
    <row r="12" spans="1:10" ht="12.75">
      <c r="A12" s="148" t="s">
        <v>9</v>
      </c>
      <c r="B12" s="30">
        <v>0</v>
      </c>
      <c r="C12" s="30">
        <v>0</v>
      </c>
      <c r="D12" s="31">
        <v>191</v>
      </c>
      <c r="E12" s="124">
        <f t="shared" si="0"/>
        <v>191</v>
      </c>
      <c r="G12" s="27">
        <f t="shared" si="1"/>
        <v>191</v>
      </c>
      <c r="H12" s="28">
        <f>'B-N° Sinies Pagad'!E12</f>
        <v>191</v>
      </c>
      <c r="I12" s="29">
        <f t="shared" si="2"/>
        <v>0</v>
      </c>
      <c r="J12" s="115" t="str">
        <f t="shared" si="3"/>
        <v>Chilena Consolidada</v>
      </c>
    </row>
    <row r="13" spans="1:10" ht="12.75">
      <c r="A13" s="149" t="s">
        <v>88</v>
      </c>
      <c r="B13" s="30">
        <v>2</v>
      </c>
      <c r="C13" s="30">
        <v>0</v>
      </c>
      <c r="D13" s="31">
        <v>247</v>
      </c>
      <c r="E13" s="124">
        <f t="shared" si="0"/>
        <v>249</v>
      </c>
      <c r="G13" s="27">
        <f t="shared" si="1"/>
        <v>247</v>
      </c>
      <c r="H13" s="28">
        <f>'B-N° Sinies Pagad'!E13</f>
        <v>247</v>
      </c>
      <c r="I13" s="29">
        <f t="shared" si="2"/>
        <v>0</v>
      </c>
      <c r="J13" s="115" t="str">
        <f t="shared" si="3"/>
        <v>Consorcio Nacional</v>
      </c>
    </row>
    <row r="14" spans="1:10" ht="12.75">
      <c r="A14" s="148" t="s">
        <v>97</v>
      </c>
      <c r="B14" s="30">
        <v>0</v>
      </c>
      <c r="C14" s="30">
        <v>0</v>
      </c>
      <c r="D14" s="31">
        <v>2</v>
      </c>
      <c r="E14" s="124">
        <f t="shared" si="0"/>
        <v>2</v>
      </c>
      <c r="G14" s="27">
        <f t="shared" si="1"/>
        <v>2</v>
      </c>
      <c r="H14" s="28">
        <f>'B-N° Sinies Pagad'!E14</f>
        <v>2</v>
      </c>
      <c r="I14" s="29">
        <f t="shared" si="2"/>
        <v>0</v>
      </c>
      <c r="J14" s="115" t="str">
        <f t="shared" si="3"/>
        <v>HDI</v>
      </c>
    </row>
    <row r="15" spans="1:10" ht="12.75">
      <c r="A15" s="150" t="s">
        <v>92</v>
      </c>
      <c r="B15" s="30">
        <v>0</v>
      </c>
      <c r="C15" s="30">
        <v>0</v>
      </c>
      <c r="D15" s="31">
        <v>0</v>
      </c>
      <c r="E15" s="124">
        <f t="shared" si="0"/>
        <v>0</v>
      </c>
      <c r="G15" s="27">
        <f t="shared" si="1"/>
        <v>0</v>
      </c>
      <c r="H15" s="28">
        <f>'B-N° Sinies Pagad'!E15</f>
        <v>0</v>
      </c>
      <c r="I15" s="29">
        <f t="shared" si="2"/>
        <v>0</v>
      </c>
      <c r="J15" s="115" t="str">
        <f t="shared" si="3"/>
        <v>ING Vida</v>
      </c>
    </row>
    <row r="16" spans="1:10" ht="12.75">
      <c r="A16" s="149" t="s">
        <v>10</v>
      </c>
      <c r="B16" s="16">
        <v>0</v>
      </c>
      <c r="C16" s="16">
        <v>0</v>
      </c>
      <c r="D16" s="32">
        <v>0</v>
      </c>
      <c r="E16" s="124">
        <f t="shared" si="0"/>
        <v>0</v>
      </c>
      <c r="G16" s="27">
        <f t="shared" si="1"/>
        <v>0</v>
      </c>
      <c r="H16" s="28">
        <f>'B-N° Sinies Pagad'!E16</f>
        <v>0</v>
      </c>
      <c r="I16" s="29">
        <f t="shared" si="2"/>
        <v>0</v>
      </c>
      <c r="J16" s="115" t="str">
        <f t="shared" si="3"/>
        <v>Interamericana Vida</v>
      </c>
    </row>
    <row r="17" spans="1:10" ht="12.75">
      <c r="A17" s="148" t="s">
        <v>94</v>
      </c>
      <c r="B17" s="30">
        <v>1</v>
      </c>
      <c r="C17" s="30">
        <v>0</v>
      </c>
      <c r="D17" s="31">
        <v>118</v>
      </c>
      <c r="E17" s="124">
        <f t="shared" si="0"/>
        <v>119</v>
      </c>
      <c r="G17" s="27">
        <f t="shared" si="1"/>
        <v>118</v>
      </c>
      <c r="H17" s="28">
        <f>'B-N° Sinies Pagad'!E17</f>
        <v>118</v>
      </c>
      <c r="I17" s="29">
        <f t="shared" si="2"/>
        <v>0</v>
      </c>
      <c r="J17" s="115" t="str">
        <f t="shared" si="3"/>
        <v>Liberty</v>
      </c>
    </row>
    <row r="18" spans="1:10" ht="12.75">
      <c r="A18" s="150" t="s">
        <v>89</v>
      </c>
      <c r="B18" s="30">
        <v>10</v>
      </c>
      <c r="C18" s="30">
        <v>0</v>
      </c>
      <c r="D18" s="119">
        <v>343</v>
      </c>
      <c r="E18" s="124">
        <f t="shared" si="0"/>
        <v>353</v>
      </c>
      <c r="G18" s="27">
        <f t="shared" si="1"/>
        <v>343</v>
      </c>
      <c r="H18" s="28">
        <f>'B-N° Sinies Pagad'!E18</f>
        <v>343</v>
      </c>
      <c r="I18" s="29">
        <f t="shared" si="2"/>
        <v>0</v>
      </c>
      <c r="J18" s="115" t="str">
        <f t="shared" si="3"/>
        <v>Mapfre</v>
      </c>
    </row>
    <row r="19" spans="1:10" ht="12.75">
      <c r="A19" s="150" t="s">
        <v>95</v>
      </c>
      <c r="B19" s="30">
        <v>3</v>
      </c>
      <c r="C19" s="30">
        <v>0</v>
      </c>
      <c r="D19" s="119">
        <v>1456</v>
      </c>
      <c r="E19" s="124">
        <f t="shared" si="0"/>
        <v>1459</v>
      </c>
      <c r="G19" s="27">
        <f t="shared" si="1"/>
        <v>1456</v>
      </c>
      <c r="H19" s="28">
        <f>'B-N° Sinies Pagad'!E19</f>
        <v>1456</v>
      </c>
      <c r="I19" s="29">
        <f t="shared" si="2"/>
        <v>0</v>
      </c>
      <c r="J19" s="115" t="str">
        <f t="shared" si="3"/>
        <v>Penta Security</v>
      </c>
    </row>
    <row r="20" spans="1:10" ht="12.75">
      <c r="A20" s="148" t="s">
        <v>11</v>
      </c>
      <c r="B20" s="30">
        <v>2</v>
      </c>
      <c r="C20" s="30">
        <v>178</v>
      </c>
      <c r="D20" s="31">
        <v>391</v>
      </c>
      <c r="E20" s="124">
        <f t="shared" si="0"/>
        <v>571</v>
      </c>
      <c r="G20" s="27">
        <f t="shared" si="1"/>
        <v>391</v>
      </c>
      <c r="H20" s="28">
        <f>'B-N° Sinies Pagad'!E20</f>
        <v>391</v>
      </c>
      <c r="I20" s="29">
        <f t="shared" si="2"/>
        <v>0</v>
      </c>
      <c r="J20" s="115" t="str">
        <f t="shared" si="3"/>
        <v>Renta Nacional</v>
      </c>
    </row>
    <row r="21" spans="1:10" ht="13.5" thickBot="1">
      <c r="A21" s="148" t="s">
        <v>96</v>
      </c>
      <c r="B21" s="30">
        <v>0</v>
      </c>
      <c r="C21" s="30">
        <v>0</v>
      </c>
      <c r="D21" s="31">
        <v>400</v>
      </c>
      <c r="E21" s="124">
        <f>SUM(B21:D21)</f>
        <v>400</v>
      </c>
      <c r="G21" s="33">
        <f>D21</f>
        <v>400</v>
      </c>
      <c r="H21" s="34">
        <f>'B-N° Sinies Pagad'!E21</f>
        <v>400</v>
      </c>
      <c r="I21" s="147">
        <f>+G21-H21</f>
        <v>0</v>
      </c>
      <c r="J21" s="115" t="str">
        <f>A21</f>
        <v>RSA</v>
      </c>
    </row>
    <row r="22" spans="1:8" ht="12.75" customHeight="1" thickTop="1">
      <c r="A22" s="35"/>
      <c r="B22" s="36"/>
      <c r="C22" s="37"/>
      <c r="D22" s="37"/>
      <c r="E22" s="125"/>
      <c r="H22" s="17"/>
    </row>
    <row r="23" spans="1:8" ht="12.75" customHeight="1">
      <c r="A23" s="158" t="s">
        <v>12</v>
      </c>
      <c r="B23" s="159">
        <f>SUM(B10:B21)</f>
        <v>20</v>
      </c>
      <c r="C23" s="159">
        <f>SUM(C10:C21)</f>
        <v>178</v>
      </c>
      <c r="D23" s="159">
        <f>SUM(D10:D21)</f>
        <v>5925</v>
      </c>
      <c r="E23" s="11">
        <f>SUM(E10:E21)</f>
        <v>6123</v>
      </c>
      <c r="F23" s="38"/>
      <c r="G23" s="38">
        <f>SUM(G10:G22)</f>
        <v>5925</v>
      </c>
      <c r="H23" s="38">
        <f>SUM(H10:H22)</f>
        <v>5925</v>
      </c>
    </row>
    <row r="24" spans="1:5" ht="12.75" customHeight="1">
      <c r="A24" s="39"/>
      <c r="B24" s="40"/>
      <c r="C24" s="41"/>
      <c r="D24" s="41"/>
      <c r="E24" s="126"/>
    </row>
    <row r="25" spans="2:5" ht="12.75" customHeight="1">
      <c r="B25" s="42"/>
      <c r="C25" s="28"/>
      <c r="D25" s="28"/>
      <c r="E25" s="127"/>
    </row>
    <row r="26" spans="1:5" ht="12.75" customHeight="1">
      <c r="A26" s="15"/>
      <c r="B26" s="42"/>
      <c r="C26" s="28"/>
      <c r="D26" s="28"/>
      <c r="E26" s="127"/>
    </row>
    <row r="27" spans="1:5" ht="12.75" customHeight="1">
      <c r="A27" s="43"/>
      <c r="B27" s="42"/>
      <c r="C27" s="28"/>
      <c r="D27" s="28"/>
      <c r="E27" s="127"/>
    </row>
    <row r="28" spans="1:5" ht="12.75" customHeight="1">
      <c r="A28" s="43"/>
      <c r="B28" s="42"/>
      <c r="C28" s="28"/>
      <c r="D28" s="28"/>
      <c r="E28" s="127"/>
    </row>
    <row r="30" ht="12.75" customHeight="1"/>
    <row r="31" ht="12.75" customHeight="1"/>
    <row r="51" ht="12.75">
      <c r="F51" s="44"/>
    </row>
    <row r="52" ht="12.75" customHeight="1"/>
    <row r="54" ht="12.75">
      <c r="A54" s="15"/>
    </row>
    <row r="115" spans="1:5" ht="15.75">
      <c r="A115" s="39"/>
      <c r="B115" s="40"/>
      <c r="C115" s="41"/>
      <c r="D115" s="41"/>
      <c r="E115" s="126"/>
    </row>
  </sheetData>
  <printOptions/>
  <pageMargins left="1.1811023622047245" right="0.2362204724409449" top="0.8267716535433072" bottom="0.4330708661417323" header="0" footer="0"/>
  <pageSetup orientation="landscape" paperSize="9" r:id="rId3"/>
  <rowBreaks count="1" manualBreakCount="1">
    <brk id="2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4"/>
  <sheetViews>
    <sheetView workbookViewId="0" topLeftCell="A1">
      <selection activeCell="E16" sqref="E16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21" t="s">
        <v>63</v>
      </c>
    </row>
    <row r="4" spans="1:5" ht="12.75">
      <c r="A4" s="15"/>
      <c r="B4" s="16"/>
      <c r="C4" s="16"/>
      <c r="D4" s="16"/>
      <c r="E4" s="122"/>
    </row>
    <row r="5" spans="1:5" ht="12.75">
      <c r="A5" s="155" t="s">
        <v>77</v>
      </c>
      <c r="B5" s="16"/>
      <c r="C5" s="16"/>
      <c r="D5" s="16"/>
      <c r="E5" s="122"/>
    </row>
    <row r="6" spans="1:5" ht="12.75">
      <c r="A6" s="152" t="str">
        <f>'A-N° Sinies Denun'!A6</f>
        <v>      (entre el 1 de enero y 31 de marzo de 2009)</v>
      </c>
      <c r="B6" s="129"/>
      <c r="C6" s="16"/>
      <c r="D6" s="16"/>
      <c r="E6" s="122"/>
    </row>
    <row r="7" spans="1:5" ht="12.75">
      <c r="A7" s="168"/>
      <c r="B7" s="169" t="s">
        <v>48</v>
      </c>
      <c r="C7" s="169" t="s">
        <v>48</v>
      </c>
      <c r="D7" s="169" t="s">
        <v>48</v>
      </c>
      <c r="E7" s="170" t="s">
        <v>36</v>
      </c>
    </row>
    <row r="8" spans="1:5" ht="12.75">
      <c r="A8" s="171" t="s">
        <v>1</v>
      </c>
      <c r="B8" s="172" t="s">
        <v>52</v>
      </c>
      <c r="C8" s="173" t="s">
        <v>78</v>
      </c>
      <c r="D8" s="172" t="s">
        <v>53</v>
      </c>
      <c r="E8" s="178"/>
    </row>
    <row r="9" spans="1:5" ht="12.75">
      <c r="A9" s="175"/>
      <c r="B9" s="176" t="s">
        <v>79</v>
      </c>
      <c r="C9" s="176" t="s">
        <v>80</v>
      </c>
      <c r="D9" s="176" t="s">
        <v>81</v>
      </c>
      <c r="E9" s="177" t="s">
        <v>82</v>
      </c>
    </row>
    <row r="10" spans="1:5" ht="12.75">
      <c r="A10" s="151" t="str">
        <f>'A-N° Sinies Denun'!A10</f>
        <v>Aseguradora Magallanes</v>
      </c>
      <c r="B10" s="31">
        <v>708</v>
      </c>
      <c r="C10" s="31">
        <v>0</v>
      </c>
      <c r="D10" s="31">
        <v>397</v>
      </c>
      <c r="E10" s="128">
        <f aca="true" t="shared" si="0" ref="E10:E20">SUM(B10:D10)</f>
        <v>1105</v>
      </c>
    </row>
    <row r="11" spans="1:5" ht="12.75">
      <c r="A11" s="151" t="str">
        <f>'A-N° Sinies Denun'!A11</f>
        <v>Bci</v>
      </c>
      <c r="B11" s="31">
        <v>132</v>
      </c>
      <c r="C11" s="31">
        <v>1281</v>
      </c>
      <c r="D11" s="31">
        <v>259</v>
      </c>
      <c r="E11" s="128">
        <f t="shared" si="0"/>
        <v>1672</v>
      </c>
    </row>
    <row r="12" spans="1:5" ht="12.75">
      <c r="A12" s="151" t="str">
        <f>'A-N° Sinies Denun'!A12</f>
        <v>Chilena Consolidada</v>
      </c>
      <c r="B12" s="31">
        <v>83</v>
      </c>
      <c r="C12" s="31">
        <v>75</v>
      </c>
      <c r="D12" s="31">
        <v>33</v>
      </c>
      <c r="E12" s="128">
        <f t="shared" si="0"/>
        <v>191</v>
      </c>
    </row>
    <row r="13" spans="1:5" ht="12.75">
      <c r="A13" s="151" t="str">
        <f>'A-N° Sinies Denun'!A13</f>
        <v>Consorcio Nacional</v>
      </c>
      <c r="B13" s="31">
        <v>10</v>
      </c>
      <c r="C13" s="31">
        <v>154</v>
      </c>
      <c r="D13" s="31">
        <v>83</v>
      </c>
      <c r="E13" s="128">
        <f t="shared" si="0"/>
        <v>247</v>
      </c>
    </row>
    <row r="14" spans="1:5" ht="12.75">
      <c r="A14" s="151" t="str">
        <f>'A-N° Sinies Denun'!A14</f>
        <v>HDI</v>
      </c>
      <c r="B14" s="31">
        <v>2</v>
      </c>
      <c r="C14" s="31">
        <v>0</v>
      </c>
      <c r="D14" s="31">
        <v>0</v>
      </c>
      <c r="E14" s="128">
        <f t="shared" si="0"/>
        <v>2</v>
      </c>
    </row>
    <row r="15" spans="1:5" ht="12.75">
      <c r="A15" s="151" t="str">
        <f>'A-N° Sinies Denun'!A15</f>
        <v>ING Vida</v>
      </c>
      <c r="B15" s="31">
        <v>0</v>
      </c>
      <c r="C15" s="31">
        <v>0</v>
      </c>
      <c r="D15" s="31">
        <v>0</v>
      </c>
      <c r="E15" s="128">
        <f t="shared" si="0"/>
        <v>0</v>
      </c>
    </row>
    <row r="16" spans="1:5" ht="12.75">
      <c r="A16" s="151" t="str">
        <f>'A-N° Sinies Denun'!A16</f>
        <v>Interamericana Vida</v>
      </c>
      <c r="B16" s="31">
        <v>0</v>
      </c>
      <c r="C16" s="31">
        <v>0</v>
      </c>
      <c r="D16" s="31">
        <v>0</v>
      </c>
      <c r="E16" s="128">
        <f t="shared" si="0"/>
        <v>0</v>
      </c>
    </row>
    <row r="17" spans="1:5" ht="12.75">
      <c r="A17" s="151" t="str">
        <f>'A-N° Sinies Denun'!A17</f>
        <v>Liberty</v>
      </c>
      <c r="B17" s="31">
        <v>1</v>
      </c>
      <c r="C17" s="31">
        <v>86</v>
      </c>
      <c r="D17" s="31">
        <v>31</v>
      </c>
      <c r="E17" s="128">
        <f t="shared" si="0"/>
        <v>118</v>
      </c>
    </row>
    <row r="18" spans="1:5" ht="12.75">
      <c r="A18" s="151" t="str">
        <f>'A-N° Sinies Denun'!A18</f>
        <v>Mapfre</v>
      </c>
      <c r="B18" s="31">
        <v>53</v>
      </c>
      <c r="C18" s="31">
        <v>146</v>
      </c>
      <c r="D18" s="31">
        <v>144</v>
      </c>
      <c r="E18" s="128">
        <f t="shared" si="0"/>
        <v>343</v>
      </c>
    </row>
    <row r="19" spans="1:5" ht="12.75">
      <c r="A19" s="151" t="str">
        <f>'A-N° Sinies Denun'!A19</f>
        <v>Penta Security</v>
      </c>
      <c r="B19" s="31">
        <v>113</v>
      </c>
      <c r="C19" s="31">
        <v>503</v>
      </c>
      <c r="D19" s="31">
        <v>840</v>
      </c>
      <c r="E19" s="128">
        <f t="shared" si="0"/>
        <v>1456</v>
      </c>
    </row>
    <row r="20" spans="1:5" ht="12.75">
      <c r="A20" s="151" t="str">
        <f>'A-N° Sinies Denun'!A20</f>
        <v>Renta Nacional</v>
      </c>
      <c r="B20" s="31">
        <v>341</v>
      </c>
      <c r="C20" s="31">
        <v>23</v>
      </c>
      <c r="D20" s="31">
        <v>27</v>
      </c>
      <c r="E20" s="128">
        <f t="shared" si="0"/>
        <v>391</v>
      </c>
    </row>
    <row r="21" spans="1:5" ht="12.75">
      <c r="A21" s="151" t="str">
        <f>'A-N° Sinies Denun'!A21</f>
        <v>RSA</v>
      </c>
      <c r="B21" s="31">
        <v>34</v>
      </c>
      <c r="C21" s="31">
        <v>249</v>
      </c>
      <c r="D21" s="31">
        <v>117</v>
      </c>
      <c r="E21" s="128">
        <f>SUM(B21:D21)</f>
        <v>400</v>
      </c>
    </row>
    <row r="22" spans="1:5" ht="12.75">
      <c r="A22" s="35"/>
      <c r="B22" s="36"/>
      <c r="C22" s="37"/>
      <c r="D22" s="37"/>
      <c r="E22" s="125"/>
    </row>
    <row r="23" spans="1:5" ht="12.75">
      <c r="A23" s="158" t="s">
        <v>12</v>
      </c>
      <c r="B23" s="159">
        <f>SUM(B10:B21)</f>
        <v>1477</v>
      </c>
      <c r="C23" s="160">
        <f>SUM(C10:C21)</f>
        <v>2517</v>
      </c>
      <c r="D23" s="160">
        <f>SUM(D10:D21)</f>
        <v>1931</v>
      </c>
      <c r="E23" s="1">
        <f>SUM(E10:E21)</f>
        <v>5925</v>
      </c>
    </row>
    <row r="24" spans="1:5" ht="15.75">
      <c r="A24" s="39"/>
      <c r="B24" s="40"/>
      <c r="C24" s="41"/>
      <c r="D24" s="41"/>
      <c r="E24" s="126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6"/>
  <sheetViews>
    <sheetView workbookViewId="0" topLeftCell="A1">
      <selection activeCell="G16" sqref="G16"/>
    </sheetView>
  </sheetViews>
  <sheetFormatPr defaultColWidth="11.421875" defaultRowHeight="12.75"/>
  <cols>
    <col min="1" max="1" width="22.421875" style="46" customWidth="1"/>
    <col min="2" max="2" width="10.140625" style="46" customWidth="1"/>
    <col min="3" max="4" width="11.7109375" style="46" customWidth="1"/>
    <col min="5" max="5" width="14.00390625" style="46" customWidth="1"/>
    <col min="6" max="6" width="12.421875" style="46" customWidth="1"/>
    <col min="7" max="7" width="21.7109375" style="131" customWidth="1"/>
    <col min="8" max="16384" width="11.421875" style="46" customWidth="1"/>
  </cols>
  <sheetData>
    <row r="1" ht="12.75">
      <c r="A1" s="45"/>
    </row>
    <row r="3" ht="12.75">
      <c r="A3" s="121" t="s">
        <v>63</v>
      </c>
    </row>
    <row r="4" ht="12.75">
      <c r="A4" s="45"/>
    </row>
    <row r="5" ht="12.75">
      <c r="A5" s="156" t="s">
        <v>16</v>
      </c>
    </row>
    <row r="6" spans="1:2" ht="12.75">
      <c r="A6" s="153" t="str">
        <f>'A-N° Sinies Denun'!$A$6</f>
        <v>      (entre el 1 de enero y 31 de marzo de 2009)</v>
      </c>
      <c r="B6" s="130"/>
    </row>
    <row r="7" spans="1:7" ht="12.75">
      <c r="A7" s="179"/>
      <c r="B7" s="180" t="s">
        <v>17</v>
      </c>
      <c r="C7" s="181" t="s">
        <v>87</v>
      </c>
      <c r="D7" s="181"/>
      <c r="E7" s="180" t="s">
        <v>18</v>
      </c>
      <c r="F7" s="182" t="s">
        <v>19</v>
      </c>
      <c r="G7" s="183" t="s">
        <v>20</v>
      </c>
    </row>
    <row r="8" spans="1:7" ht="12.75">
      <c r="A8" s="184" t="s">
        <v>1</v>
      </c>
      <c r="B8" s="185"/>
      <c r="C8" s="186" t="s">
        <v>21</v>
      </c>
      <c r="D8" s="185" t="s">
        <v>22</v>
      </c>
      <c r="E8" s="185" t="s">
        <v>23</v>
      </c>
      <c r="F8" s="185" t="s">
        <v>24</v>
      </c>
      <c r="G8" s="187" t="s">
        <v>25</v>
      </c>
    </row>
    <row r="9" spans="1:7" ht="12.75">
      <c r="A9" s="188"/>
      <c r="B9" s="189" t="s">
        <v>26</v>
      </c>
      <c r="C9" s="189" t="s">
        <v>27</v>
      </c>
      <c r="D9" s="189" t="s">
        <v>28</v>
      </c>
      <c r="E9" s="189" t="s">
        <v>29</v>
      </c>
      <c r="F9" s="189" t="s">
        <v>30</v>
      </c>
      <c r="G9" s="190" t="s">
        <v>31</v>
      </c>
    </row>
    <row r="10" spans="1:7" ht="12.75">
      <c r="A10" s="116" t="str">
        <f>'A-N° Sinies Denun'!A10</f>
        <v>Aseguradora Magallanes</v>
      </c>
      <c r="B10" s="30">
        <v>59</v>
      </c>
      <c r="C10" s="30">
        <v>6</v>
      </c>
      <c r="D10" s="30">
        <v>5</v>
      </c>
      <c r="E10" s="31">
        <v>1259</v>
      </c>
      <c r="F10" s="30">
        <v>0</v>
      </c>
      <c r="G10" s="132">
        <f aca="true" t="shared" si="0" ref="G10:G21">SUM(B10:F10)</f>
        <v>1329</v>
      </c>
    </row>
    <row r="11" spans="1:7" ht="12.75">
      <c r="A11" s="116" t="str">
        <f>'A-N° Sinies Denun'!A11</f>
        <v>Bci</v>
      </c>
      <c r="B11" s="30">
        <v>142</v>
      </c>
      <c r="C11" s="30">
        <v>2</v>
      </c>
      <c r="D11" s="30">
        <v>2</v>
      </c>
      <c r="E11" s="31">
        <v>2636</v>
      </c>
      <c r="F11" s="30">
        <v>0</v>
      </c>
      <c r="G11" s="132">
        <f t="shared" si="0"/>
        <v>2782</v>
      </c>
    </row>
    <row r="12" spans="1:7" ht="12.75">
      <c r="A12" s="116" t="str">
        <f>'A-N° Sinies Denun'!A12</f>
        <v>Chilena Consolidada</v>
      </c>
      <c r="B12" s="30">
        <v>10</v>
      </c>
      <c r="C12" s="30">
        <v>0</v>
      </c>
      <c r="D12" s="30">
        <v>0</v>
      </c>
      <c r="E12" s="31">
        <v>231</v>
      </c>
      <c r="F12" s="30">
        <v>0</v>
      </c>
      <c r="G12" s="132">
        <f t="shared" si="0"/>
        <v>241</v>
      </c>
    </row>
    <row r="13" spans="1:7" ht="12.75">
      <c r="A13" s="116" t="str">
        <f>'A-N° Sinies Denun'!A13</f>
        <v>Consorcio Nacional</v>
      </c>
      <c r="B13" s="30">
        <v>1</v>
      </c>
      <c r="C13" s="30">
        <v>15</v>
      </c>
      <c r="D13" s="30">
        <v>0</v>
      </c>
      <c r="E13" s="31">
        <v>330</v>
      </c>
      <c r="F13" s="30">
        <v>0</v>
      </c>
      <c r="G13" s="132">
        <f t="shared" si="0"/>
        <v>346</v>
      </c>
    </row>
    <row r="14" spans="1:7" ht="12.75">
      <c r="A14" s="116" t="str">
        <f>'A-N° Sinies Denun'!A14</f>
        <v>HDI</v>
      </c>
      <c r="B14" s="30">
        <v>0</v>
      </c>
      <c r="C14" s="30">
        <v>0</v>
      </c>
      <c r="D14" s="30">
        <v>0</v>
      </c>
      <c r="E14" s="31">
        <v>1</v>
      </c>
      <c r="F14" s="30">
        <v>0</v>
      </c>
      <c r="G14" s="132">
        <f t="shared" si="0"/>
        <v>1</v>
      </c>
    </row>
    <row r="15" spans="1:7" ht="12.75">
      <c r="A15" s="116" t="str">
        <f>'A-N° Sinies Denun'!A15</f>
        <v>ING Vida</v>
      </c>
      <c r="B15" s="30">
        <v>0</v>
      </c>
      <c r="C15" s="30">
        <v>0</v>
      </c>
      <c r="D15" s="30">
        <v>0</v>
      </c>
      <c r="E15" s="31">
        <v>0</v>
      </c>
      <c r="F15" s="30">
        <v>0</v>
      </c>
      <c r="G15" s="132">
        <f t="shared" si="0"/>
        <v>0</v>
      </c>
    </row>
    <row r="16" spans="1:7" ht="12.75">
      <c r="A16" s="116" t="str">
        <f>'A-N° Sinies Denun'!A16</f>
        <v>Interamericana Vida</v>
      </c>
      <c r="B16" s="30">
        <v>0</v>
      </c>
      <c r="C16" s="30">
        <v>0</v>
      </c>
      <c r="D16" s="30">
        <v>0</v>
      </c>
      <c r="E16" s="31">
        <v>0</v>
      </c>
      <c r="F16" s="30">
        <v>0</v>
      </c>
      <c r="G16" s="132">
        <f t="shared" si="0"/>
        <v>0</v>
      </c>
    </row>
    <row r="17" spans="1:7" ht="12.75">
      <c r="A17" s="116" t="str">
        <f>'A-N° Sinies Denun'!A17</f>
        <v>Liberty</v>
      </c>
      <c r="B17" s="30">
        <v>11</v>
      </c>
      <c r="C17" s="30">
        <v>1</v>
      </c>
      <c r="D17" s="30">
        <v>0</v>
      </c>
      <c r="E17" s="31">
        <v>162</v>
      </c>
      <c r="F17" s="30">
        <v>0</v>
      </c>
      <c r="G17" s="132">
        <f t="shared" si="0"/>
        <v>174</v>
      </c>
    </row>
    <row r="18" spans="1:7" ht="12.75">
      <c r="A18" s="116" t="str">
        <f>'A-N° Sinies Denun'!A18</f>
        <v>Mapfre</v>
      </c>
      <c r="B18" s="30">
        <v>23</v>
      </c>
      <c r="C18" s="30">
        <v>2</v>
      </c>
      <c r="D18" s="30">
        <v>0</v>
      </c>
      <c r="E18" s="31">
        <v>552</v>
      </c>
      <c r="F18" s="30">
        <v>0</v>
      </c>
      <c r="G18" s="132">
        <f t="shared" si="0"/>
        <v>577</v>
      </c>
    </row>
    <row r="19" spans="1:7" ht="12.75">
      <c r="A19" s="116" t="str">
        <f>'A-N° Sinies Denun'!A19</f>
        <v>Penta Security</v>
      </c>
      <c r="B19" s="30">
        <v>114</v>
      </c>
      <c r="C19" s="30">
        <v>1</v>
      </c>
      <c r="D19" s="30">
        <v>0</v>
      </c>
      <c r="E19" s="31">
        <v>2327</v>
      </c>
      <c r="F19" s="30">
        <v>0</v>
      </c>
      <c r="G19" s="132">
        <f t="shared" si="0"/>
        <v>2442</v>
      </c>
    </row>
    <row r="20" spans="1:7" ht="12.75">
      <c r="A20" s="116" t="str">
        <f>'A-N° Sinies Denun'!A20</f>
        <v>Renta Nacional</v>
      </c>
      <c r="B20" s="30">
        <v>54</v>
      </c>
      <c r="C20" s="30">
        <v>0</v>
      </c>
      <c r="D20" s="30">
        <v>0</v>
      </c>
      <c r="E20" s="31">
        <v>569</v>
      </c>
      <c r="F20" s="30">
        <v>222</v>
      </c>
      <c r="G20" s="132">
        <f t="shared" si="0"/>
        <v>845</v>
      </c>
    </row>
    <row r="21" spans="1:7" ht="12.75">
      <c r="A21" s="116" t="str">
        <f>'A-N° Sinies Denun'!A21</f>
        <v>RSA</v>
      </c>
      <c r="B21" s="30">
        <v>40</v>
      </c>
      <c r="C21" s="30">
        <v>1</v>
      </c>
      <c r="D21" s="30">
        <v>0</v>
      </c>
      <c r="E21" s="31">
        <v>462</v>
      </c>
      <c r="F21" s="30">
        <v>0</v>
      </c>
      <c r="G21" s="132">
        <f t="shared" si="0"/>
        <v>503</v>
      </c>
    </row>
    <row r="22" spans="1:10" ht="12.75">
      <c r="A22" s="47"/>
      <c r="B22" s="48"/>
      <c r="C22" s="49"/>
      <c r="D22" s="49"/>
      <c r="E22" s="50"/>
      <c r="F22" s="50"/>
      <c r="G22" s="133"/>
      <c r="H22" s="51"/>
      <c r="I22" s="52"/>
      <c r="J22" s="52"/>
    </row>
    <row r="23" spans="1:7" ht="12.75" customHeight="1">
      <c r="A23" s="161" t="s">
        <v>12</v>
      </c>
      <c r="B23" s="162">
        <f aca="true" t="shared" si="1" ref="B23:G23">SUM(B10:B21)</f>
        <v>454</v>
      </c>
      <c r="C23" s="162">
        <f t="shared" si="1"/>
        <v>28</v>
      </c>
      <c r="D23" s="162">
        <f t="shared" si="1"/>
        <v>7</v>
      </c>
      <c r="E23" s="162">
        <f t="shared" si="1"/>
        <v>8529</v>
      </c>
      <c r="F23" s="162">
        <f t="shared" si="1"/>
        <v>222</v>
      </c>
      <c r="G23" s="10">
        <f t="shared" si="1"/>
        <v>9240</v>
      </c>
    </row>
    <row r="24" spans="1:7" ht="15.75">
      <c r="A24" s="53"/>
      <c r="B24" s="54"/>
      <c r="C24" s="55"/>
      <c r="D24" s="55"/>
      <c r="E24" s="56"/>
      <c r="F24" s="56"/>
      <c r="G24" s="134"/>
    </row>
    <row r="25" ht="12.75">
      <c r="A25" s="16"/>
    </row>
    <row r="126" ht="12.75">
      <c r="I126" s="57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49"/>
  <sheetViews>
    <sheetView workbookViewId="0" topLeftCell="A1">
      <selection activeCell="H16" sqref="H16"/>
    </sheetView>
  </sheetViews>
  <sheetFormatPr defaultColWidth="11.421875" defaultRowHeight="12.75"/>
  <cols>
    <col min="1" max="1" width="22.421875" style="59" customWidth="1"/>
    <col min="2" max="2" width="10.140625" style="59" customWidth="1"/>
    <col min="3" max="3" width="11.140625" style="59" customWidth="1"/>
    <col min="4" max="4" width="12.28125" style="59" customWidth="1"/>
    <col min="5" max="5" width="14.00390625" style="135" customWidth="1"/>
    <col min="6" max="6" width="14.7109375" style="59" customWidth="1"/>
    <col min="7" max="7" width="11.00390625" style="59" customWidth="1"/>
    <col min="8" max="8" width="15.8515625" style="135" customWidth="1"/>
    <col min="9" max="16384" width="11.421875" style="59" customWidth="1"/>
  </cols>
  <sheetData>
    <row r="1" ht="12.75">
      <c r="A1" s="58"/>
    </row>
    <row r="3" ht="12.75">
      <c r="A3" s="121" t="s">
        <v>63</v>
      </c>
    </row>
    <row r="4" ht="12.75">
      <c r="A4" s="58"/>
    </row>
    <row r="5" spans="1:8" ht="12.75">
      <c r="A5" s="157" t="s">
        <v>32</v>
      </c>
      <c r="H5" s="140"/>
    </row>
    <row r="6" spans="1:2" ht="12.75">
      <c r="A6" s="154" t="s">
        <v>99</v>
      </c>
      <c r="B6" s="138"/>
    </row>
    <row r="7" spans="1:8" ht="12.75">
      <c r="A7" s="191"/>
      <c r="B7" s="192" t="s">
        <v>33</v>
      </c>
      <c r="C7" s="193"/>
      <c r="D7" s="194"/>
      <c r="E7" s="195"/>
      <c r="F7" s="196" t="s">
        <v>34</v>
      </c>
      <c r="G7" s="196" t="s">
        <v>35</v>
      </c>
      <c r="H7" s="197" t="s">
        <v>36</v>
      </c>
    </row>
    <row r="8" spans="1:8" ht="12.75">
      <c r="A8" s="198" t="s">
        <v>1</v>
      </c>
      <c r="B8" s="199" t="s">
        <v>17</v>
      </c>
      <c r="C8" s="200" t="s">
        <v>37</v>
      </c>
      <c r="D8" s="200" t="s">
        <v>38</v>
      </c>
      <c r="E8" s="200" t="s">
        <v>39</v>
      </c>
      <c r="F8" s="200" t="s">
        <v>40</v>
      </c>
      <c r="G8" s="199" t="s">
        <v>41</v>
      </c>
      <c r="H8" s="201" t="s">
        <v>42</v>
      </c>
    </row>
    <row r="9" spans="1:8" ht="12.75">
      <c r="A9" s="202"/>
      <c r="B9" s="203"/>
      <c r="C9" s="204"/>
      <c r="D9" s="205"/>
      <c r="E9" s="204" t="s">
        <v>43</v>
      </c>
      <c r="F9" s="204" t="s">
        <v>44</v>
      </c>
      <c r="G9" s="204" t="s">
        <v>45</v>
      </c>
      <c r="H9" s="206" t="s">
        <v>46</v>
      </c>
    </row>
    <row r="10" spans="1:8" ht="12.75">
      <c r="A10" s="117" t="str">
        <f>'A-N° Sinies Denun'!A10</f>
        <v>Aseguradora Magallanes</v>
      </c>
      <c r="B10" s="31">
        <v>372725</v>
      </c>
      <c r="C10" s="31">
        <v>10394</v>
      </c>
      <c r="D10" s="31">
        <v>23908</v>
      </c>
      <c r="E10" s="120">
        <f aca="true" t="shared" si="0" ref="E10:E21">SUM(B10:D10)</f>
        <v>407027</v>
      </c>
      <c r="F10" s="31">
        <v>400679</v>
      </c>
      <c r="G10" s="31">
        <v>0</v>
      </c>
      <c r="H10" s="141">
        <f aca="true" t="shared" si="1" ref="H10:H21">SUM(E10:G10)</f>
        <v>807706</v>
      </c>
    </row>
    <row r="11" spans="1:8" ht="12.75">
      <c r="A11" s="117" t="str">
        <f>'A-N° Sinies Denun'!A11</f>
        <v>Bci</v>
      </c>
      <c r="B11" s="31">
        <v>788703</v>
      </c>
      <c r="C11" s="31">
        <v>24429</v>
      </c>
      <c r="D11" s="31">
        <v>56591</v>
      </c>
      <c r="E11" s="120">
        <f t="shared" si="0"/>
        <v>869723</v>
      </c>
      <c r="F11" s="69">
        <v>965665</v>
      </c>
      <c r="G11" s="31">
        <v>1014</v>
      </c>
      <c r="H11" s="141">
        <f>SUM(E11:G11)</f>
        <v>1836402</v>
      </c>
    </row>
    <row r="12" spans="1:8" ht="12.75">
      <c r="A12" s="117" t="str">
        <f>'A-N° Sinies Denun'!A12</f>
        <v>Chilena Consolidada</v>
      </c>
      <c r="B12" s="31">
        <v>56732</v>
      </c>
      <c r="C12" s="31">
        <v>0</v>
      </c>
      <c r="D12" s="31">
        <v>11810</v>
      </c>
      <c r="E12" s="120">
        <f t="shared" si="0"/>
        <v>68542</v>
      </c>
      <c r="F12" s="31">
        <v>88447</v>
      </c>
      <c r="G12" s="31">
        <v>0</v>
      </c>
      <c r="H12" s="141">
        <f t="shared" si="1"/>
        <v>156989</v>
      </c>
    </row>
    <row r="13" spans="1:8" ht="12.75">
      <c r="A13" s="117" t="str">
        <f>'A-N° Sinies Denun'!A13</f>
        <v>Consorcio Nacional</v>
      </c>
      <c r="B13" s="31">
        <v>90983</v>
      </c>
      <c r="C13" s="31">
        <v>0</v>
      </c>
      <c r="D13" s="31">
        <v>6383</v>
      </c>
      <c r="E13" s="120">
        <f t="shared" si="0"/>
        <v>97366</v>
      </c>
      <c r="F13" s="31">
        <v>220778</v>
      </c>
      <c r="G13" s="31">
        <v>0</v>
      </c>
      <c r="H13" s="141">
        <f t="shared" si="1"/>
        <v>318144</v>
      </c>
    </row>
    <row r="14" spans="1:8" ht="12.75">
      <c r="A14" s="117" t="str">
        <f>'A-N° Sinies Denun'!A14</f>
        <v>HDI</v>
      </c>
      <c r="B14" s="31">
        <v>0</v>
      </c>
      <c r="C14" s="31">
        <v>0</v>
      </c>
      <c r="D14" s="31">
        <v>0</v>
      </c>
      <c r="E14" s="120">
        <f t="shared" si="0"/>
        <v>0</v>
      </c>
      <c r="F14" s="31">
        <v>1</v>
      </c>
      <c r="G14" s="31">
        <v>0</v>
      </c>
      <c r="H14" s="141">
        <f t="shared" si="1"/>
        <v>1</v>
      </c>
    </row>
    <row r="15" spans="1:8" ht="12.75">
      <c r="A15" s="117" t="str">
        <f>'A-N° Sinies Denun'!A15</f>
        <v>ING Vida</v>
      </c>
      <c r="B15" s="31">
        <v>0</v>
      </c>
      <c r="C15" s="31">
        <v>0</v>
      </c>
      <c r="D15" s="31">
        <v>0</v>
      </c>
      <c r="E15" s="120">
        <f t="shared" si="0"/>
        <v>0</v>
      </c>
      <c r="F15" s="31">
        <v>18</v>
      </c>
      <c r="G15" s="31">
        <v>0</v>
      </c>
      <c r="H15" s="141">
        <f t="shared" si="1"/>
        <v>18</v>
      </c>
    </row>
    <row r="16" spans="1:8" ht="12.75">
      <c r="A16" s="117" t="str">
        <f>'A-N° Sinies Denun'!A16</f>
        <v>Interamericana Vida</v>
      </c>
      <c r="B16" s="31">
        <v>0</v>
      </c>
      <c r="C16" s="31">
        <v>0</v>
      </c>
      <c r="D16" s="31">
        <v>0</v>
      </c>
      <c r="E16" s="120">
        <f t="shared" si="0"/>
        <v>0</v>
      </c>
      <c r="F16" s="31">
        <v>0</v>
      </c>
      <c r="G16" s="31">
        <v>0</v>
      </c>
      <c r="H16" s="141">
        <f t="shared" si="1"/>
        <v>0</v>
      </c>
    </row>
    <row r="17" spans="1:8" ht="12.75">
      <c r="A17" s="117" t="str">
        <f>'A-N° Sinies Denun'!A17</f>
        <v>Liberty</v>
      </c>
      <c r="B17" s="31">
        <v>86450</v>
      </c>
      <c r="C17" s="31">
        <v>3836</v>
      </c>
      <c r="D17" s="31">
        <v>4395</v>
      </c>
      <c r="E17" s="120">
        <f t="shared" si="0"/>
        <v>94681</v>
      </c>
      <c r="F17" s="31">
        <v>83603</v>
      </c>
      <c r="G17" s="31">
        <v>15</v>
      </c>
      <c r="H17" s="141">
        <f t="shared" si="1"/>
        <v>178299</v>
      </c>
    </row>
    <row r="18" spans="1:8" ht="12.75">
      <c r="A18" s="117" t="str">
        <f>'A-N° Sinies Denun'!A18</f>
        <v>Mapfre</v>
      </c>
      <c r="B18" s="31">
        <v>164115</v>
      </c>
      <c r="C18" s="31">
        <v>0</v>
      </c>
      <c r="D18" s="31">
        <v>20879</v>
      </c>
      <c r="E18" s="120">
        <f t="shared" si="0"/>
        <v>184994</v>
      </c>
      <c r="F18" s="31">
        <v>183887</v>
      </c>
      <c r="G18" s="31">
        <v>0</v>
      </c>
      <c r="H18" s="141">
        <f t="shared" si="1"/>
        <v>368881</v>
      </c>
    </row>
    <row r="19" spans="1:8" ht="12.75">
      <c r="A19" s="117" t="str">
        <f>'A-N° Sinies Denun'!A19</f>
        <v>Penta Security</v>
      </c>
      <c r="B19" s="31">
        <v>734145</v>
      </c>
      <c r="C19" s="31">
        <v>4972</v>
      </c>
      <c r="D19" s="31">
        <v>75958</v>
      </c>
      <c r="E19" s="120">
        <f t="shared" si="0"/>
        <v>815075</v>
      </c>
      <c r="F19" s="31">
        <v>699781</v>
      </c>
      <c r="G19" s="31">
        <v>16218</v>
      </c>
      <c r="H19" s="141">
        <f t="shared" si="1"/>
        <v>1531074</v>
      </c>
    </row>
    <row r="20" spans="1:8" ht="12.75">
      <c r="A20" s="117" t="str">
        <f>'A-N° Sinies Denun'!A20</f>
        <v>Renta Nacional</v>
      </c>
      <c r="B20" s="31">
        <v>336261</v>
      </c>
      <c r="C20" s="31">
        <v>0</v>
      </c>
      <c r="D20" s="31">
        <v>0</v>
      </c>
      <c r="E20" s="120">
        <f t="shared" si="0"/>
        <v>336261</v>
      </c>
      <c r="F20" s="31">
        <v>568100</v>
      </c>
      <c r="G20" s="31">
        <v>0</v>
      </c>
      <c r="H20" s="141">
        <f t="shared" si="1"/>
        <v>904361</v>
      </c>
    </row>
    <row r="21" spans="1:8" ht="12.75">
      <c r="A21" s="117" t="str">
        <f>'A-N° Sinies Denun'!A21</f>
        <v>RSA</v>
      </c>
      <c r="B21" s="31">
        <v>220841</v>
      </c>
      <c r="C21" s="31">
        <v>12265</v>
      </c>
      <c r="D21" s="31">
        <v>18864</v>
      </c>
      <c r="E21" s="120">
        <f t="shared" si="0"/>
        <v>251970</v>
      </c>
      <c r="F21" s="31">
        <v>232817</v>
      </c>
      <c r="G21" s="31">
        <v>0</v>
      </c>
      <c r="H21" s="141">
        <f t="shared" si="1"/>
        <v>484787</v>
      </c>
    </row>
    <row r="22" spans="1:9" ht="12.75">
      <c r="A22" s="60"/>
      <c r="B22" s="61"/>
      <c r="C22" s="62"/>
      <c r="D22" s="62"/>
      <c r="E22" s="136"/>
      <c r="F22" s="63"/>
      <c r="G22" s="63"/>
      <c r="H22" s="142"/>
      <c r="I22" s="64"/>
    </row>
    <row r="23" spans="1:9" s="139" customFormat="1" ht="12.75" customHeight="1">
      <c r="A23" s="163" t="s">
        <v>12</v>
      </c>
      <c r="B23" s="164">
        <f aca="true" t="shared" si="2" ref="B23:H23">SUM(B10:B21)</f>
        <v>2850955</v>
      </c>
      <c r="C23" s="164">
        <f t="shared" si="2"/>
        <v>55896</v>
      </c>
      <c r="D23" s="164">
        <f t="shared" si="2"/>
        <v>218788</v>
      </c>
      <c r="E23" s="164">
        <f t="shared" si="2"/>
        <v>3125639</v>
      </c>
      <c r="F23" s="164">
        <f t="shared" si="2"/>
        <v>3443776</v>
      </c>
      <c r="G23" s="164">
        <f t="shared" si="2"/>
        <v>17247</v>
      </c>
      <c r="H23" s="165">
        <f t="shared" si="2"/>
        <v>6586662</v>
      </c>
      <c r="I23" s="146"/>
    </row>
    <row r="24" spans="1:8" ht="15.75">
      <c r="A24" s="65"/>
      <c r="B24" s="66"/>
      <c r="C24" s="67"/>
      <c r="D24" s="67"/>
      <c r="E24" s="137"/>
      <c r="F24" s="68"/>
      <c r="G24" s="68"/>
      <c r="H24" s="143"/>
    </row>
    <row r="30" ht="12.75" customHeight="1"/>
    <row r="48" ht="12.75" customHeight="1"/>
    <row r="49" ht="12.75" customHeight="1"/>
    <row r="50" ht="12.75" customHeight="1"/>
    <row r="51" ht="12.75" customHeight="1">
      <c r="G51" s="69"/>
    </row>
    <row r="52" ht="12.75" customHeight="1"/>
    <row r="54" spans="1:6" ht="12.75">
      <c r="A54" s="15"/>
      <c r="E54" s="59"/>
      <c r="F54" s="135"/>
    </row>
    <row r="55" spans="1:6" ht="12.75">
      <c r="A55" s="16"/>
      <c r="B55" s="212"/>
      <c r="E55" s="59"/>
      <c r="F55" s="145"/>
    </row>
    <row r="56" ht="12.75">
      <c r="E56" s="59"/>
    </row>
    <row r="57" ht="12.75">
      <c r="E57" s="59"/>
    </row>
    <row r="58" ht="12.75">
      <c r="E58" s="59"/>
    </row>
    <row r="59" ht="12.75">
      <c r="E59" s="59"/>
    </row>
    <row r="60" ht="12.75">
      <c r="E60" s="59"/>
    </row>
    <row r="61" ht="12.75">
      <c r="E61" s="59"/>
    </row>
    <row r="62" ht="12.75">
      <c r="E62" s="59"/>
    </row>
    <row r="63" ht="12.75">
      <c r="E63" s="59"/>
    </row>
    <row r="64" ht="12.75">
      <c r="E64" s="59"/>
    </row>
    <row r="65" ht="12.75">
      <c r="E65" s="59"/>
    </row>
    <row r="66" ht="12.75">
      <c r="E66" s="59"/>
    </row>
    <row r="67" ht="12.75">
      <c r="E67" s="59"/>
    </row>
    <row r="68" ht="12.75">
      <c r="E68" s="59"/>
    </row>
    <row r="69" ht="12.75">
      <c r="E69" s="59"/>
    </row>
    <row r="70" ht="12.75">
      <c r="E70" s="59"/>
    </row>
    <row r="71" ht="12.75">
      <c r="E71" s="59"/>
    </row>
    <row r="72" ht="12.75">
      <c r="E72" s="59"/>
    </row>
    <row r="73" ht="12.75">
      <c r="E73" s="59"/>
    </row>
    <row r="74" ht="12.75">
      <c r="E74" s="59"/>
    </row>
    <row r="75" ht="12.75">
      <c r="E75" s="59"/>
    </row>
    <row r="76" ht="12.75">
      <c r="E76" s="59"/>
    </row>
    <row r="77" ht="12.75">
      <c r="E77" s="59"/>
    </row>
    <row r="78" ht="12.75">
      <c r="E78" s="59"/>
    </row>
    <row r="79" ht="12.75">
      <c r="E79" s="59"/>
    </row>
    <row r="80" ht="12.75">
      <c r="E80" s="59"/>
    </row>
    <row r="81" ht="12.75">
      <c r="E81" s="59"/>
    </row>
    <row r="82" ht="12.75">
      <c r="E82" s="59"/>
    </row>
    <row r="83" ht="12.75">
      <c r="E83" s="59"/>
    </row>
    <row r="84" ht="12.75">
      <c r="E84" s="59"/>
    </row>
    <row r="85" ht="12.75">
      <c r="E85" s="59"/>
    </row>
    <row r="86" ht="12.75">
      <c r="E86" s="59"/>
    </row>
    <row r="87" ht="12.75">
      <c r="E87" s="59"/>
    </row>
    <row r="88" ht="12.75">
      <c r="E88" s="59"/>
    </row>
    <row r="89" ht="12.75">
      <c r="E89" s="59"/>
    </row>
    <row r="90" spans="5:10" ht="12.75">
      <c r="E90" s="59"/>
      <c r="J90" s="70"/>
    </row>
    <row r="91" ht="12.75">
      <c r="E91" s="59"/>
    </row>
    <row r="92" ht="12.75">
      <c r="E92" s="59"/>
    </row>
    <row r="93" ht="12.75">
      <c r="E93" s="59"/>
    </row>
    <row r="94" ht="12.75">
      <c r="E94" s="59"/>
    </row>
    <row r="95" ht="12.75">
      <c r="E95" s="59"/>
    </row>
    <row r="96" ht="12.75">
      <c r="E96" s="59"/>
    </row>
    <row r="97" ht="12.75">
      <c r="E97" s="59"/>
    </row>
    <row r="98" ht="12.75">
      <c r="E98" s="59"/>
    </row>
    <row r="99" ht="12.75">
      <c r="E99" s="59"/>
    </row>
    <row r="100" ht="12.75">
      <c r="E100" s="59"/>
    </row>
    <row r="101" ht="12.75">
      <c r="E101" s="59"/>
    </row>
    <row r="102" ht="12.75">
      <c r="E102" s="59"/>
    </row>
    <row r="103" ht="12.75">
      <c r="E103" s="59"/>
    </row>
    <row r="104" ht="12.75">
      <c r="E104" s="59"/>
    </row>
    <row r="105" ht="12.75">
      <c r="E105" s="59"/>
    </row>
    <row r="106" ht="12.75">
      <c r="E106" s="59"/>
    </row>
    <row r="107" ht="12.75">
      <c r="E107" s="59"/>
    </row>
    <row r="108" ht="12.75">
      <c r="E108" s="59"/>
    </row>
    <row r="109" ht="12.75">
      <c r="E109" s="59"/>
    </row>
    <row r="110" ht="12.75">
      <c r="E110" s="59"/>
    </row>
    <row r="111" ht="12.75">
      <c r="E111" s="59"/>
    </row>
    <row r="112" ht="12.75">
      <c r="E112" s="59"/>
    </row>
    <row r="113" ht="12.75">
      <c r="E113" s="59"/>
    </row>
    <row r="114" ht="12.75">
      <c r="E114" s="59"/>
    </row>
    <row r="115" ht="12.75">
      <c r="E115" s="59"/>
    </row>
    <row r="116" ht="12.75">
      <c r="E116" s="59"/>
    </row>
    <row r="117" ht="12.75">
      <c r="E117" s="59"/>
    </row>
    <row r="118" ht="12.75">
      <c r="E118" s="59"/>
    </row>
    <row r="119" ht="12.75">
      <c r="E119" s="59"/>
    </row>
    <row r="120" ht="12.75">
      <c r="E120" s="59"/>
    </row>
    <row r="121" ht="12.75">
      <c r="E121" s="59"/>
    </row>
    <row r="122" ht="12.75">
      <c r="E122" s="59"/>
    </row>
    <row r="123" ht="12.75">
      <c r="E123" s="59"/>
    </row>
    <row r="124" ht="12.75">
      <c r="E124" s="59"/>
    </row>
    <row r="125" ht="12.75">
      <c r="E125" s="59"/>
    </row>
    <row r="126" ht="12.75">
      <c r="E126" s="59"/>
    </row>
    <row r="127" ht="12.75">
      <c r="E127" s="59"/>
    </row>
    <row r="128" ht="12.75">
      <c r="E128" s="59"/>
    </row>
    <row r="129" ht="12.75">
      <c r="E129" s="59"/>
    </row>
    <row r="130" ht="12.75">
      <c r="E130" s="59"/>
    </row>
    <row r="131" ht="12.75">
      <c r="E131" s="59"/>
    </row>
    <row r="132" ht="12.75">
      <c r="E132" s="59"/>
    </row>
    <row r="133" ht="12.75">
      <c r="E133" s="59"/>
    </row>
    <row r="134" ht="12.75">
      <c r="E134" s="59"/>
    </row>
    <row r="135" ht="12.75">
      <c r="E135" s="59"/>
    </row>
    <row r="136" ht="12.75">
      <c r="E136" s="59"/>
    </row>
    <row r="137" ht="12.75">
      <c r="E137" s="59"/>
    </row>
    <row r="138" ht="12.75">
      <c r="E138" s="59"/>
    </row>
    <row r="139" ht="12.75">
      <c r="E139" s="59"/>
    </row>
    <row r="140" ht="12.75">
      <c r="E140" s="59"/>
    </row>
    <row r="141" ht="12.75">
      <c r="E141" s="59"/>
    </row>
    <row r="142" ht="12.75">
      <c r="E142" s="59"/>
    </row>
    <row r="143" ht="12.75">
      <c r="E143" s="59"/>
    </row>
    <row r="144" ht="12.75">
      <c r="E144" s="59"/>
    </row>
    <row r="145" ht="12.75">
      <c r="E145" s="59"/>
    </row>
    <row r="146" ht="12.75">
      <c r="E146" s="59"/>
    </row>
    <row r="147" ht="12.75">
      <c r="E147" s="59"/>
    </row>
    <row r="148" ht="12.75">
      <c r="E148" s="59"/>
    </row>
    <row r="149" ht="12.75">
      <c r="E149" s="59"/>
    </row>
    <row r="150" ht="12.75">
      <c r="E150" s="59"/>
    </row>
    <row r="151" ht="12.75">
      <c r="E151" s="59"/>
    </row>
    <row r="152" ht="12.75">
      <c r="E152" s="59"/>
    </row>
    <row r="153" ht="12.75">
      <c r="E153" s="59"/>
    </row>
    <row r="154" ht="12.75">
      <c r="E154" s="59"/>
    </row>
    <row r="155" ht="12.75">
      <c r="E155" s="59"/>
    </row>
    <row r="156" ht="12.75">
      <c r="E156" s="59"/>
    </row>
    <row r="157" ht="12.75">
      <c r="E157" s="59"/>
    </row>
    <row r="158" ht="12.75">
      <c r="E158" s="59"/>
    </row>
    <row r="159" ht="12.75">
      <c r="E159" s="59"/>
    </row>
    <row r="160" ht="12.75">
      <c r="E160" s="59"/>
    </row>
    <row r="161" ht="12.75">
      <c r="E161" s="59"/>
    </row>
    <row r="162" ht="12.75">
      <c r="E162" s="59"/>
    </row>
    <row r="163" ht="12.75">
      <c r="E163" s="59"/>
    </row>
    <row r="164" ht="12.75">
      <c r="E164" s="59"/>
    </row>
    <row r="165" ht="12.75">
      <c r="E165" s="59"/>
    </row>
    <row r="166" ht="12.75">
      <c r="E166" s="59"/>
    </row>
    <row r="167" ht="12.75">
      <c r="E167" s="59"/>
    </row>
    <row r="168" ht="12.75">
      <c r="E168" s="59"/>
    </row>
    <row r="169" ht="12.75">
      <c r="E169" s="59"/>
    </row>
    <row r="170" ht="12.75">
      <c r="E170" s="59"/>
    </row>
    <row r="171" ht="12.75">
      <c r="E171" s="59"/>
    </row>
    <row r="172" ht="12.75">
      <c r="E172" s="59"/>
    </row>
    <row r="173" ht="12.75">
      <c r="E173" s="59"/>
    </row>
    <row r="174" ht="12.75">
      <c r="E174" s="59"/>
    </row>
    <row r="175" ht="12.75">
      <c r="E175" s="59"/>
    </row>
    <row r="176" ht="12.75">
      <c r="E176" s="59"/>
    </row>
    <row r="177" ht="12.75">
      <c r="E177" s="59"/>
    </row>
    <row r="178" ht="12.75">
      <c r="E178" s="59"/>
    </row>
    <row r="179" ht="12.75">
      <c r="E179" s="59"/>
    </row>
    <row r="180" ht="12.75">
      <c r="E180" s="59"/>
    </row>
    <row r="181" ht="12.75">
      <c r="E181" s="59"/>
    </row>
    <row r="182" ht="12.75">
      <c r="E182" s="59"/>
    </row>
    <row r="183" ht="12.75">
      <c r="E183" s="59"/>
    </row>
    <row r="184" ht="12.75">
      <c r="E184" s="59"/>
    </row>
    <row r="185" ht="12.75">
      <c r="E185" s="59"/>
    </row>
    <row r="186" ht="12.75">
      <c r="E186" s="59"/>
    </row>
    <row r="187" ht="12.75">
      <c r="E187" s="59"/>
    </row>
    <row r="188" ht="12.75">
      <c r="E188" s="59"/>
    </row>
    <row r="189" ht="12.75">
      <c r="E189" s="59"/>
    </row>
    <row r="190" ht="12.75">
      <c r="E190" s="59"/>
    </row>
    <row r="191" ht="12.75">
      <c r="E191" s="59"/>
    </row>
    <row r="192" ht="12.75">
      <c r="E192" s="59"/>
    </row>
    <row r="193" ht="12.75">
      <c r="E193" s="59"/>
    </row>
    <row r="194" ht="12.75">
      <c r="E194" s="59"/>
    </row>
    <row r="195" ht="12.75">
      <c r="E195" s="59"/>
    </row>
    <row r="196" ht="12.75">
      <c r="E196" s="59"/>
    </row>
    <row r="197" ht="12.75">
      <c r="E197" s="59"/>
    </row>
    <row r="198" ht="12.75">
      <c r="E198" s="59"/>
    </row>
    <row r="199" ht="12.75">
      <c r="E199" s="59"/>
    </row>
    <row r="200" ht="12.75">
      <c r="E200" s="59"/>
    </row>
    <row r="201" ht="12.75">
      <c r="E201" s="59"/>
    </row>
    <row r="202" ht="12.75">
      <c r="E202" s="59"/>
    </row>
    <row r="203" ht="12.75">
      <c r="E203" s="59"/>
    </row>
    <row r="204" ht="12.75">
      <c r="E204" s="59"/>
    </row>
    <row r="205" ht="12.75">
      <c r="E205" s="59"/>
    </row>
    <row r="206" ht="12.75">
      <c r="E206" s="59"/>
    </row>
    <row r="207" ht="12.75">
      <c r="E207" s="59"/>
    </row>
    <row r="208" ht="12.75">
      <c r="E208" s="59"/>
    </row>
    <row r="209" ht="12.75">
      <c r="E209" s="59"/>
    </row>
    <row r="210" ht="12.75">
      <c r="E210" s="59"/>
    </row>
    <row r="211" ht="12.75">
      <c r="E211" s="59"/>
    </row>
    <row r="212" ht="12.75">
      <c r="E212" s="59"/>
    </row>
    <row r="213" ht="12.75">
      <c r="E213" s="59"/>
    </row>
    <row r="214" ht="12.75">
      <c r="E214" s="59"/>
    </row>
    <row r="215" ht="12.75">
      <c r="E215" s="59"/>
    </row>
    <row r="216" ht="12.75">
      <c r="E216" s="59"/>
    </row>
    <row r="217" ht="12.75">
      <c r="E217" s="59"/>
    </row>
    <row r="218" ht="12.75">
      <c r="E218" s="59"/>
    </row>
    <row r="219" ht="12.75">
      <c r="E219" s="59"/>
    </row>
    <row r="220" ht="12.75">
      <c r="E220" s="59"/>
    </row>
    <row r="221" ht="12.75">
      <c r="E221" s="59"/>
    </row>
    <row r="222" ht="12.75">
      <c r="E222" s="59"/>
    </row>
    <row r="223" ht="12.75">
      <c r="E223" s="59"/>
    </row>
    <row r="224" ht="12.75">
      <c r="E224" s="59"/>
    </row>
    <row r="225" ht="12.75">
      <c r="E225" s="59"/>
    </row>
    <row r="226" ht="12.75">
      <c r="E226" s="59"/>
    </row>
    <row r="227" ht="12.75">
      <c r="E227" s="59"/>
    </row>
    <row r="228" ht="12.75">
      <c r="E228" s="59"/>
    </row>
    <row r="229" ht="12.75">
      <c r="E229" s="59"/>
    </row>
    <row r="230" ht="12.75">
      <c r="E230" s="59"/>
    </row>
    <row r="231" ht="12.75">
      <c r="E231" s="59"/>
    </row>
    <row r="232" ht="12.75">
      <c r="E232" s="59"/>
    </row>
    <row r="233" ht="12.75">
      <c r="E233" s="59"/>
    </row>
    <row r="234" ht="12.75">
      <c r="E234" s="59"/>
    </row>
    <row r="235" ht="12.75">
      <c r="E235" s="59"/>
    </row>
    <row r="236" ht="12.75">
      <c r="E236" s="59"/>
    </row>
    <row r="237" ht="12.75">
      <c r="E237" s="59"/>
    </row>
    <row r="238" ht="12.75">
      <c r="E238" s="59"/>
    </row>
    <row r="239" ht="12.75">
      <c r="E239" s="59"/>
    </row>
    <row r="240" ht="12.75">
      <c r="E240" s="59"/>
    </row>
    <row r="241" ht="12.75">
      <c r="E241" s="59"/>
    </row>
    <row r="242" ht="12.75">
      <c r="E242" s="59"/>
    </row>
    <row r="243" ht="12.75">
      <c r="E243" s="59"/>
    </row>
    <row r="244" ht="12.75">
      <c r="E244" s="59"/>
    </row>
    <row r="245" ht="12.75">
      <c r="E245" s="59"/>
    </row>
    <row r="246" ht="12.75">
      <c r="E246" s="59"/>
    </row>
    <row r="247" ht="12.75">
      <c r="E247" s="59"/>
    </row>
    <row r="248" ht="12.75">
      <c r="E248" s="59"/>
    </row>
    <row r="249" ht="12.75">
      <c r="E249" s="59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7"/>
  <sheetViews>
    <sheetView workbookViewId="0" topLeftCell="A1">
      <selection activeCell="H22" sqref="H22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21" t="s">
        <v>63</v>
      </c>
    </row>
    <row r="4" spans="1:6" ht="12.75">
      <c r="A4" s="58"/>
      <c r="B4" s="59"/>
      <c r="C4" s="59"/>
      <c r="D4" s="59"/>
      <c r="E4" s="135"/>
      <c r="F4" s="59"/>
    </row>
    <row r="5" spans="1:6" ht="12.75">
      <c r="A5" s="157" t="s">
        <v>47</v>
      </c>
      <c r="B5" s="59"/>
      <c r="C5" s="59"/>
      <c r="D5" s="59"/>
      <c r="E5" s="135"/>
      <c r="F5" s="59"/>
    </row>
    <row r="6" spans="1:6" ht="12.75">
      <c r="A6" s="154" t="str">
        <f>'D-Sinies Pag Direc'!A6</f>
        <v>      (entre el 1 de enero y 31 de marzo de 2009, montos expresados en miles de pesos de marzo de 2009)</v>
      </c>
      <c r="B6" s="138"/>
      <c r="C6" s="59"/>
      <c r="D6" s="59"/>
      <c r="E6" s="135"/>
      <c r="F6" s="59"/>
    </row>
    <row r="7" spans="1:6" ht="12.75">
      <c r="A7" s="191"/>
      <c r="B7" s="224" t="s">
        <v>83</v>
      </c>
      <c r="C7" s="225"/>
      <c r="D7" s="196" t="s">
        <v>49</v>
      </c>
      <c r="E7" s="196" t="s">
        <v>50</v>
      </c>
      <c r="F7" s="197" t="s">
        <v>51</v>
      </c>
    </row>
    <row r="8" spans="1:6" ht="12.75">
      <c r="A8" s="198" t="s">
        <v>1</v>
      </c>
      <c r="B8" s="200" t="s">
        <v>52</v>
      </c>
      <c r="C8" s="200" t="s">
        <v>53</v>
      </c>
      <c r="D8" s="207" t="s">
        <v>84</v>
      </c>
      <c r="E8" s="207" t="s">
        <v>54</v>
      </c>
      <c r="F8" s="208" t="s">
        <v>55</v>
      </c>
    </row>
    <row r="9" spans="1:6" ht="12.75">
      <c r="A9" s="198"/>
      <c r="B9" s="209"/>
      <c r="C9" s="210"/>
      <c r="D9" s="207" t="s">
        <v>85</v>
      </c>
      <c r="E9" s="199" t="s">
        <v>56</v>
      </c>
      <c r="F9" s="208" t="s">
        <v>57</v>
      </c>
    </row>
    <row r="10" spans="1:6" ht="12.75">
      <c r="A10" s="202"/>
      <c r="B10" s="204" t="s">
        <v>58</v>
      </c>
      <c r="C10" s="204" t="s">
        <v>59</v>
      </c>
      <c r="D10" s="204" t="s">
        <v>60</v>
      </c>
      <c r="E10" s="204" t="s">
        <v>61</v>
      </c>
      <c r="F10" s="206" t="s">
        <v>62</v>
      </c>
    </row>
    <row r="11" spans="1:6" ht="12.75">
      <c r="A11" s="116" t="str">
        <f>'D-Sinies Pag Direc'!A10</f>
        <v>Aseguradora Magallanes</v>
      </c>
      <c r="B11" s="167">
        <f>'D-Sinies Pag Direc'!H10</f>
        <v>807706</v>
      </c>
      <c r="C11" s="31">
        <v>1556388</v>
      </c>
      <c r="D11" s="31">
        <v>808627</v>
      </c>
      <c r="E11" s="31">
        <v>1331587</v>
      </c>
      <c r="F11" s="144">
        <f aca="true" t="shared" si="0" ref="F11:F21">SUM(B11:D11)-E11</f>
        <v>1841134</v>
      </c>
    </row>
    <row r="12" spans="1:6" ht="12.75">
      <c r="A12" s="116" t="str">
        <f>'D-Sinies Pag Direc'!A11</f>
        <v>Bci</v>
      </c>
      <c r="B12" s="167">
        <f>'D-Sinies Pag Direc'!H11</f>
        <v>1836402</v>
      </c>
      <c r="C12" s="31">
        <v>918323</v>
      </c>
      <c r="D12" s="31">
        <v>2692973</v>
      </c>
      <c r="E12" s="31">
        <v>978974</v>
      </c>
      <c r="F12" s="144">
        <f t="shared" si="0"/>
        <v>4468724</v>
      </c>
    </row>
    <row r="13" spans="1:6" ht="12.75">
      <c r="A13" s="116" t="str">
        <f>'D-Sinies Pag Direc'!A12</f>
        <v>Chilena Consolidada</v>
      </c>
      <c r="B13" s="167">
        <f>'D-Sinies Pag Direc'!H12</f>
        <v>156989</v>
      </c>
      <c r="C13" s="31">
        <v>176068</v>
      </c>
      <c r="D13" s="31">
        <v>172305</v>
      </c>
      <c r="E13" s="31">
        <v>161173</v>
      </c>
      <c r="F13" s="144">
        <f t="shared" si="0"/>
        <v>344189</v>
      </c>
    </row>
    <row r="14" spans="1:6" ht="12.75">
      <c r="A14" s="116" t="str">
        <f>'D-Sinies Pag Direc'!A13</f>
        <v>Consorcio Nacional</v>
      </c>
      <c r="B14" s="167">
        <f>'D-Sinies Pag Direc'!H13</f>
        <v>318144</v>
      </c>
      <c r="C14" s="31">
        <v>186555</v>
      </c>
      <c r="D14" s="31">
        <v>268129</v>
      </c>
      <c r="E14" s="31">
        <v>177319</v>
      </c>
      <c r="F14" s="144">
        <f t="shared" si="0"/>
        <v>595509</v>
      </c>
    </row>
    <row r="15" spans="1:6" ht="12.75">
      <c r="A15" s="116" t="str">
        <f>'D-Sinies Pag Direc'!A14</f>
        <v>HDI</v>
      </c>
      <c r="B15" s="167">
        <f>'D-Sinies Pag Direc'!H14</f>
        <v>1</v>
      </c>
      <c r="C15" s="31">
        <v>73</v>
      </c>
      <c r="D15" s="31">
        <v>12</v>
      </c>
      <c r="E15" s="31">
        <v>71</v>
      </c>
      <c r="F15" s="144">
        <f t="shared" si="0"/>
        <v>15</v>
      </c>
    </row>
    <row r="16" spans="1:6" ht="12.75">
      <c r="A16" s="116" t="str">
        <f>'D-Sinies Pag Direc'!A15</f>
        <v>ING Vida</v>
      </c>
      <c r="B16" s="167">
        <f>'D-Sinies Pag Direc'!H15</f>
        <v>18</v>
      </c>
      <c r="C16" s="31">
        <v>88534</v>
      </c>
      <c r="D16" s="31">
        <v>0</v>
      </c>
      <c r="E16" s="31">
        <v>88552</v>
      </c>
      <c r="F16" s="144">
        <f t="shared" si="0"/>
        <v>0</v>
      </c>
    </row>
    <row r="17" spans="1:6" ht="12.75">
      <c r="A17" s="116" t="str">
        <f>'D-Sinies Pag Direc'!A16</f>
        <v>Interamericana Vida</v>
      </c>
      <c r="B17" s="167">
        <f>'D-Sinies Pag Direc'!H16</f>
        <v>0</v>
      </c>
      <c r="C17" s="31">
        <v>0</v>
      </c>
      <c r="D17" s="31">
        <v>0</v>
      </c>
      <c r="E17" s="31">
        <v>0</v>
      </c>
      <c r="F17" s="144">
        <f t="shared" si="0"/>
        <v>0</v>
      </c>
    </row>
    <row r="18" spans="1:6" ht="12.75">
      <c r="A18" s="116" t="str">
        <f>'D-Sinies Pag Direc'!A17</f>
        <v>Liberty</v>
      </c>
      <c r="B18" s="167">
        <f>'D-Sinies Pag Direc'!H17</f>
        <v>178299</v>
      </c>
      <c r="C18" s="31">
        <v>152989</v>
      </c>
      <c r="D18" s="31">
        <v>199705</v>
      </c>
      <c r="E18" s="31">
        <v>142941</v>
      </c>
      <c r="F18" s="144">
        <f t="shared" si="0"/>
        <v>388052</v>
      </c>
    </row>
    <row r="19" spans="1:6" ht="12.75">
      <c r="A19" s="116" t="str">
        <f>'D-Sinies Pag Direc'!A18</f>
        <v>Mapfre</v>
      </c>
      <c r="B19" s="167">
        <f>'D-Sinies Pag Direc'!H18</f>
        <v>368881</v>
      </c>
      <c r="C19" s="31">
        <v>538901</v>
      </c>
      <c r="D19" s="31">
        <v>382644</v>
      </c>
      <c r="E19" s="31">
        <v>468928</v>
      </c>
      <c r="F19" s="144">
        <f t="shared" si="0"/>
        <v>821498</v>
      </c>
    </row>
    <row r="20" spans="1:6" ht="12.75">
      <c r="A20" s="116" t="str">
        <f>'D-Sinies Pag Direc'!A19</f>
        <v>Penta Security</v>
      </c>
      <c r="B20" s="167">
        <f>'D-Sinies Pag Direc'!H19</f>
        <v>1531074</v>
      </c>
      <c r="C20" s="31">
        <v>1648851</v>
      </c>
      <c r="D20" s="31">
        <v>1445129</v>
      </c>
      <c r="E20" s="31">
        <v>1560801</v>
      </c>
      <c r="F20" s="144">
        <f t="shared" si="0"/>
        <v>3064253</v>
      </c>
    </row>
    <row r="21" spans="1:6" ht="12.75">
      <c r="A21" s="116" t="str">
        <f>'D-Sinies Pag Direc'!A20</f>
        <v>Renta Nacional</v>
      </c>
      <c r="B21" s="167">
        <f>'D-Sinies Pag Direc'!H20</f>
        <v>904361</v>
      </c>
      <c r="C21" s="214">
        <v>304143</v>
      </c>
      <c r="D21" s="31">
        <v>322049</v>
      </c>
      <c r="E21" s="31">
        <v>272771</v>
      </c>
      <c r="F21" s="144">
        <f t="shared" si="0"/>
        <v>1257782</v>
      </c>
    </row>
    <row r="22" spans="1:6" ht="12.75">
      <c r="A22" s="116" t="str">
        <f>'D-Sinies Pag Direc'!A21</f>
        <v>RSA</v>
      </c>
      <c r="B22" s="167">
        <f>'D-Sinies Pag Direc'!H21</f>
        <v>484787</v>
      </c>
      <c r="C22" s="214">
        <v>1378182</v>
      </c>
      <c r="D22" s="31">
        <v>147979</v>
      </c>
      <c r="E22" s="31">
        <v>1389905</v>
      </c>
      <c r="F22" s="144">
        <f>SUM(B22:D22)-E22</f>
        <v>621043</v>
      </c>
    </row>
    <row r="23" spans="1:6" ht="12.75">
      <c r="A23" s="60"/>
      <c r="B23" s="61"/>
      <c r="C23" s="62"/>
      <c r="D23" s="62"/>
      <c r="E23" s="62"/>
      <c r="F23" s="142"/>
    </row>
    <row r="24" spans="1:6" ht="12.75">
      <c r="A24" s="166" t="s">
        <v>12</v>
      </c>
      <c r="B24" s="167">
        <f>SUM(B11:B22)</f>
        <v>6586662</v>
      </c>
      <c r="C24" s="167">
        <f>SUM(C11:C22)</f>
        <v>6949007</v>
      </c>
      <c r="D24" s="167">
        <f>SUM(D11:D22)</f>
        <v>6439552</v>
      </c>
      <c r="E24" s="167">
        <f>SUM(E11:E22)</f>
        <v>6573022</v>
      </c>
      <c r="F24" s="3">
        <f>+B24+C24+D24-E24</f>
        <v>13402199</v>
      </c>
    </row>
    <row r="25" spans="1:6" ht="15.75">
      <c r="A25" s="65"/>
      <c r="B25" s="66"/>
      <c r="C25" s="67"/>
      <c r="D25" s="67"/>
      <c r="E25" s="67"/>
      <c r="F25" s="143"/>
    </row>
    <row r="27" spans="3:6" ht="12.75">
      <c r="C27" s="213"/>
      <c r="F27" s="213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2"/>
  <sheetViews>
    <sheetView workbookViewId="0" topLeftCell="A1">
      <selection activeCell="I16" sqref="I16"/>
    </sheetView>
  </sheetViews>
  <sheetFormatPr defaultColWidth="11.421875" defaultRowHeight="12.75"/>
  <cols>
    <col min="1" max="1" width="22.421875" style="72" customWidth="1"/>
    <col min="2" max="5" width="11.7109375" style="72" customWidth="1"/>
    <col min="6" max="6" width="12.28125" style="72" customWidth="1"/>
    <col min="7" max="9" width="11.7109375" style="72" customWidth="1"/>
    <col min="10" max="16384" width="11.421875" style="72" customWidth="1"/>
  </cols>
  <sheetData>
    <row r="1" ht="12.75">
      <c r="A1" s="71"/>
    </row>
    <row r="3" ht="12.75">
      <c r="A3" s="121" t="s">
        <v>63</v>
      </c>
    </row>
    <row r="4" ht="12.75">
      <c r="A4" s="71"/>
    </row>
    <row r="5" spans="1:9" ht="12.75">
      <c r="A5" s="73" t="s">
        <v>0</v>
      </c>
      <c r="B5" s="74"/>
      <c r="C5" s="74"/>
      <c r="E5" s="74"/>
      <c r="F5" s="74"/>
      <c r="G5" s="74"/>
      <c r="H5" s="74"/>
      <c r="I5" s="74"/>
    </row>
    <row r="6" spans="1:9" ht="12.75">
      <c r="A6" s="2" t="str">
        <f>'A-N° Sinies Denun'!$A$6</f>
        <v>      (entre el 1 de enero y 31 de marzo de 2009)</v>
      </c>
      <c r="B6" s="75"/>
      <c r="C6" s="74"/>
      <c r="D6" s="74"/>
      <c r="E6" s="74"/>
      <c r="F6" s="74"/>
      <c r="G6" s="74"/>
      <c r="H6" s="74"/>
      <c r="I6" s="74"/>
    </row>
    <row r="7" spans="1:9" ht="12.75">
      <c r="A7" s="76"/>
      <c r="B7" s="77"/>
      <c r="C7" s="78"/>
      <c r="D7" s="78"/>
      <c r="E7" s="78"/>
      <c r="F7" s="78"/>
      <c r="G7" s="78"/>
      <c r="H7" s="78"/>
      <c r="I7" s="79"/>
    </row>
    <row r="8" spans="1:9" ht="12.75">
      <c r="A8" s="80" t="s">
        <v>1</v>
      </c>
      <c r="B8" s="81" t="s">
        <v>2</v>
      </c>
      <c r="C8" s="81" t="s">
        <v>3</v>
      </c>
      <c r="D8" s="81" t="s">
        <v>4</v>
      </c>
      <c r="E8" s="81" t="s">
        <v>5</v>
      </c>
      <c r="F8" s="118" t="s">
        <v>91</v>
      </c>
      <c r="G8" s="81" t="s">
        <v>6</v>
      </c>
      <c r="H8" s="81" t="s">
        <v>7</v>
      </c>
      <c r="I8" s="82" t="s">
        <v>8</v>
      </c>
    </row>
    <row r="9" spans="1:9" ht="12.75">
      <c r="A9" s="83"/>
      <c r="B9" s="84"/>
      <c r="C9" s="84"/>
      <c r="D9" s="84"/>
      <c r="E9" s="84"/>
      <c r="F9" s="84"/>
      <c r="G9" s="84"/>
      <c r="H9" s="84"/>
      <c r="I9" s="85"/>
    </row>
    <row r="10" spans="1:9" ht="12.75">
      <c r="A10" s="117" t="str">
        <f>'A-N° Sinies Denun'!A10</f>
        <v>Aseguradora Magallanes</v>
      </c>
      <c r="B10" s="31">
        <v>70748</v>
      </c>
      <c r="C10" s="31">
        <v>17779</v>
      </c>
      <c r="D10" s="31">
        <v>249</v>
      </c>
      <c r="E10" s="31">
        <v>272</v>
      </c>
      <c r="F10" s="31">
        <v>561</v>
      </c>
      <c r="G10" s="31">
        <v>50</v>
      </c>
      <c r="H10" s="31">
        <v>3003</v>
      </c>
      <c r="I10" s="4">
        <f aca="true" t="shared" si="0" ref="I10:I20">SUM(B10:H10)</f>
        <v>92662</v>
      </c>
    </row>
    <row r="11" spans="1:9" ht="12.75">
      <c r="A11" s="117" t="str">
        <f>'A-N° Sinies Denun'!A11</f>
        <v>Bci</v>
      </c>
      <c r="B11" s="31">
        <v>50313</v>
      </c>
      <c r="C11" s="31">
        <v>21293</v>
      </c>
      <c r="D11" s="31">
        <v>15714</v>
      </c>
      <c r="E11" s="31">
        <v>1730</v>
      </c>
      <c r="F11" s="31">
        <v>7326</v>
      </c>
      <c r="G11" s="31">
        <v>4199</v>
      </c>
      <c r="H11" s="31">
        <v>8605</v>
      </c>
      <c r="I11" s="4">
        <f t="shared" si="0"/>
        <v>109180</v>
      </c>
    </row>
    <row r="12" spans="1:9" ht="12.75">
      <c r="A12" s="117" t="str">
        <f>'A-N° Sinies Denun'!A12</f>
        <v>Chilena Consolidada</v>
      </c>
      <c r="B12" s="31">
        <v>37356</v>
      </c>
      <c r="C12" s="31">
        <v>6414</v>
      </c>
      <c r="D12" s="31">
        <v>12</v>
      </c>
      <c r="E12" s="31">
        <v>2</v>
      </c>
      <c r="F12" s="31">
        <v>341</v>
      </c>
      <c r="G12" s="31">
        <v>0</v>
      </c>
      <c r="H12" s="31">
        <v>346</v>
      </c>
      <c r="I12" s="4">
        <f t="shared" si="0"/>
        <v>44471</v>
      </c>
    </row>
    <row r="13" spans="1:9" ht="12.75">
      <c r="A13" s="117" t="str">
        <f>'A-N° Sinies Denun'!A13</f>
        <v>Consorcio Nacional</v>
      </c>
      <c r="B13" s="31">
        <v>106283</v>
      </c>
      <c r="C13" s="31">
        <v>21718</v>
      </c>
      <c r="D13" s="31">
        <v>0</v>
      </c>
      <c r="E13" s="31">
        <v>0</v>
      </c>
      <c r="F13" s="31">
        <v>1293</v>
      </c>
      <c r="G13" s="31">
        <v>53</v>
      </c>
      <c r="H13" s="31">
        <v>518</v>
      </c>
      <c r="I13" s="4">
        <f t="shared" si="0"/>
        <v>129865</v>
      </c>
    </row>
    <row r="14" spans="1:9" ht="12.75">
      <c r="A14" s="117" t="str">
        <f>'A-N° Sinies Denun'!A14</f>
        <v>HDI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4">
        <f t="shared" si="0"/>
        <v>0</v>
      </c>
    </row>
    <row r="15" spans="1:9" ht="12.75">
      <c r="A15" s="117" t="str">
        <f>'A-N° Sinies Denun'!A15</f>
        <v>ING Vida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4">
        <f t="shared" si="0"/>
        <v>0</v>
      </c>
    </row>
    <row r="16" spans="1:9" ht="12.75">
      <c r="A16" s="117" t="str">
        <f>'A-N° Sinies Denun'!A16</f>
        <v>Interamericana Vida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4">
        <f t="shared" si="0"/>
        <v>0</v>
      </c>
    </row>
    <row r="17" spans="1:9" ht="12.75">
      <c r="A17" s="117" t="str">
        <f>'A-N° Sinies Denun'!A17</f>
        <v>Liberty</v>
      </c>
      <c r="B17" s="31">
        <v>4203</v>
      </c>
      <c r="C17" s="31">
        <v>3459</v>
      </c>
      <c r="D17" s="31">
        <v>1093</v>
      </c>
      <c r="E17" s="31">
        <v>7</v>
      </c>
      <c r="F17" s="31">
        <v>14</v>
      </c>
      <c r="G17" s="31">
        <v>18</v>
      </c>
      <c r="H17" s="31">
        <v>1</v>
      </c>
      <c r="I17" s="4">
        <f t="shared" si="0"/>
        <v>8795</v>
      </c>
    </row>
    <row r="18" spans="1:9" ht="12.75">
      <c r="A18" s="117" t="str">
        <f>'A-N° Sinies Denun'!A18</f>
        <v>Mapfre</v>
      </c>
      <c r="B18" s="31">
        <v>78079</v>
      </c>
      <c r="C18" s="31">
        <v>22659</v>
      </c>
      <c r="D18" s="31">
        <v>2630</v>
      </c>
      <c r="E18" s="31">
        <v>1200</v>
      </c>
      <c r="F18" s="31">
        <v>2458</v>
      </c>
      <c r="G18" s="31">
        <v>440</v>
      </c>
      <c r="H18" s="31">
        <v>3954</v>
      </c>
      <c r="I18" s="4">
        <f t="shared" si="0"/>
        <v>111420</v>
      </c>
    </row>
    <row r="19" spans="1:9" ht="12.75">
      <c r="A19" s="117" t="str">
        <f>'A-N° Sinies Denun'!A19</f>
        <v>Penta Security</v>
      </c>
      <c r="B19" s="31">
        <v>38781</v>
      </c>
      <c r="C19" s="31">
        <v>32784</v>
      </c>
      <c r="D19" s="31">
        <v>8941</v>
      </c>
      <c r="E19" s="31">
        <v>195</v>
      </c>
      <c r="F19" s="31">
        <v>3368</v>
      </c>
      <c r="G19" s="31">
        <v>943</v>
      </c>
      <c r="H19" s="31">
        <v>2408</v>
      </c>
      <c r="I19" s="4">
        <f t="shared" si="0"/>
        <v>87420</v>
      </c>
    </row>
    <row r="20" spans="1:9" ht="12.75">
      <c r="A20" s="117" t="str">
        <f>'A-N° Sinies Denun'!A20</f>
        <v>Renta Nacional</v>
      </c>
      <c r="B20" s="31">
        <v>9530</v>
      </c>
      <c r="C20" s="31">
        <v>5888</v>
      </c>
      <c r="D20" s="31">
        <v>3560</v>
      </c>
      <c r="E20" s="31">
        <v>326</v>
      </c>
      <c r="F20" s="31">
        <v>1</v>
      </c>
      <c r="G20" s="31">
        <v>1251</v>
      </c>
      <c r="H20" s="31">
        <v>4759</v>
      </c>
      <c r="I20" s="4">
        <f t="shared" si="0"/>
        <v>25315</v>
      </c>
    </row>
    <row r="21" spans="1:9" s="220" customFormat="1" ht="12.75">
      <c r="A21" s="218" t="str">
        <f>'A-N° Sinies Denun'!A21</f>
        <v>RSA</v>
      </c>
      <c r="B21" s="211">
        <v>3866</v>
      </c>
      <c r="C21" s="211">
        <v>868</v>
      </c>
      <c r="D21" s="211">
        <v>2182</v>
      </c>
      <c r="E21" s="211">
        <v>197</v>
      </c>
      <c r="F21" s="211">
        <v>328</v>
      </c>
      <c r="G21" s="211">
        <v>119</v>
      </c>
      <c r="H21" s="211">
        <v>595</v>
      </c>
      <c r="I21" s="219">
        <f>SUM(B21:H21)</f>
        <v>8155</v>
      </c>
    </row>
    <row r="22" spans="1:9" ht="12.75">
      <c r="A22" s="87"/>
      <c r="B22" s="88"/>
      <c r="C22" s="89"/>
      <c r="D22" s="89"/>
      <c r="E22" s="89"/>
      <c r="F22" s="89"/>
      <c r="G22" s="90"/>
      <c r="H22" s="90"/>
      <c r="I22" s="91"/>
    </row>
    <row r="23" spans="1:10" ht="12.75">
      <c r="A23" s="92" t="s">
        <v>12</v>
      </c>
      <c r="B23" s="5">
        <f aca="true" t="shared" si="1" ref="B23:I23">SUM(B10:B21)</f>
        <v>399159</v>
      </c>
      <c r="C23" s="6">
        <f t="shared" si="1"/>
        <v>132862</v>
      </c>
      <c r="D23" s="6">
        <f t="shared" si="1"/>
        <v>34381</v>
      </c>
      <c r="E23" s="6">
        <f t="shared" si="1"/>
        <v>3929</v>
      </c>
      <c r="F23" s="6">
        <f t="shared" si="1"/>
        <v>15690</v>
      </c>
      <c r="G23" s="7">
        <f t="shared" si="1"/>
        <v>7073</v>
      </c>
      <c r="H23" s="7">
        <f t="shared" si="1"/>
        <v>24189</v>
      </c>
      <c r="I23" s="8">
        <f t="shared" si="1"/>
        <v>617283</v>
      </c>
      <c r="J23" s="93"/>
    </row>
    <row r="24" spans="1:9" ht="12.75" customHeight="1">
      <c r="A24" s="94"/>
      <c r="B24" s="95"/>
      <c r="C24" s="96"/>
      <c r="D24" s="96"/>
      <c r="E24" s="96"/>
      <c r="F24" s="96"/>
      <c r="G24" s="97"/>
      <c r="H24" s="98"/>
      <c r="I24" s="99"/>
    </row>
    <row r="25" spans="1:9" ht="12.75">
      <c r="A25" s="74"/>
      <c r="B25" s="74"/>
      <c r="C25" s="74"/>
      <c r="D25" s="74"/>
      <c r="E25" s="74"/>
      <c r="F25" s="74"/>
      <c r="G25" s="74"/>
      <c r="H25" s="74"/>
      <c r="I25" s="74"/>
    </row>
    <row r="26" spans="1:9" ht="12.75">
      <c r="A26" s="74"/>
      <c r="B26" s="74"/>
      <c r="C26" s="74"/>
      <c r="D26" s="74"/>
      <c r="E26" s="74"/>
      <c r="F26" s="74"/>
      <c r="G26" s="74"/>
      <c r="H26" s="74"/>
      <c r="I26" s="74"/>
    </row>
    <row r="27" spans="1:9" ht="12.75">
      <c r="A27" s="74"/>
      <c r="B27" s="74"/>
      <c r="C27" s="74"/>
      <c r="D27" s="74"/>
      <c r="E27" s="74"/>
      <c r="F27" s="74"/>
      <c r="G27" s="74"/>
      <c r="H27" s="74"/>
      <c r="I27" s="74"/>
    </row>
    <row r="28" spans="1:9" ht="12.75">
      <c r="A28" s="74"/>
      <c r="B28" s="74"/>
      <c r="C28" s="74"/>
      <c r="D28" s="74"/>
      <c r="E28" s="74"/>
      <c r="F28" s="74"/>
      <c r="G28" s="74"/>
      <c r="H28" s="74"/>
      <c r="I28" s="74"/>
    </row>
    <row r="30" ht="12.75">
      <c r="L30" s="101"/>
    </row>
    <row r="50" ht="12.75">
      <c r="J50" s="93"/>
    </row>
    <row r="51" ht="12.75">
      <c r="J51" s="93"/>
    </row>
    <row r="54" spans="1:9" ht="12.75">
      <c r="A54" s="100"/>
      <c r="B54" s="74"/>
      <c r="C54" s="74"/>
      <c r="D54" s="74"/>
      <c r="E54" s="74"/>
      <c r="F54" s="74"/>
      <c r="G54" s="74"/>
      <c r="H54" s="74"/>
      <c r="I54" s="74"/>
    </row>
    <row r="55" spans="1:9" ht="12.75">
      <c r="A55" s="100"/>
      <c r="B55" s="74"/>
      <c r="C55" s="74"/>
      <c r="D55" s="74"/>
      <c r="E55" s="74"/>
      <c r="F55" s="74"/>
      <c r="G55" s="74"/>
      <c r="H55" s="74"/>
      <c r="I55" s="74"/>
    </row>
    <row r="56" spans="1:9" ht="12.75">
      <c r="A56" s="100"/>
      <c r="B56" s="74"/>
      <c r="C56" s="74"/>
      <c r="D56" s="74"/>
      <c r="E56" s="74"/>
      <c r="F56" s="74"/>
      <c r="G56" s="74"/>
      <c r="H56" s="74"/>
      <c r="I56" s="74"/>
    </row>
    <row r="57" spans="1:9" ht="12.75">
      <c r="A57" s="100"/>
      <c r="B57" s="74"/>
      <c r="C57" s="74"/>
      <c r="D57" s="74"/>
      <c r="E57" s="74"/>
      <c r="F57" s="74"/>
      <c r="G57" s="74"/>
      <c r="H57" s="74"/>
      <c r="I57" s="74"/>
    </row>
    <row r="58" spans="1:9" ht="12.75">
      <c r="A58" s="100"/>
      <c r="B58" s="74"/>
      <c r="C58" s="74"/>
      <c r="D58" s="74"/>
      <c r="E58" s="74"/>
      <c r="F58" s="74"/>
      <c r="G58" s="74"/>
      <c r="H58" s="74"/>
      <c r="I58" s="74"/>
    </row>
    <row r="112" ht="12.75">
      <c r="A112" s="114"/>
    </row>
  </sheetData>
  <printOptions/>
  <pageMargins left="1.1811023622047245" right="0.2362204724409449" top="0.84" bottom="0.4330708661417323" header="0" footer="0"/>
  <pageSetup orientation="landscape" paperSize="5" r:id="rId1"/>
  <rowBreaks count="3" manualBreakCount="3">
    <brk id="25" max="255" man="1"/>
    <brk id="54" max="255" man="1"/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6"/>
  <sheetViews>
    <sheetView workbookViewId="0" topLeftCell="A1">
      <selection activeCell="I15" sqref="I15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21" t="s">
        <v>63</v>
      </c>
    </row>
    <row r="5" spans="1:9" ht="12.75">
      <c r="A5" s="73" t="s">
        <v>13</v>
      </c>
      <c r="B5" s="75"/>
      <c r="C5" s="74"/>
      <c r="D5" s="74"/>
      <c r="E5" s="74"/>
      <c r="F5" s="74"/>
      <c r="G5" s="74"/>
      <c r="H5" s="74"/>
      <c r="I5" s="74"/>
    </row>
    <row r="6" spans="1:9" ht="12.75">
      <c r="A6" s="2" t="str">
        <f>'D-Sinies Pag Direc'!$A$6</f>
        <v>      (entre el 1 de enero y 31 de marzo de 2009, montos expresados en miles de pesos de marzo de 2009)</v>
      </c>
      <c r="B6" s="75"/>
      <c r="C6" s="74"/>
      <c r="D6" s="74"/>
      <c r="E6" s="74"/>
      <c r="F6" s="74"/>
      <c r="G6" s="74"/>
      <c r="H6" s="74"/>
      <c r="I6" s="74"/>
    </row>
    <row r="7" spans="1:9" ht="12.75">
      <c r="A7" s="102"/>
      <c r="B7" s="77"/>
      <c r="C7" s="78"/>
      <c r="D7" s="78"/>
      <c r="E7" s="78"/>
      <c r="F7" s="78"/>
      <c r="G7" s="78"/>
      <c r="H7" s="78"/>
      <c r="I7" s="79"/>
    </row>
    <row r="8" spans="1:9" ht="12.75">
      <c r="A8" s="103" t="s">
        <v>1</v>
      </c>
      <c r="B8" s="81" t="s">
        <v>2</v>
      </c>
      <c r="C8" s="81" t="s">
        <v>3</v>
      </c>
      <c r="D8" s="81" t="s">
        <v>4</v>
      </c>
      <c r="E8" s="81" t="s">
        <v>5</v>
      </c>
      <c r="F8" s="81" t="s">
        <v>91</v>
      </c>
      <c r="G8" s="81" t="s">
        <v>6</v>
      </c>
      <c r="H8" s="81" t="s">
        <v>7</v>
      </c>
      <c r="I8" s="82" t="s">
        <v>8</v>
      </c>
    </row>
    <row r="9" spans="1:9" ht="12.75">
      <c r="A9" s="104"/>
      <c r="B9" s="84"/>
      <c r="C9" s="84"/>
      <c r="D9" s="84"/>
      <c r="E9" s="84"/>
      <c r="F9" s="84"/>
      <c r="G9" s="84"/>
      <c r="H9" s="84"/>
      <c r="I9" s="85"/>
    </row>
    <row r="10" spans="1:9" ht="12.75">
      <c r="A10" s="116" t="str">
        <f>'F-N° Seg Contrat'!A10</f>
        <v>Aseguradora Magallanes</v>
      </c>
      <c r="B10" s="86">
        <v>914390</v>
      </c>
      <c r="C10" s="86">
        <v>252702</v>
      </c>
      <c r="D10" s="86">
        <v>6237</v>
      </c>
      <c r="E10" s="86">
        <v>8703</v>
      </c>
      <c r="F10" s="86">
        <v>19457</v>
      </c>
      <c r="G10" s="86">
        <v>893</v>
      </c>
      <c r="H10" s="86">
        <v>42506</v>
      </c>
      <c r="I10" s="4">
        <f aca="true" t="shared" si="0" ref="I10:I20">SUM(B10:H10)</f>
        <v>1244888</v>
      </c>
    </row>
    <row r="11" spans="1:9" ht="12.75">
      <c r="A11" s="116" t="str">
        <f>'F-N° Seg Contrat'!A11</f>
        <v>Bci</v>
      </c>
      <c r="B11" s="86">
        <v>346112</v>
      </c>
      <c r="C11" s="86">
        <v>192288</v>
      </c>
      <c r="D11" s="86">
        <v>262835</v>
      </c>
      <c r="E11" s="86">
        <v>43763</v>
      </c>
      <c r="F11" s="86">
        <v>156664</v>
      </c>
      <c r="G11" s="86">
        <v>68462</v>
      </c>
      <c r="H11" s="86">
        <v>37176</v>
      </c>
      <c r="I11" s="4">
        <f t="shared" si="0"/>
        <v>1107300</v>
      </c>
    </row>
    <row r="12" spans="1:9" ht="12.75">
      <c r="A12" s="116" t="str">
        <f>'F-N° Seg Contrat'!A12</f>
        <v>Chilena Consolidada</v>
      </c>
      <c r="B12" s="86">
        <v>337410</v>
      </c>
      <c r="C12" s="86">
        <v>73270</v>
      </c>
      <c r="D12" s="86">
        <v>131</v>
      </c>
      <c r="E12" s="86">
        <v>24</v>
      </c>
      <c r="F12" s="86">
        <v>13562</v>
      </c>
      <c r="G12" s="86">
        <v>0</v>
      </c>
      <c r="H12" s="86">
        <v>2199</v>
      </c>
      <c r="I12" s="4">
        <f t="shared" si="0"/>
        <v>426596</v>
      </c>
    </row>
    <row r="13" spans="1:9" ht="12.75">
      <c r="A13" s="116" t="str">
        <f>'F-N° Seg Contrat'!A13</f>
        <v>Consorcio Nacional</v>
      </c>
      <c r="B13" s="86">
        <v>1065324</v>
      </c>
      <c r="C13" s="86">
        <v>247917</v>
      </c>
      <c r="D13" s="86">
        <v>0</v>
      </c>
      <c r="E13" s="86">
        <v>0</v>
      </c>
      <c r="F13" s="86">
        <v>49383</v>
      </c>
      <c r="G13" s="86">
        <v>739</v>
      </c>
      <c r="H13" s="86">
        <v>2754</v>
      </c>
      <c r="I13" s="4">
        <f t="shared" si="0"/>
        <v>1366117</v>
      </c>
    </row>
    <row r="14" spans="1:9" ht="12.75">
      <c r="A14" s="116" t="str">
        <f>'F-N° Seg Contrat'!A14</f>
        <v>HDI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4">
        <f t="shared" si="0"/>
        <v>0</v>
      </c>
    </row>
    <row r="15" spans="1:9" ht="12.75">
      <c r="A15" s="116" t="str">
        <f>'F-N° Seg Contrat'!A15</f>
        <v>ING Vida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4">
        <f t="shared" si="0"/>
        <v>0</v>
      </c>
    </row>
    <row r="16" spans="1:9" ht="12.75">
      <c r="A16" s="116" t="str">
        <f>'F-N° Seg Contrat'!A16</f>
        <v>Interamericana Vida</v>
      </c>
      <c r="B16" s="86"/>
      <c r="C16" s="86"/>
      <c r="D16" s="86"/>
      <c r="E16" s="86"/>
      <c r="F16" s="86"/>
      <c r="G16" s="86"/>
      <c r="H16" s="86"/>
      <c r="I16" s="4">
        <f t="shared" si="0"/>
        <v>0</v>
      </c>
    </row>
    <row r="17" spans="1:9" ht="12.75">
      <c r="A17" s="116" t="str">
        <f>'F-N° Seg Contrat'!A17</f>
        <v>Liberty</v>
      </c>
      <c r="B17" s="86">
        <v>24932</v>
      </c>
      <c r="C17" s="86">
        <v>28388</v>
      </c>
      <c r="D17" s="86">
        <v>19866</v>
      </c>
      <c r="E17" s="86">
        <v>114</v>
      </c>
      <c r="F17" s="86">
        <v>425</v>
      </c>
      <c r="G17" s="86">
        <v>310</v>
      </c>
      <c r="H17" s="86">
        <v>12</v>
      </c>
      <c r="I17" s="4">
        <f t="shared" si="0"/>
        <v>74047</v>
      </c>
    </row>
    <row r="18" spans="1:9" ht="12.75">
      <c r="A18" s="116" t="str">
        <f>'F-N° Seg Contrat'!A18</f>
        <v>Mapfre</v>
      </c>
      <c r="B18" s="86">
        <v>742335</v>
      </c>
      <c r="C18" s="86">
        <v>252339</v>
      </c>
      <c r="D18" s="86">
        <v>63386</v>
      </c>
      <c r="E18" s="86">
        <v>38605</v>
      </c>
      <c r="F18" s="86">
        <v>96470</v>
      </c>
      <c r="G18" s="86">
        <v>7910</v>
      </c>
      <c r="H18" s="86">
        <v>26353</v>
      </c>
      <c r="I18" s="4">
        <f t="shared" si="0"/>
        <v>1227398</v>
      </c>
    </row>
    <row r="19" spans="1:9" ht="12.75">
      <c r="A19" s="116" t="str">
        <f>'F-N° Seg Contrat'!A19</f>
        <v>Penta Security</v>
      </c>
      <c r="B19" s="86">
        <v>346364</v>
      </c>
      <c r="C19" s="86">
        <v>328277</v>
      </c>
      <c r="D19" s="86">
        <v>142877</v>
      </c>
      <c r="E19" s="86">
        <v>20671</v>
      </c>
      <c r="F19" s="86">
        <v>109795</v>
      </c>
      <c r="G19" s="86">
        <v>16309</v>
      </c>
      <c r="H19" s="86">
        <v>27630</v>
      </c>
      <c r="I19" s="4">
        <f t="shared" si="0"/>
        <v>991923</v>
      </c>
    </row>
    <row r="20" spans="1:9" ht="12.75">
      <c r="A20" s="116" t="str">
        <f>'F-N° Seg Contrat'!A20</f>
        <v>Renta Nacional</v>
      </c>
      <c r="B20" s="86">
        <v>75478</v>
      </c>
      <c r="C20" s="86">
        <v>57143</v>
      </c>
      <c r="D20" s="86">
        <v>72332</v>
      </c>
      <c r="E20" s="86">
        <v>16282</v>
      </c>
      <c r="F20" s="86">
        <v>33</v>
      </c>
      <c r="G20" s="86">
        <v>17377</v>
      </c>
      <c r="H20" s="86">
        <v>37989</v>
      </c>
      <c r="I20" s="4">
        <f t="shared" si="0"/>
        <v>276634</v>
      </c>
    </row>
    <row r="21" spans="1:9" s="223" customFormat="1" ht="12.75">
      <c r="A21" s="221" t="str">
        <f>'F-N° Seg Contrat'!A21</f>
        <v>RSA</v>
      </c>
      <c r="B21" s="211">
        <v>40674</v>
      </c>
      <c r="C21" s="211">
        <v>10839</v>
      </c>
      <c r="D21" s="211">
        <v>46611</v>
      </c>
      <c r="E21" s="211">
        <v>28221</v>
      </c>
      <c r="F21" s="211">
        <v>12237</v>
      </c>
      <c r="G21" s="211">
        <v>2375</v>
      </c>
      <c r="H21" s="211">
        <v>3801</v>
      </c>
      <c r="I21" s="222">
        <f>SUM(B21:H21)</f>
        <v>144758</v>
      </c>
    </row>
    <row r="22" spans="1:9" ht="12.75">
      <c r="A22" s="87"/>
      <c r="B22" s="88"/>
      <c r="C22" s="89"/>
      <c r="D22" s="89"/>
      <c r="E22" s="89"/>
      <c r="F22" s="89"/>
      <c r="G22" s="90"/>
      <c r="H22" s="90"/>
      <c r="I22" s="91"/>
    </row>
    <row r="23" spans="1:9" ht="12.75">
      <c r="A23" s="92" t="s">
        <v>12</v>
      </c>
      <c r="B23" s="5">
        <f aca="true" t="shared" si="1" ref="B23:I23">SUM(B10:B21)</f>
        <v>3893019</v>
      </c>
      <c r="C23" s="6">
        <f t="shared" si="1"/>
        <v>1443163</v>
      </c>
      <c r="D23" s="6">
        <f t="shared" si="1"/>
        <v>614275</v>
      </c>
      <c r="E23" s="6">
        <f t="shared" si="1"/>
        <v>156383</v>
      </c>
      <c r="F23" s="6">
        <f t="shared" si="1"/>
        <v>458026</v>
      </c>
      <c r="G23" s="7">
        <f t="shared" si="1"/>
        <v>114375</v>
      </c>
      <c r="H23" s="7">
        <f t="shared" si="1"/>
        <v>180420</v>
      </c>
      <c r="I23" s="8">
        <f t="shared" si="1"/>
        <v>6859661</v>
      </c>
    </row>
    <row r="24" spans="1:9" ht="12.75">
      <c r="A24" s="105"/>
      <c r="B24" s="106"/>
      <c r="C24" s="96"/>
      <c r="D24" s="96"/>
      <c r="E24" s="96"/>
      <c r="F24" s="96"/>
      <c r="G24" s="97"/>
      <c r="H24" s="97"/>
      <c r="I24" s="107"/>
    </row>
    <row r="26" ht="12.75">
      <c r="I26" s="213"/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8"/>
  <sheetViews>
    <sheetView tabSelected="1" workbookViewId="0" topLeftCell="A1">
      <selection activeCell="K14" sqref="K14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21" t="s">
        <v>63</v>
      </c>
    </row>
    <row r="5" spans="1:9" ht="12.75">
      <c r="A5" s="73" t="s">
        <v>14</v>
      </c>
      <c r="B5" s="74"/>
      <c r="C5" s="74"/>
      <c r="D5" s="72"/>
      <c r="E5" s="74"/>
      <c r="F5" s="74"/>
      <c r="G5" s="74"/>
      <c r="H5" s="74"/>
      <c r="I5" s="72"/>
    </row>
    <row r="6" spans="1:9" ht="12.75">
      <c r="A6" s="2" t="s">
        <v>99</v>
      </c>
      <c r="B6" s="75"/>
      <c r="C6" s="74"/>
      <c r="D6" s="74"/>
      <c r="E6" s="74"/>
      <c r="F6" s="74"/>
      <c r="G6" s="74"/>
      <c r="H6" s="74"/>
      <c r="I6" s="72"/>
    </row>
    <row r="7" spans="1:9" ht="12.75">
      <c r="A7" s="102"/>
      <c r="B7" s="77"/>
      <c r="C7" s="78"/>
      <c r="D7" s="78"/>
      <c r="E7" s="78"/>
      <c r="F7" s="78"/>
      <c r="G7" s="78"/>
      <c r="H7" s="78"/>
      <c r="I7" s="79"/>
    </row>
    <row r="8" spans="1:9" ht="12.75">
      <c r="A8" s="103" t="s">
        <v>1</v>
      </c>
      <c r="B8" s="81" t="s">
        <v>2</v>
      </c>
      <c r="C8" s="81" t="s">
        <v>3</v>
      </c>
      <c r="D8" s="81" t="s">
        <v>4</v>
      </c>
      <c r="E8" s="81" t="s">
        <v>5</v>
      </c>
      <c r="F8" s="81" t="s">
        <v>91</v>
      </c>
      <c r="G8" s="81" t="s">
        <v>6</v>
      </c>
      <c r="H8" s="81" t="s">
        <v>7</v>
      </c>
      <c r="I8" s="82" t="s">
        <v>90</v>
      </c>
    </row>
    <row r="9" spans="1:9" ht="12.75">
      <c r="A9" s="104"/>
      <c r="B9" s="84"/>
      <c r="C9" s="84"/>
      <c r="D9" s="84"/>
      <c r="E9" s="84"/>
      <c r="F9" s="84"/>
      <c r="G9" s="84"/>
      <c r="H9" s="84"/>
      <c r="I9" s="85"/>
    </row>
    <row r="10" spans="1:9" ht="12.75">
      <c r="A10" s="116" t="s">
        <v>86</v>
      </c>
      <c r="B10" s="9">
        <v>12924.605642562334</v>
      </c>
      <c r="C10" s="9">
        <v>14213.510321165419</v>
      </c>
      <c r="D10" s="9">
        <v>25048.192771084337</v>
      </c>
      <c r="E10" s="9">
        <v>31996.323529411766</v>
      </c>
      <c r="F10" s="9">
        <v>34682.70944741533</v>
      </c>
      <c r="G10" s="9">
        <v>17860</v>
      </c>
      <c r="H10" s="9">
        <v>14154.512154512155</v>
      </c>
      <c r="I10" s="13">
        <v>13434.719734087328</v>
      </c>
    </row>
    <row r="11" spans="1:9" ht="12.75">
      <c r="A11" s="116" t="s">
        <v>93</v>
      </c>
      <c r="B11" s="9">
        <v>6879.176356011369</v>
      </c>
      <c r="C11" s="9">
        <v>9030.573427887099</v>
      </c>
      <c r="D11" s="9">
        <v>16726.16774850452</v>
      </c>
      <c r="E11" s="9">
        <v>25296.531791907517</v>
      </c>
      <c r="F11" s="9">
        <v>21384.657384657385</v>
      </c>
      <c r="G11" s="9">
        <v>16304.35818051917</v>
      </c>
      <c r="H11" s="9">
        <v>4320.278907611853</v>
      </c>
      <c r="I11" s="13">
        <v>10141.967393295476</v>
      </c>
    </row>
    <row r="12" spans="1:9" ht="12.75">
      <c r="A12" s="116" t="s">
        <v>9</v>
      </c>
      <c r="B12" s="9">
        <v>9032.283970446513</v>
      </c>
      <c r="C12" s="9">
        <v>11423.448705955721</v>
      </c>
      <c r="D12" s="9">
        <v>10916.666666666666</v>
      </c>
      <c r="E12" s="9">
        <v>12000</v>
      </c>
      <c r="F12" s="9">
        <v>39771.26099706745</v>
      </c>
      <c r="G12" s="9">
        <v>0</v>
      </c>
      <c r="H12" s="9">
        <v>6355.491329479769</v>
      </c>
      <c r="I12" s="13">
        <v>9592.678374671133</v>
      </c>
    </row>
    <row r="13" spans="1:9" ht="12.75">
      <c r="A13" s="116" t="s">
        <v>88</v>
      </c>
      <c r="B13" s="9">
        <v>10023.465653020708</v>
      </c>
      <c r="C13" s="9">
        <v>11415.277649875678</v>
      </c>
      <c r="D13" s="9">
        <v>0</v>
      </c>
      <c r="E13" s="9">
        <v>0</v>
      </c>
      <c r="F13" s="9">
        <v>38192.57540603248</v>
      </c>
      <c r="G13" s="9">
        <v>13943.396226415094</v>
      </c>
      <c r="H13" s="9">
        <v>5316.602316602316</v>
      </c>
      <c r="I13" s="13">
        <v>10519.516420898626</v>
      </c>
    </row>
    <row r="14" spans="1:9" ht="12.75">
      <c r="A14" s="116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3">
        <v>0</v>
      </c>
    </row>
    <row r="15" spans="1:9" ht="12.75">
      <c r="A15" s="116" t="s">
        <v>92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3">
        <v>0</v>
      </c>
    </row>
    <row r="16" spans="1:9" ht="12.75">
      <c r="A16" s="116" t="s">
        <v>10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3">
        <v>0</v>
      </c>
    </row>
    <row r="17" spans="1:9" ht="12.75">
      <c r="A17" s="116" t="s">
        <v>94</v>
      </c>
      <c r="B17" s="9">
        <v>5931.953366642874</v>
      </c>
      <c r="C17" s="9">
        <v>8206.99624168835</v>
      </c>
      <c r="D17" s="9">
        <v>18175.66331198536</v>
      </c>
      <c r="E17" s="9">
        <v>16285.714285714284</v>
      </c>
      <c r="F17" s="9">
        <v>30357.14285714286</v>
      </c>
      <c r="G17" s="9">
        <v>17222.222222222223</v>
      </c>
      <c r="H17" s="9">
        <v>12000</v>
      </c>
      <c r="I17" s="13">
        <v>8419.215463331439</v>
      </c>
    </row>
    <row r="18" spans="1:9" ht="12.75">
      <c r="A18" s="116" t="s">
        <v>89</v>
      </c>
      <c r="B18" s="9">
        <v>9507.48600776137</v>
      </c>
      <c r="C18" s="9">
        <v>11136.369654441944</v>
      </c>
      <c r="D18" s="9">
        <v>24101.14068441065</v>
      </c>
      <c r="E18" s="9">
        <v>32170.833333333336</v>
      </c>
      <c r="F18" s="9">
        <v>39247.3555736371</v>
      </c>
      <c r="G18" s="9">
        <v>17977.272727272728</v>
      </c>
      <c r="H18" s="9">
        <v>6664.896307536671</v>
      </c>
      <c r="I18" s="13">
        <v>11015.957637767007</v>
      </c>
    </row>
    <row r="19" spans="1:9" ht="12.75">
      <c r="A19" s="116" t="s">
        <v>95</v>
      </c>
      <c r="B19" s="9">
        <v>8931.280781826152</v>
      </c>
      <c r="C19" s="9">
        <v>10013.329673011223</v>
      </c>
      <c r="D19" s="9">
        <v>15979.97986802371</v>
      </c>
      <c r="E19" s="9">
        <v>106005.1282051282</v>
      </c>
      <c r="F19" s="9">
        <v>32599.465558194774</v>
      </c>
      <c r="G19" s="9">
        <v>17294.803817603395</v>
      </c>
      <c r="H19" s="9">
        <v>11474.252491694353</v>
      </c>
      <c r="I19" s="13">
        <v>11346.636925188743</v>
      </c>
    </row>
    <row r="20" spans="1:9" ht="12.75">
      <c r="A20" s="116" t="s">
        <v>11</v>
      </c>
      <c r="B20" s="9">
        <v>7920.041972717733</v>
      </c>
      <c r="C20" s="9">
        <v>9704.993206521738</v>
      </c>
      <c r="D20" s="9">
        <v>20317.977528089887</v>
      </c>
      <c r="E20" s="9">
        <v>49944.78527607361</v>
      </c>
      <c r="F20" s="9">
        <v>33000</v>
      </c>
      <c r="G20" s="9">
        <v>13890.48760991207</v>
      </c>
      <c r="H20" s="9">
        <v>7982.5593612103385</v>
      </c>
      <c r="I20" s="13">
        <v>10927.671341102114</v>
      </c>
    </row>
    <row r="21" spans="1:9" ht="12.75">
      <c r="A21" s="116" t="s">
        <v>96</v>
      </c>
      <c r="B21" s="9">
        <v>10520.951888256595</v>
      </c>
      <c r="C21" s="9">
        <v>12487.327188940093</v>
      </c>
      <c r="D21" s="9">
        <v>21361.594867094405</v>
      </c>
      <c r="E21" s="9">
        <v>143253.807106599</v>
      </c>
      <c r="F21" s="9">
        <v>37307.92682926829</v>
      </c>
      <c r="G21" s="9">
        <v>19957.983193277312</v>
      </c>
      <c r="H21" s="216">
        <v>6388.235294117648</v>
      </c>
      <c r="I21" s="217">
        <v>17750.827713059472</v>
      </c>
    </row>
    <row r="22" spans="1:9" ht="12.75">
      <c r="A22" s="87"/>
      <c r="B22" s="108"/>
      <c r="C22" s="109"/>
      <c r="D22" s="109"/>
      <c r="E22" s="109"/>
      <c r="F22" s="109"/>
      <c r="G22" s="110"/>
      <c r="H22" s="215"/>
      <c r="I22" s="111"/>
    </row>
    <row r="23" spans="1:9" ht="12.75">
      <c r="A23" s="92" t="s">
        <v>15</v>
      </c>
      <c r="B23" s="12">
        <v>9753.053294551795</v>
      </c>
      <c r="C23" s="12">
        <v>10862.120094534179</v>
      </c>
      <c r="D23" s="12">
        <v>17866.699630609928</v>
      </c>
      <c r="E23" s="12">
        <v>39802.23975566302</v>
      </c>
      <c r="F23" s="12">
        <v>29192.224346717656</v>
      </c>
      <c r="G23" s="12">
        <v>16170.648946698711</v>
      </c>
      <c r="H23" s="12">
        <v>7458.762247302493</v>
      </c>
      <c r="I23" s="14">
        <v>11112.667933508617</v>
      </c>
    </row>
    <row r="24" spans="1:9" ht="12.75">
      <c r="A24" s="112"/>
      <c r="B24" s="98"/>
      <c r="C24" s="98"/>
      <c r="D24" s="98"/>
      <c r="E24" s="98"/>
      <c r="F24" s="98"/>
      <c r="G24" s="98"/>
      <c r="H24" s="98"/>
      <c r="I24" s="113"/>
    </row>
    <row r="25" spans="1:9" ht="12.75">
      <c r="A25" s="100"/>
      <c r="B25" s="74"/>
      <c r="C25" s="74"/>
      <c r="D25" s="74"/>
      <c r="E25" s="74"/>
      <c r="F25" s="74"/>
      <c r="G25" s="74"/>
      <c r="H25" s="74"/>
      <c r="I25" s="72"/>
    </row>
    <row r="26" spans="1:9" ht="12.75">
      <c r="A26" s="100"/>
      <c r="B26" s="74"/>
      <c r="C26" s="74"/>
      <c r="D26" s="74"/>
      <c r="E26" s="74"/>
      <c r="F26" s="74"/>
      <c r="G26" s="74"/>
      <c r="H26" s="74"/>
      <c r="I26" s="72"/>
    </row>
    <row r="27" spans="1:9" ht="12.75">
      <c r="A27" s="100"/>
      <c r="B27" s="74"/>
      <c r="C27" s="74"/>
      <c r="D27" s="74"/>
      <c r="E27" s="74"/>
      <c r="F27" s="74"/>
      <c r="G27" s="74"/>
      <c r="H27" s="74"/>
      <c r="I27" s="72"/>
    </row>
    <row r="28" spans="1:9" ht="12.75">
      <c r="A28" s="100"/>
      <c r="B28" s="74"/>
      <c r="C28" s="74"/>
      <c r="D28" s="74"/>
      <c r="E28" s="74"/>
      <c r="F28" s="74"/>
      <c r="G28" s="74"/>
      <c r="H28" s="74"/>
      <c r="I28" s="72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mvalenzu</cp:lastModifiedBy>
  <cp:lastPrinted>2009-06-01T19:22:39Z</cp:lastPrinted>
  <dcterms:created xsi:type="dcterms:W3CDTF">1998-11-26T15:05:36Z</dcterms:created>
  <dcterms:modified xsi:type="dcterms:W3CDTF">2009-06-01T21:42:37Z</dcterms:modified>
  <cp:category/>
  <cp:version/>
  <cp:contentType/>
  <cp:contentStatus/>
</cp:coreProperties>
</file>