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anez\AppData\Local\Microsoft\Windows\INetCache\Content.Outlook\FYGHRCZ3\"/>
    </mc:Choice>
  </mc:AlternateContent>
  <xr:revisionPtr revIDLastSave="0" documentId="8_{21C87D07-50B5-4385-ADC0-F37DBC6AB142}" xr6:coauthVersionLast="47" xr6:coauthVersionMax="47" xr10:uidLastSave="{00000000-0000-0000-0000-000000000000}"/>
  <bookViews>
    <workbookView xWindow="28680" yWindow="-120" windowWidth="29040" windowHeight="15720" xr2:uid="{249A41BD-FD9D-4F81-8867-0E02A02CF6AA}"/>
  </bookViews>
  <sheets>
    <sheet name="Indice" sheetId="5" r:id="rId1"/>
    <sheet name="Sistema" sheetId="1" r:id="rId2"/>
    <sheet name="Estado_Institucion" sheetId="2" r:id="rId3"/>
    <sheet name="Evolucion" sheetId="6" r:id="rId4"/>
    <sheet name="Usuarios" sheetId="7" r:id="rId5"/>
    <sheet name="Montos" sheetId="8" r:id="rId6"/>
    <sheet name="METADATOS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" i="8" l="1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D41" i="8"/>
  <c r="E41" i="8"/>
  <c r="C41" i="8"/>
  <c r="U41" i="8" l="1"/>
  <c r="I38" i="1"/>
  <c r="I39" i="1" s="1"/>
  <c r="F77" i="2"/>
  <c r="C77" i="2" s="1"/>
  <c r="J77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8" i="2"/>
  <c r="F79" i="2"/>
  <c r="F80" i="2"/>
  <c r="F81" i="2"/>
  <c r="F82" i="2"/>
  <c r="F83" i="2"/>
  <c r="F84" i="2"/>
  <c r="B5" i="8"/>
  <c r="B4" i="8"/>
  <c r="B92" i="7"/>
  <c r="B50" i="8" s="1"/>
  <c r="B90" i="7"/>
  <c r="B48" i="8" s="1"/>
  <c r="B86" i="7"/>
  <c r="B44" i="8" s="1"/>
  <c r="I27" i="1"/>
  <c r="B22" i="1"/>
  <c r="B23" i="1"/>
  <c r="B41" i="1"/>
  <c r="B42" i="1"/>
  <c r="B126" i="6"/>
  <c r="B88" i="7" s="1"/>
  <c r="B46" i="8" s="1"/>
  <c r="B133" i="2"/>
  <c r="B46" i="7"/>
  <c r="B45" i="7"/>
  <c r="B2" i="8" l="1"/>
  <c r="B2" i="7"/>
  <c r="B2" i="6"/>
  <c r="B2" i="2"/>
  <c r="B2" i="1"/>
  <c r="B5" i="7" l="1"/>
  <c r="B4" i="7"/>
  <c r="I28" i="1" l="1"/>
  <c r="I29" i="1"/>
  <c r="I30" i="1"/>
  <c r="I31" i="1"/>
  <c r="I32" i="1"/>
  <c r="I33" i="1"/>
  <c r="I34" i="1"/>
  <c r="I35" i="1"/>
  <c r="I36" i="1"/>
  <c r="I37" i="1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8" i="2"/>
  <c r="J79" i="2"/>
  <c r="J80" i="2"/>
  <c r="J81" i="2"/>
  <c r="J82" i="2"/>
  <c r="J83" i="2"/>
  <c r="J84" i="2"/>
  <c r="N80" i="6"/>
  <c r="M80" i="6"/>
  <c r="L80" i="6"/>
  <c r="K80" i="6"/>
  <c r="J80" i="6"/>
  <c r="I80" i="6"/>
  <c r="C76" i="2" l="1"/>
  <c r="C34" i="2"/>
  <c r="D43" i="2" l="1"/>
  <c r="E43" i="2"/>
  <c r="H39" i="1"/>
  <c r="G39" i="1"/>
  <c r="F39" i="1"/>
  <c r="E39" i="1"/>
  <c r="D39" i="1"/>
  <c r="C39" i="1"/>
  <c r="C80" i="6"/>
  <c r="B132" i="6"/>
  <c r="B94" i="7" s="1"/>
  <c r="B52" i="8" s="1"/>
  <c r="B129" i="6"/>
  <c r="B91" i="7" s="1"/>
  <c r="B49" i="8" s="1"/>
  <c r="B139" i="2"/>
  <c r="B136" i="2"/>
  <c r="B68" i="1"/>
  <c r="B65" i="1"/>
  <c r="B87" i="6" l="1"/>
  <c r="B86" i="6"/>
  <c r="B45" i="6"/>
  <c r="B44" i="6"/>
  <c r="H80" i="6"/>
  <c r="G80" i="6"/>
  <c r="F80" i="6"/>
  <c r="E80" i="6"/>
  <c r="D80" i="6"/>
  <c r="B5" i="6"/>
  <c r="B4" i="6"/>
  <c r="B89" i="2"/>
  <c r="B88" i="2"/>
  <c r="B47" i="2"/>
  <c r="B46" i="2"/>
  <c r="B5" i="2"/>
  <c r="B4" i="2"/>
  <c r="I85" i="2"/>
  <c r="H85" i="2"/>
  <c r="G85" i="2"/>
  <c r="E85" i="2"/>
  <c r="D85" i="2"/>
  <c r="B5" i="1" l="1"/>
  <c r="B4" i="1"/>
  <c r="L85" i="2" l="1"/>
  <c r="K85" i="2"/>
  <c r="C81" i="2"/>
  <c r="C74" i="2"/>
  <c r="C68" i="2"/>
  <c r="C63" i="2"/>
  <c r="C57" i="2"/>
  <c r="C56" i="2"/>
  <c r="J11" i="2"/>
  <c r="L43" i="2"/>
  <c r="K43" i="2"/>
  <c r="I43" i="2"/>
  <c r="H43" i="2"/>
  <c r="G43" i="2"/>
  <c r="J42" i="2"/>
  <c r="J41" i="2"/>
  <c r="J40" i="2"/>
  <c r="J39" i="2"/>
  <c r="J38" i="2"/>
  <c r="J37" i="2"/>
  <c r="J36" i="2"/>
  <c r="J35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F23" i="2"/>
  <c r="F24" i="2"/>
  <c r="F25" i="2"/>
  <c r="F26" i="2"/>
  <c r="F27" i="2"/>
  <c r="F28" i="2"/>
  <c r="F29" i="2"/>
  <c r="F30" i="2"/>
  <c r="F31" i="2"/>
  <c r="F32" i="2"/>
  <c r="F33" i="2"/>
  <c r="F35" i="2"/>
  <c r="F36" i="2"/>
  <c r="F37" i="2"/>
  <c r="F38" i="2"/>
  <c r="F39" i="2"/>
  <c r="F40" i="2"/>
  <c r="F41" i="2"/>
  <c r="F42" i="2"/>
  <c r="F12" i="2"/>
  <c r="F13" i="2"/>
  <c r="F14" i="2"/>
  <c r="F15" i="2"/>
  <c r="F16" i="2"/>
  <c r="F17" i="2"/>
  <c r="F18" i="2"/>
  <c r="F19" i="2"/>
  <c r="F20" i="2"/>
  <c r="F21" i="2"/>
  <c r="F22" i="2"/>
  <c r="C84" i="2" l="1"/>
  <c r="C55" i="2"/>
  <c r="C53" i="2"/>
  <c r="C32" i="2"/>
  <c r="C16" i="2"/>
  <c r="C15" i="2"/>
  <c r="C75" i="2"/>
  <c r="C33" i="2"/>
  <c r="C42" i="2"/>
  <c r="C17" i="2"/>
  <c r="C18" i="2"/>
  <c r="C41" i="2"/>
  <c r="C24" i="2"/>
  <c r="C23" i="2"/>
  <c r="C39" i="2"/>
  <c r="C38" i="2"/>
  <c r="C22" i="2"/>
  <c r="C37" i="2"/>
  <c r="C40" i="2"/>
  <c r="C36" i="2"/>
  <c r="C20" i="2"/>
  <c r="C19" i="2"/>
  <c r="C21" i="2"/>
  <c r="C70" i="2"/>
  <c r="C31" i="2"/>
  <c r="C67" i="2"/>
  <c r="C61" i="2"/>
  <c r="C29" i="2"/>
  <c r="C26" i="2"/>
  <c r="C12" i="2"/>
  <c r="C54" i="2"/>
  <c r="C62" i="2"/>
  <c r="J43" i="2"/>
  <c r="C72" i="2"/>
  <c r="C80" i="2"/>
  <c r="C35" i="2"/>
  <c r="C60" i="2"/>
  <c r="C79" i="2"/>
  <c r="C65" i="2"/>
  <c r="C64" i="2"/>
  <c r="C58" i="2"/>
  <c r="C30" i="2"/>
  <c r="C73" i="2"/>
  <c r="C69" i="2"/>
  <c r="C25" i="2"/>
  <c r="C14" i="2"/>
  <c r="C28" i="2"/>
  <c r="C13" i="2"/>
  <c r="C27" i="2"/>
  <c r="C71" i="2"/>
  <c r="C78" i="2"/>
  <c r="J85" i="2"/>
  <c r="C59" i="2"/>
  <c r="C66" i="2"/>
  <c r="F85" i="2"/>
  <c r="C82" i="2"/>
  <c r="C83" i="2"/>
  <c r="F11" i="2"/>
  <c r="C85" i="2" l="1"/>
  <c r="F43" i="2"/>
  <c r="C11" i="2"/>
  <c r="C43" i="2" s="1"/>
</calcChain>
</file>

<file path=xl/sharedStrings.xml><?xml version="1.0" encoding="utf-8"?>
<sst xmlns="http://schemas.openxmlformats.org/spreadsheetml/2006/main" count="492" uniqueCount="143">
  <si>
    <t>TOTAL</t>
  </si>
  <si>
    <t>Institución</t>
  </si>
  <si>
    <t>Otorgadas por otro proveedor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</si>
  <si>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</si>
  <si>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</si>
  <si>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</si>
  <si>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</si>
  <si>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</si>
  <si>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</si>
  <si>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</si>
  <si>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</si>
  <si>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</si>
  <si>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Falabella</t>
  </si>
  <si>
    <t>Ripley</t>
  </si>
  <si>
    <t>Consorcio</t>
  </si>
  <si>
    <t>Coopeuch</t>
  </si>
  <si>
    <t>En Revision</t>
  </si>
  <si>
    <t>Primer pago realizado con segundo pago en revisión</t>
  </si>
  <si>
    <t xml:space="preserve">Ambos pagos en revisión </t>
  </si>
  <si>
    <t>Primer pago realizado con segundo pago judicializado</t>
  </si>
  <si>
    <t>Primer pago realizado con segundo pago judicializado con sentencia ejecutoriada con obligación
de restituir (rechazada)</t>
  </si>
  <si>
    <t>Primer pago realizado con segundo pago judicializado con sentencia ejecutoriada sin obligación
de restituir (acogida)</t>
  </si>
  <si>
    <t>Parcial o completamente judicializado</t>
  </si>
  <si>
    <t>CAT</t>
  </si>
  <si>
    <t>CAR</t>
  </si>
  <si>
    <t>Lider</t>
  </si>
  <si>
    <t>CMR Falabella</t>
  </si>
  <si>
    <t>Inversionesy tarjetas S.A.</t>
  </si>
  <si>
    <t>Inversiones LP S.A.</t>
  </si>
  <si>
    <t>Crédito, Organización y Finanzas S.A.</t>
  </si>
  <si>
    <t>Tenpo Payments S.A.</t>
  </si>
  <si>
    <t>Tricard S.A.</t>
  </si>
  <si>
    <t>Solventa Tarjetas S.A.</t>
  </si>
  <si>
    <t>Matic Kard S.A.</t>
  </si>
  <si>
    <t>Unicard S.A.</t>
  </si>
  <si>
    <t>Sociedad de Créditos Comerciales S.A.</t>
  </si>
  <si>
    <t>Sociedad Emisora de Tarjetas Los Heroes S.A.</t>
  </si>
  <si>
    <t>Los Andes Tarjetas de Prepago S.A.</t>
  </si>
  <si>
    <t>Global Card S.A.</t>
  </si>
  <si>
    <t>Digital Payments Prepago S.A.</t>
  </si>
  <si>
    <t>Mercado pago Emisora S.A.</t>
  </si>
  <si>
    <t>TOTAL (A)</t>
  </si>
  <si>
    <t>TOTAL (B)</t>
  </si>
  <si>
    <t xml:space="preserve">Ambos pagos realizados (o 1 si el monto es hasta 35UF) (C) </t>
  </si>
  <si>
    <t>Cliente deja sin efecto aviso/impugnación (D)</t>
  </si>
  <si>
    <t>Total de solicitudes (A+B+C+D)</t>
  </si>
  <si>
    <t>Monto Total de solicitudes (A+B+C+D)</t>
  </si>
  <si>
    <t>Junio</t>
  </si>
  <si>
    <t>&lt;=35UF</t>
  </si>
  <si>
    <t>&gt;35UF</t>
  </si>
  <si>
    <t>Tabla 1</t>
  </si>
  <si>
    <t>Tabla 2</t>
  </si>
  <si>
    <t>Tabla 3</t>
  </si>
  <si>
    <t>Tabla 4</t>
  </si>
  <si>
    <t>Tabla 5</t>
  </si>
  <si>
    <t>Tabla 6</t>
  </si>
  <si>
    <t>Tabla 7</t>
  </si>
  <si>
    <t>Tabla 8</t>
  </si>
  <si>
    <t>Tabla 9</t>
  </si>
  <si>
    <t xml:space="preserve">Fuente: CMF </t>
  </si>
  <si>
    <t>Información sujeta a revisión</t>
  </si>
  <si>
    <t xml:space="preserve">Fuente: Archivo E24 de la CMF </t>
  </si>
  <si>
    <t>Información al: 31/12/2023 para todas las instituciones</t>
  </si>
  <si>
    <t>Fiso S.A.</t>
  </si>
  <si>
    <t>Julio</t>
  </si>
  <si>
    <t>Agosto</t>
  </si>
  <si>
    <t>Septiembre</t>
  </si>
  <si>
    <t>Octubre</t>
  </si>
  <si>
    <t>Noviembre</t>
  </si>
  <si>
    <t>Diciembre</t>
  </si>
  <si>
    <t>Otros medios electrónicos</t>
  </si>
  <si>
    <t>Tarjetas de Crédito</t>
  </si>
  <si>
    <t>Tarjetas de Débito</t>
  </si>
  <si>
    <t>Tarjetas de Pago con Provisión de Fondos</t>
  </si>
  <si>
    <t>Transferencias electrónicas (b)</t>
  </si>
  <si>
    <t>Transacciones en cajeros automáticos (c)</t>
  </si>
  <si>
    <t>Otros (especificar)</t>
  </si>
  <si>
    <t>Tarjetas</t>
  </si>
  <si>
    <t>Transferencias electrónicas</t>
  </si>
  <si>
    <t>Transacciones en cajeros automáticos</t>
  </si>
  <si>
    <t>USUARIOS</t>
  </si>
  <si>
    <t>Clientes Unicos</t>
  </si>
  <si>
    <t>hasta 35 UF</t>
  </si>
  <si>
    <t>Más de 35 UF</t>
  </si>
  <si>
    <t>TOTAL Unicos</t>
  </si>
  <si>
    <t>Chile</t>
  </si>
  <si>
    <t>Estado</t>
  </si>
  <si>
    <t>santander</t>
  </si>
  <si>
    <t>Itau</t>
  </si>
  <si>
    <t>Unicard</t>
  </si>
  <si>
    <t>Cofisa</t>
  </si>
  <si>
    <t>CMR</t>
  </si>
  <si>
    <t>LaPolar</t>
  </si>
  <si>
    <t>Tricard</t>
  </si>
  <si>
    <t>Corona</t>
  </si>
  <si>
    <t>Solventa</t>
  </si>
  <si>
    <t>Inversiones y tarjetas</t>
  </si>
  <si>
    <t>Fiso</t>
  </si>
  <si>
    <t>LosHeroes</t>
  </si>
  <si>
    <t>Tenpo</t>
  </si>
  <si>
    <t>Los Andes</t>
  </si>
  <si>
    <t>GlobalCard</t>
  </si>
  <si>
    <t>Fpay</t>
  </si>
  <si>
    <t>Mercado  Pago</t>
  </si>
  <si>
    <t>MaticCard</t>
  </si>
  <si>
    <t>Tabla 10</t>
  </si>
  <si>
    <t>Tabla 11</t>
  </si>
  <si>
    <t>Montos ($)</t>
  </si>
  <si>
    <t>Montos ($) asociados a reclamos recibidos</t>
  </si>
  <si>
    <t xml:space="preserve">Clientes unicos asociados a reclamos recibidos </t>
  </si>
  <si>
    <t>Estado de solicitud de reclamo por institución Segundo Semestre 2023 (Número)</t>
  </si>
  <si>
    <t>Estado de solicitud de reclamo por institución Segundo Semestre 2023 (Monto ($))</t>
  </si>
  <si>
    <t>Plazos promedio de restitución de fondos Segundo Semestre 2023</t>
  </si>
  <si>
    <t>Evolución reclamos unicos  pagados (cerrados) (Ene23-Dic23)</t>
  </si>
  <si>
    <t>Evolución de Montos ($) de reclamos unicos  pagados (cerrados) (Ene23-Dic23)</t>
  </si>
  <si>
    <t>Evolución de Clientes unicos de reclamos  pagados(cerrados) (Ene23-Dic23)</t>
  </si>
  <si>
    <t>Usuarios por tamaño de aviso de reclamo Segundo Semestre 2023</t>
  </si>
  <si>
    <t>Montos reclamados por tamaño de aviso de reclamo Segundo Semestre 2023</t>
  </si>
  <si>
    <t>Porcentaje de usuarios reclamantes / clientes totales por producto</t>
  </si>
  <si>
    <t>Total</t>
  </si>
  <si>
    <t>Tabla 12</t>
  </si>
  <si>
    <t>Incidencia de usuarios afectados sobre el total de clientes Segundo Semestre 2023</t>
  </si>
  <si>
    <t>INFORMACIÓN ASOCIADO A LEY DE FRAUDE (LEY N°20.009)</t>
  </si>
  <si>
    <t>RECLAMOS RECIBIDOS POR PRODUCTO A NIVEL DE SISTEMA</t>
  </si>
  <si>
    <t>Número de reclamo unicos recibidos</t>
  </si>
  <si>
    <t>ESTADO DE SOLICITUDES DE RECLAMO POR INSTITUCIÓN  (SEGUNDO SEMESTRE 2023).</t>
  </si>
  <si>
    <t>EVOLUCIÓN DE RECLAMOS Y PAGOS  (ENE23 - DIC23)</t>
  </si>
  <si>
    <t>USUARIOS Y MONTOS RECLAMADOS POR TAMAÑO DEL RECLAMO  (SEGUNDO SEMESTRE 2023)</t>
  </si>
  <si>
    <t>(*) Datos sujetos a rectificación</t>
  </si>
  <si>
    <t>Alcance de la Publicación</t>
  </si>
  <si>
    <t>La normativa que rige al archivo E24 está dirigida a bancos, emisores de tarjetas de crédito, sociedades de apoyo al giro, emisores de tarjetas de pagos con provisión de fondos, y cooperativas de ahorro y crédito fiscalizas por esta Comisión.</t>
  </si>
  <si>
    <t>Esta normativa busca requerir información desagregada en forma periódica y permanente sobre el número de afectados por fraudes en tarjetas de pago y transacciones electrónicas, incluyendo los montos involucrados y los plazos de respuesta o de cumplimiento de las obligaciones, de acuerdo con lo que señala el nuevo artículo 11 de la Ley 20.009.</t>
  </si>
  <si>
    <t>Objetivo de la Publicación</t>
  </si>
  <si>
    <t>Archivo Normativo</t>
  </si>
  <si>
    <t>E24</t>
  </si>
  <si>
    <t>Definiciones</t>
  </si>
  <si>
    <r>
      <rPr>
        <b/>
        <sz val="11"/>
        <color theme="1"/>
        <rFont val="Calibri"/>
        <family val="2"/>
        <scheme val="minor"/>
      </rPr>
      <t>Usuarios unicos:</t>
    </r>
    <r>
      <rPr>
        <sz val="11"/>
        <color theme="1"/>
        <rFont val="Calibri"/>
        <family val="2"/>
        <scheme val="minor"/>
      </rPr>
      <t xml:space="preserve"> Entendido como numero de personas que hicieron el reclamo, contados como unicos  no repetidos</t>
    </r>
  </si>
  <si>
    <r>
      <rPr>
        <b/>
        <sz val="11"/>
        <color theme="1"/>
        <rFont val="Calibri"/>
        <family val="2"/>
        <scheme val="minor"/>
      </rPr>
      <t>Reclamos unicos:</t>
    </r>
    <r>
      <rPr>
        <sz val="11"/>
        <color theme="1"/>
        <rFont val="Calibri"/>
        <family val="2"/>
        <scheme val="minor"/>
      </rPr>
      <t xml:space="preserve"> Entendido como reclamos unicos percibidos, como como unicos, no repetidos</t>
    </r>
  </si>
  <si>
    <r>
      <rPr>
        <b/>
        <sz val="11"/>
        <color theme="1"/>
        <rFont val="Calibri"/>
        <family val="2"/>
        <scheme val="minor"/>
      </rPr>
      <t>Montos:</t>
    </r>
    <r>
      <rPr>
        <sz val="11"/>
        <color theme="1"/>
        <rFont val="Calibri"/>
        <family val="2"/>
        <scheme val="minor"/>
      </rPr>
      <t xml:space="preserve"> Entendido como total de monto de operaciones reclamadas.</t>
    </r>
  </si>
  <si>
    <t>Regulacion</t>
  </si>
  <si>
    <t>Artículo 11 de la Ley 20.009.</t>
  </si>
  <si>
    <t>Actualización: 07/08/2024</t>
  </si>
  <si>
    <t>(**) Se entiende por caso cerrado aquellos aviso que se encuetran en estado 2, 5 y 6 de la tabla del campo Estado de Tramitación del archivo normativo E24.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</si>
</sst>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_);_(* \(#,##0.0\);_(* &quot;-&quot;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/>
    <xf numFmtId="0" fontId="3" fillId="2" borderId="0" xfId="0" applyFont="1" applyFill="1"/>
    <xf numFmtId="0" fontId="6" fillId="2" borderId="0" xfId="0" applyFont="1" applyFill="1"/>
    <xf numFmtId="0" fontId="4" fillId="0" borderId="0" xfId="0" applyFont="1"/>
    <xf numFmtId="164" fontId="0" fillId="2" borderId="0" xfId="1" applyFont="1" applyFill="1" applyBorder="1"/>
    <xf numFmtId="164" fontId="0" fillId="2" borderId="0" xfId="1" applyFont="1" applyFill="1"/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164" fontId="0" fillId="2" borderId="6" xfId="1" applyFont="1" applyFill="1" applyBorder="1"/>
    <xf numFmtId="164" fontId="0" fillId="2" borderId="7" xfId="1" applyFont="1" applyFill="1" applyBorder="1"/>
    <xf numFmtId="0" fontId="4" fillId="2" borderId="0" xfId="0" applyFont="1" applyFill="1"/>
    <xf numFmtId="164" fontId="0" fillId="0" borderId="0" xfId="1" applyFont="1"/>
    <xf numFmtId="164" fontId="3" fillId="0" borderId="9" xfId="1" applyFont="1" applyBorder="1"/>
    <xf numFmtId="164" fontId="3" fillId="0" borderId="10" xfId="1" applyFont="1" applyBorder="1"/>
    <xf numFmtId="164" fontId="3" fillId="0" borderId="11" xfId="1" applyFont="1" applyBorder="1"/>
    <xf numFmtId="165" fontId="0" fillId="0" borderId="1" xfId="1" applyNumberFormat="1" applyFont="1" applyBorder="1"/>
    <xf numFmtId="0" fontId="9" fillId="2" borderId="0" xfId="0" applyFont="1" applyFill="1"/>
    <xf numFmtId="0" fontId="10" fillId="0" borderId="0" xfId="3"/>
    <xf numFmtId="0" fontId="8" fillId="2" borderId="0" xfId="0" applyFont="1" applyFill="1" applyAlignment="1">
      <alignment horizontal="left"/>
    </xf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2" borderId="0" xfId="0" applyFont="1" applyFill="1"/>
    <xf numFmtId="0" fontId="10" fillId="0" borderId="0" xfId="2"/>
    <xf numFmtId="0" fontId="2" fillId="4" borderId="12" xfId="0" applyFont="1" applyFill="1" applyBorder="1"/>
    <xf numFmtId="0" fontId="5" fillId="2" borderId="0" xfId="0" applyFont="1" applyFill="1"/>
    <xf numFmtId="17" fontId="0" fillId="2" borderId="13" xfId="0" applyNumberFormat="1" applyFill="1" applyBorder="1"/>
    <xf numFmtId="164" fontId="0" fillId="2" borderId="14" xfId="1" applyFont="1" applyFill="1" applyBorder="1"/>
    <xf numFmtId="164" fontId="0" fillId="2" borderId="15" xfId="1" applyFont="1" applyFill="1" applyBorder="1"/>
    <xf numFmtId="164" fontId="0" fillId="2" borderId="1" xfId="1" applyFont="1" applyFill="1" applyBorder="1"/>
    <xf numFmtId="164" fontId="3" fillId="2" borderId="6" xfId="1" applyFont="1" applyFill="1" applyBorder="1"/>
    <xf numFmtId="164" fontId="3" fillId="2" borderId="7" xfId="1" applyFont="1" applyFill="1" applyBorder="1"/>
    <xf numFmtId="164" fontId="3" fillId="2" borderId="16" xfId="1" applyFont="1" applyFill="1" applyBorder="1"/>
    <xf numFmtId="1" fontId="4" fillId="2" borderId="4" xfId="0" applyNumberFormat="1" applyFont="1" applyFill="1" applyBorder="1"/>
    <xf numFmtId="1" fontId="4" fillId="2" borderId="5" xfId="0" applyNumberFormat="1" applyFont="1" applyFill="1" applyBorder="1"/>
    <xf numFmtId="164" fontId="4" fillId="2" borderId="0" xfId="1" applyFont="1" applyFill="1"/>
    <xf numFmtId="17" fontId="4" fillId="3" borderId="3" xfId="0" applyNumberFormat="1" applyFont="1" applyFill="1" applyBorder="1" applyAlignment="1">
      <alignment horizontal="center" wrapText="1"/>
    </xf>
    <xf numFmtId="0" fontId="7" fillId="2" borderId="0" xfId="0" applyFont="1" applyFill="1"/>
    <xf numFmtId="0" fontId="0" fillId="2" borderId="0" xfId="0" applyFill="1" applyAlignment="1">
      <alignment vertical="center"/>
    </xf>
    <xf numFmtId="164" fontId="3" fillId="2" borderId="0" xfId="0" applyNumberFormat="1" applyFont="1" applyFill="1"/>
    <xf numFmtId="0" fontId="0" fillId="2" borderId="2" xfId="0" applyFill="1" applyBorder="1"/>
    <xf numFmtId="0" fontId="6" fillId="2" borderId="2" xfId="0" applyFont="1" applyFill="1" applyBorder="1"/>
    <xf numFmtId="0" fontId="14" fillId="2" borderId="0" xfId="0" applyFont="1" applyFill="1"/>
    <xf numFmtId="0" fontId="3" fillId="5" borderId="17" xfId="0" applyFont="1" applyFill="1" applyBorder="1"/>
    <xf numFmtId="164" fontId="3" fillId="5" borderId="10" xfId="0" applyNumberFormat="1" applyFont="1" applyFill="1" applyBorder="1"/>
    <xf numFmtId="164" fontId="3" fillId="5" borderId="17" xfId="1" applyFont="1" applyFill="1" applyBorder="1"/>
    <xf numFmtId="164" fontId="0" fillId="2" borderId="0" xfId="0" applyNumberFormat="1" applyFill="1"/>
    <xf numFmtId="164" fontId="0" fillId="0" borderId="7" xfId="1" applyFont="1" applyFill="1" applyBorder="1"/>
    <xf numFmtId="0" fontId="11" fillId="2" borderId="0" xfId="0" applyFont="1" applyFill="1" applyAlignment="1">
      <alignment horizontal="left"/>
    </xf>
    <xf numFmtId="9" fontId="0" fillId="2" borderId="0" xfId="4" applyFont="1" applyFill="1"/>
    <xf numFmtId="166" fontId="0" fillId="2" borderId="0" xfId="4" applyNumberFormat="1" applyFont="1" applyFill="1"/>
    <xf numFmtId="10" fontId="0" fillId="2" borderId="0" xfId="4" applyNumberFormat="1" applyFont="1" applyFill="1"/>
    <xf numFmtId="164" fontId="3" fillId="2" borderId="1" xfId="1" applyFont="1" applyFill="1" applyBorder="1"/>
    <xf numFmtId="164" fontId="3" fillId="2" borderId="1" xfId="1" applyFont="1" applyFill="1" applyBorder="1" applyAlignment="1">
      <alignment vertical="center"/>
    </xf>
    <xf numFmtId="164" fontId="16" fillId="2" borderId="1" xfId="1" applyFont="1" applyFill="1" applyBorder="1"/>
    <xf numFmtId="164" fontId="3" fillId="2" borderId="25" xfId="1" applyFont="1" applyFill="1" applyBorder="1" applyAlignment="1">
      <alignment vertical="center"/>
    </xf>
    <xf numFmtId="0" fontId="3" fillId="0" borderId="21" xfId="0" applyFont="1" applyBorder="1" applyAlignment="1">
      <alignment vertical="center" wrapText="1"/>
    </xf>
    <xf numFmtId="0" fontId="2" fillId="4" borderId="26" xfId="0" applyFont="1" applyFill="1" applyBorder="1" applyAlignment="1">
      <alignment horizontal="center" vertical="center" wrapText="1"/>
    </xf>
    <xf numFmtId="164" fontId="3" fillId="0" borderId="1" xfId="1" applyFont="1" applyBorder="1"/>
    <xf numFmtId="10" fontId="0" fillId="0" borderId="1" xfId="4" applyNumberFormat="1" applyFont="1" applyBorder="1" applyAlignment="1">
      <alignment horizontal="center"/>
    </xf>
    <xf numFmtId="0" fontId="17" fillId="0" borderId="0" xfId="0" applyFont="1"/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0" fillId="2" borderId="7" xfId="0" applyFill="1" applyBorder="1"/>
    <xf numFmtId="0" fontId="0" fillId="2" borderId="15" xfId="0" applyFill="1" applyBorder="1"/>
    <xf numFmtId="164" fontId="3" fillId="2" borderId="28" xfId="1" applyFont="1" applyFill="1" applyBorder="1"/>
    <xf numFmtId="0" fontId="8" fillId="2" borderId="1" xfId="0" applyFont="1" applyFill="1" applyBorder="1" applyAlignment="1">
      <alignment vertic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/>
    </xf>
    <xf numFmtId="17" fontId="2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1" fontId="4" fillId="0" borderId="5" xfId="0" applyNumberFormat="1" applyFont="1" applyBorder="1"/>
    <xf numFmtId="0" fontId="0" fillId="0" borderId="1" xfId="0" applyBorder="1"/>
    <xf numFmtId="165" fontId="0" fillId="0" borderId="1" xfId="1" applyNumberFormat="1" applyFont="1" applyFill="1" applyBorder="1"/>
    <xf numFmtId="17" fontId="4" fillId="3" borderId="1" xfId="0" applyNumberFormat="1" applyFont="1" applyFill="1" applyBorder="1" applyAlignment="1">
      <alignment horizontal="center" vertical="center"/>
    </xf>
    <xf numFmtId="165" fontId="1" fillId="0" borderId="1" xfId="1" applyNumberFormat="1" applyFont="1" applyBorder="1"/>
    <xf numFmtId="165" fontId="1" fillId="0" borderId="1" xfId="1" applyNumberFormat="1" applyFont="1" applyFill="1" applyBorder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left"/>
    </xf>
    <xf numFmtId="0" fontId="2" fillId="3" borderId="22" xfId="0" applyFont="1" applyFill="1" applyBorder="1" applyAlignment="1">
      <alignment horizontal="center" vertical="center"/>
    </xf>
    <xf numFmtId="17" fontId="4" fillId="3" borderId="22" xfId="0" applyNumberFormat="1" applyFont="1" applyFill="1" applyBorder="1" applyAlignment="1">
      <alignment horizontal="center" wrapText="1"/>
    </xf>
    <xf numFmtId="17" fontId="4" fillId="3" borderId="1" xfId="0" applyNumberFormat="1" applyFont="1" applyFill="1" applyBorder="1" applyAlignment="1">
      <alignment horizontal="center" wrapText="1"/>
    </xf>
    <xf numFmtId="164" fontId="3" fillId="2" borderId="15" xfId="1" applyFont="1" applyFill="1" applyBorder="1"/>
    <xf numFmtId="165" fontId="0" fillId="2" borderId="1" xfId="1" applyNumberFormat="1" applyFont="1" applyFill="1" applyBorder="1"/>
    <xf numFmtId="0" fontId="7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7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</cellXfs>
  <cellStyles count="5">
    <cellStyle name="Hipervínculo" xfId="2" builtinId="8"/>
    <cellStyle name="Hipervínculo 2" xfId="3" xr:uid="{C019876B-381F-4A30-BF6B-0CBEB1D01636}"/>
    <cellStyle name="Millares [0]" xfId="1" builtinId="6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78C5D-6B67-4807-A29B-3FE4FA642981}">
  <sheetPr>
    <tabColor theme="4"/>
  </sheetPr>
  <dimension ref="A3:N50"/>
  <sheetViews>
    <sheetView showGridLines="0" tabSelected="1" zoomScale="85" zoomScaleNormal="85" workbookViewId="0">
      <selection activeCell="D3" sqref="D3"/>
    </sheetView>
  </sheetViews>
  <sheetFormatPr baseColWidth="10" defaultColWidth="11.42578125" defaultRowHeight="15" x14ac:dyDescent="0.25"/>
  <cols>
    <col min="1" max="1" width="5.7109375" style="1" customWidth="1"/>
    <col min="2" max="2" width="13.42578125" customWidth="1"/>
    <col min="3" max="3" width="73" customWidth="1"/>
  </cols>
  <sheetData>
    <row r="3" spans="2:14" ht="15.75" x14ac:dyDescent="0.25">
      <c r="B3" s="63" t="s">
        <v>122</v>
      </c>
    </row>
    <row r="5" spans="2:14" x14ac:dyDescent="0.25">
      <c r="B5" s="2" t="s">
        <v>123</v>
      </c>
      <c r="C5" s="19"/>
      <c r="D5" s="19"/>
    </row>
    <row r="7" spans="2:14" x14ac:dyDescent="0.25">
      <c r="B7" s="26" t="s">
        <v>50</v>
      </c>
      <c r="C7" s="89" t="s">
        <v>124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5">
      <c r="B8" s="26" t="s">
        <v>51</v>
      </c>
      <c r="C8" s="89" t="s">
        <v>108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5">
      <c r="B9" s="26" t="s">
        <v>52</v>
      </c>
      <c r="C9" s="89" t="s">
        <v>109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5"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2:14" x14ac:dyDescent="0.25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2:14" x14ac:dyDescent="0.25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2:14" x14ac:dyDescent="0.25">
      <c r="B13" s="2" t="s">
        <v>125</v>
      </c>
      <c r="C13" s="19"/>
      <c r="D13" s="19"/>
    </row>
    <row r="15" spans="2:14" x14ac:dyDescent="0.25">
      <c r="B15" s="26" t="s">
        <v>53</v>
      </c>
      <c r="C15" s="89" t="s">
        <v>110</v>
      </c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</row>
    <row r="16" spans="2:14" x14ac:dyDescent="0.25">
      <c r="B16" s="26" t="s">
        <v>54</v>
      </c>
      <c r="C16" s="89" t="s">
        <v>111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</row>
    <row r="17" spans="2:14" x14ac:dyDescent="0.25">
      <c r="B17" s="26" t="s">
        <v>55</v>
      </c>
      <c r="C17" s="89" t="s">
        <v>112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18" spans="2:14" x14ac:dyDescent="0.25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2:14" x14ac:dyDescent="0.25"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2:14" x14ac:dyDescent="0.25"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2:14" x14ac:dyDescent="0.25">
      <c r="B21" s="22" t="s">
        <v>126</v>
      </c>
      <c r="C21" s="23"/>
      <c r="D21" s="23"/>
    </row>
    <row r="22" spans="2:14" x14ac:dyDescent="0.25">
      <c r="B22" s="24"/>
      <c r="C22" s="23"/>
      <c r="D22" s="23"/>
    </row>
    <row r="23" spans="2:14" x14ac:dyDescent="0.25">
      <c r="B23" s="26" t="s">
        <v>56</v>
      </c>
      <c r="C23" s="90" t="s">
        <v>113</v>
      </c>
      <c r="D23" s="90"/>
      <c r="E23" s="90"/>
      <c r="F23" s="90"/>
      <c r="G23" s="90"/>
      <c r="H23" s="90"/>
      <c r="I23" s="90"/>
      <c r="J23" s="90"/>
      <c r="K23" s="90"/>
      <c r="L23" s="90"/>
      <c r="M23" s="90"/>
    </row>
    <row r="24" spans="2:14" x14ac:dyDescent="0.25">
      <c r="B24" s="26" t="s">
        <v>57</v>
      </c>
      <c r="C24" s="90" t="s">
        <v>114</v>
      </c>
      <c r="D24" s="90"/>
      <c r="E24" s="90"/>
      <c r="F24" s="90"/>
      <c r="G24" s="90"/>
      <c r="H24" s="90"/>
      <c r="I24" s="90"/>
      <c r="J24" s="90"/>
      <c r="K24" s="90"/>
      <c r="L24" s="90"/>
      <c r="M24" s="90"/>
    </row>
    <row r="25" spans="2:14" x14ac:dyDescent="0.25">
      <c r="B25" s="26" t="s">
        <v>58</v>
      </c>
      <c r="C25" s="90" t="s">
        <v>115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</row>
    <row r="26" spans="2:14" x14ac:dyDescent="0.25">
      <c r="B26" s="26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2:14" ht="13.9" customHeight="1" x14ac:dyDescent="0.25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2:14" x14ac:dyDescent="0.25">
      <c r="B28" s="2" t="s">
        <v>127</v>
      </c>
      <c r="C28" s="19"/>
      <c r="D28" s="19"/>
    </row>
    <row r="30" spans="2:14" x14ac:dyDescent="0.25">
      <c r="B30" s="26" t="s">
        <v>105</v>
      </c>
      <c r="C30" s="89" t="s">
        <v>116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</row>
    <row r="31" spans="2:14" x14ac:dyDescent="0.25">
      <c r="B31" s="26" t="s">
        <v>106</v>
      </c>
      <c r="C31" s="89" t="s">
        <v>121</v>
      </c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</row>
    <row r="32" spans="2:14" x14ac:dyDescent="0.25">
      <c r="B32" s="26" t="s">
        <v>120</v>
      </c>
      <c r="C32" s="89" t="s">
        <v>117</v>
      </c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</row>
    <row r="33" spans="2:14" x14ac:dyDescent="0.25">
      <c r="B33" s="26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2:14" x14ac:dyDescent="0.25">
      <c r="B34" s="26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4" ht="13.9" customHeight="1" x14ac:dyDescent="0.25">
      <c r="B35" t="s">
        <v>62</v>
      </c>
    </row>
    <row r="36" spans="2:14" x14ac:dyDescent="0.25">
      <c r="B36" s="1" t="s">
        <v>141</v>
      </c>
    </row>
    <row r="50" spans="1:1" x14ac:dyDescent="0.25">
      <c r="A50" s="25"/>
    </row>
  </sheetData>
  <mergeCells count="12">
    <mergeCell ref="C30:N30"/>
    <mergeCell ref="C31:N31"/>
    <mergeCell ref="C32:N32"/>
    <mergeCell ref="C25:M25"/>
    <mergeCell ref="C15:N15"/>
    <mergeCell ref="C16:N16"/>
    <mergeCell ref="C17:N17"/>
    <mergeCell ref="C7:N7"/>
    <mergeCell ref="C8:N8"/>
    <mergeCell ref="C9:N9"/>
    <mergeCell ref="C23:M23"/>
    <mergeCell ref="C24:M24"/>
  </mergeCells>
  <hyperlinks>
    <hyperlink ref="B25" location="Evolucion!B87" display="Tabla 9" xr:uid="{8DECFCF7-FD3B-433F-9034-F5E0C4A012A9}"/>
    <hyperlink ref="B15" location="Estado_Institucion!B4" display="Tabla 4" xr:uid="{8150F125-A337-4683-95A3-E94D48765B7A}"/>
    <hyperlink ref="B16" location="Estado_Institucion!B46" display="Tabla 5" xr:uid="{1ADE4278-6486-4C9B-B550-FA2A3BF2D850}"/>
    <hyperlink ref="B24" location="Evolucion!B45" display="Tabla 8" xr:uid="{A723EA8B-7959-4406-9CAE-CC78B7F93FB0}"/>
    <hyperlink ref="B23" location="Evolucion!B4" display="Tabla 7" xr:uid="{98A08C4D-827F-4183-905E-40A7D49499D5}"/>
    <hyperlink ref="B17" location="Estado_Institucion!B88" display="Tabla 6" xr:uid="{5B539D31-45D3-4756-83E4-6DE211841EB8}"/>
    <hyperlink ref="B30" location="Usuarios!B4" display="Tabla 10" xr:uid="{C20E7BD1-B053-4230-A51F-7AD547A89B16}"/>
    <hyperlink ref="B31" location="Usuarios!B45" display="Tabla 11" xr:uid="{340C82D1-FC35-4813-B8A0-0F86AFDE62AA}"/>
    <hyperlink ref="B32" location="Montos!B4" display="Tabla 12" xr:uid="{06B0007C-616B-4CB5-8EDB-B793074555D5}"/>
    <hyperlink ref="B9" location="Sistema!B41" display="Tabla 3" xr:uid="{15CDF888-27EB-4011-831A-27C37D160522}"/>
    <hyperlink ref="B8" location="Sistema!B22" display="Tabla 2" xr:uid="{56ACB70C-68A1-46B1-89F2-C411E5DDE8CF}"/>
    <hyperlink ref="B7" location="Sistema!B4" display="Tabla 1" xr:uid="{16B63F21-C3D2-4780-880A-A86C9C9E6B7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FBC3C-EED2-4114-BB8F-1E48689FD9C6}">
  <dimension ref="A2:X68"/>
  <sheetViews>
    <sheetView topLeftCell="A41" workbookViewId="0">
      <selection activeCell="B42" sqref="B42:L42"/>
    </sheetView>
  </sheetViews>
  <sheetFormatPr baseColWidth="10" defaultColWidth="11.5703125" defaultRowHeight="15" x14ac:dyDescent="0.25"/>
  <cols>
    <col min="1" max="1" width="11.5703125" style="1"/>
    <col min="2" max="2" width="8.5703125" style="1" customWidth="1"/>
    <col min="3" max="3" width="17.28515625" style="1" customWidth="1"/>
    <col min="4" max="4" width="35.7109375" style="1" customWidth="1"/>
    <col min="5" max="5" width="36.28515625" style="1" customWidth="1"/>
    <col min="6" max="6" width="16.140625" style="1" customWidth="1"/>
    <col min="7" max="7" width="20.28515625" style="1" customWidth="1"/>
    <col min="8" max="8" width="16.28515625" style="1" bestFit="1" customWidth="1"/>
    <col min="9" max="9" width="16.140625" style="1" bestFit="1" customWidth="1"/>
    <col min="10" max="10" width="11.5703125" style="1"/>
    <col min="11" max="11" width="11.5703125" style="1" customWidth="1"/>
    <col min="12" max="12" width="11.5703125" style="1"/>
    <col min="13" max="13" width="11.5703125" style="1" customWidth="1"/>
    <col min="14" max="16384" width="11.5703125" style="1"/>
  </cols>
  <sheetData>
    <row r="2" spans="2:12" x14ac:dyDescent="0.25">
      <c r="B2" s="28" t="str">
        <f>+Indice!B5</f>
        <v>RECLAMOS RECIBIDOS POR PRODUCTO A NIVEL DE SISTEMA</v>
      </c>
    </row>
    <row r="4" spans="2:12" x14ac:dyDescent="0.25">
      <c r="B4" s="2" t="str">
        <f>+Indice!B7</f>
        <v>Tabla 1</v>
      </c>
    </row>
    <row r="5" spans="2:12" x14ac:dyDescent="0.25">
      <c r="B5" s="89" t="str">
        <f>+Indice!C7</f>
        <v>Número de reclamo unicos recibidos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7" spans="2:12" ht="15" customHeight="1" thickBot="1" x14ac:dyDescent="0.3">
      <c r="C7" s="92" t="s">
        <v>77</v>
      </c>
      <c r="D7" s="93"/>
      <c r="E7" s="94"/>
      <c r="F7" s="92" t="s">
        <v>70</v>
      </c>
      <c r="G7" s="93"/>
      <c r="H7" s="94"/>
    </row>
    <row r="8" spans="2:12" ht="15.75" thickBot="1" x14ac:dyDescent="0.3">
      <c r="C8" s="27" t="s">
        <v>71</v>
      </c>
      <c r="D8" s="27" t="s">
        <v>72</v>
      </c>
      <c r="E8" s="27" t="s">
        <v>73</v>
      </c>
      <c r="F8" s="27" t="s">
        <v>78</v>
      </c>
      <c r="G8" s="27" t="s">
        <v>79</v>
      </c>
      <c r="H8" s="27" t="s">
        <v>76</v>
      </c>
    </row>
    <row r="9" spans="2:12" ht="15.75" thickBot="1" x14ac:dyDescent="0.3">
      <c r="B9" s="29">
        <v>44927</v>
      </c>
      <c r="C9" s="30">
        <v>16666</v>
      </c>
      <c r="D9" s="31">
        <v>14970</v>
      </c>
      <c r="E9" s="31">
        <v>1923</v>
      </c>
      <c r="F9" s="31">
        <v>3978</v>
      </c>
      <c r="G9" s="31">
        <v>3111</v>
      </c>
      <c r="H9" s="31">
        <v>733</v>
      </c>
    </row>
    <row r="10" spans="2:12" ht="15.75" thickBot="1" x14ac:dyDescent="0.3">
      <c r="B10" s="29">
        <v>44958</v>
      </c>
      <c r="C10" s="30">
        <v>16464</v>
      </c>
      <c r="D10" s="31">
        <v>16396</v>
      </c>
      <c r="E10" s="31">
        <v>1704</v>
      </c>
      <c r="F10" s="31">
        <v>4357</v>
      </c>
      <c r="G10" s="31">
        <v>3157</v>
      </c>
      <c r="H10" s="31">
        <v>768</v>
      </c>
    </row>
    <row r="11" spans="2:12" ht="15.75" thickBot="1" x14ac:dyDescent="0.3">
      <c r="B11" s="29">
        <v>44986</v>
      </c>
      <c r="C11" s="30">
        <v>18146</v>
      </c>
      <c r="D11" s="31">
        <v>19386</v>
      </c>
      <c r="E11" s="31">
        <v>1705</v>
      </c>
      <c r="F11" s="31">
        <v>5567</v>
      </c>
      <c r="G11" s="31">
        <v>3971</v>
      </c>
      <c r="H11" s="31">
        <v>973</v>
      </c>
    </row>
    <row r="12" spans="2:12" ht="15.75" thickBot="1" x14ac:dyDescent="0.3">
      <c r="B12" s="29">
        <v>45017</v>
      </c>
      <c r="C12" s="30">
        <v>16479</v>
      </c>
      <c r="D12" s="31">
        <v>21271</v>
      </c>
      <c r="E12" s="31">
        <v>1759</v>
      </c>
      <c r="F12" s="31">
        <v>5164</v>
      </c>
      <c r="G12" s="31">
        <v>4545</v>
      </c>
      <c r="H12" s="31">
        <v>614</v>
      </c>
    </row>
    <row r="13" spans="2:12" ht="15.75" thickBot="1" x14ac:dyDescent="0.3">
      <c r="B13" s="29">
        <v>45047</v>
      </c>
      <c r="C13" s="30">
        <v>20411</v>
      </c>
      <c r="D13" s="31">
        <v>22301</v>
      </c>
      <c r="E13" s="31">
        <v>1976</v>
      </c>
      <c r="F13" s="31">
        <v>5665</v>
      </c>
      <c r="G13" s="31">
        <v>6396</v>
      </c>
      <c r="H13" s="31">
        <v>899</v>
      </c>
    </row>
    <row r="14" spans="2:12" ht="15.75" thickBot="1" x14ac:dyDescent="0.3">
      <c r="B14" s="29">
        <v>45078</v>
      </c>
      <c r="C14" s="30">
        <v>16332</v>
      </c>
      <c r="D14" s="31">
        <v>20294</v>
      </c>
      <c r="E14" s="31">
        <v>1906</v>
      </c>
      <c r="F14" s="31">
        <v>5159</v>
      </c>
      <c r="G14" s="31">
        <v>7529</v>
      </c>
      <c r="H14" s="31">
        <v>418</v>
      </c>
    </row>
    <row r="15" spans="2:12" ht="15.75" thickBot="1" x14ac:dyDescent="0.3">
      <c r="B15" s="29">
        <v>45108</v>
      </c>
      <c r="C15" s="30">
        <v>19573</v>
      </c>
      <c r="D15" s="31">
        <v>23079</v>
      </c>
      <c r="E15" s="31">
        <v>836</v>
      </c>
      <c r="F15" s="31">
        <v>6492</v>
      </c>
      <c r="G15" s="31">
        <v>11138</v>
      </c>
      <c r="H15" s="31">
        <v>267</v>
      </c>
    </row>
    <row r="16" spans="2:12" ht="15.75" thickBot="1" x14ac:dyDescent="0.3">
      <c r="B16" s="29">
        <v>45139</v>
      </c>
      <c r="C16" s="30">
        <v>20218</v>
      </c>
      <c r="D16" s="31">
        <v>22907</v>
      </c>
      <c r="E16" s="31">
        <v>1616</v>
      </c>
      <c r="F16" s="31">
        <v>6461</v>
      </c>
      <c r="G16" s="31">
        <v>13715</v>
      </c>
      <c r="H16" s="31">
        <v>276</v>
      </c>
    </row>
    <row r="17" spans="2:12" ht="15.75" thickBot="1" x14ac:dyDescent="0.3">
      <c r="B17" s="29">
        <v>45170</v>
      </c>
      <c r="C17" s="30">
        <v>18260</v>
      </c>
      <c r="D17" s="31">
        <v>22576</v>
      </c>
      <c r="E17" s="31">
        <v>1711</v>
      </c>
      <c r="F17" s="31">
        <v>6588</v>
      </c>
      <c r="G17" s="31">
        <v>25343</v>
      </c>
      <c r="H17" s="31">
        <v>240</v>
      </c>
    </row>
    <row r="18" spans="2:12" ht="15.75" thickBot="1" x14ac:dyDescent="0.3">
      <c r="B18" s="29">
        <v>45200</v>
      </c>
      <c r="C18" s="30">
        <v>19709</v>
      </c>
      <c r="D18" s="31">
        <v>25284</v>
      </c>
      <c r="E18" s="31">
        <v>2923</v>
      </c>
      <c r="F18" s="31">
        <v>7954</v>
      </c>
      <c r="G18" s="31">
        <v>53719</v>
      </c>
      <c r="H18" s="31">
        <v>268</v>
      </c>
    </row>
    <row r="19" spans="2:12" ht="15.75" thickBot="1" x14ac:dyDescent="0.3">
      <c r="B19" s="29">
        <v>45231</v>
      </c>
      <c r="C19" s="30">
        <v>19550</v>
      </c>
      <c r="D19" s="31">
        <v>25674</v>
      </c>
      <c r="E19" s="31">
        <v>3786</v>
      </c>
      <c r="F19" s="31">
        <v>8525</v>
      </c>
      <c r="G19" s="31">
        <v>44302</v>
      </c>
      <c r="H19" s="31">
        <v>316</v>
      </c>
    </row>
    <row r="20" spans="2:12" x14ac:dyDescent="0.25">
      <c r="B20" s="29">
        <v>45261</v>
      </c>
      <c r="C20" s="30">
        <v>17867</v>
      </c>
      <c r="D20" s="31">
        <v>23831</v>
      </c>
      <c r="E20" s="31">
        <v>1223</v>
      </c>
      <c r="F20" s="31">
        <v>8899</v>
      </c>
      <c r="G20" s="31">
        <v>28541</v>
      </c>
      <c r="H20" s="31">
        <v>408</v>
      </c>
    </row>
    <row r="21" spans="2:12" x14ac:dyDescent="0.25">
      <c r="C21" s="52"/>
      <c r="D21" s="52"/>
      <c r="E21" s="52"/>
      <c r="F21" s="52"/>
      <c r="G21" s="52"/>
      <c r="H21" s="52"/>
      <c r="I21" s="49"/>
    </row>
    <row r="22" spans="2:12" x14ac:dyDescent="0.25">
      <c r="B22" s="2" t="str">
        <f>+Indice!B8</f>
        <v>Tabla 2</v>
      </c>
    </row>
    <row r="23" spans="2:12" x14ac:dyDescent="0.25">
      <c r="B23" s="89" t="str">
        <f>+Indice!C8</f>
        <v>Montos ($) asociados a reclamos recibidos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</row>
    <row r="24" spans="2:12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2:12" ht="15.75" thickBot="1" x14ac:dyDescent="0.3">
      <c r="C25" s="92" t="s">
        <v>77</v>
      </c>
      <c r="D25" s="93"/>
      <c r="E25" s="94"/>
      <c r="F25" s="92" t="s">
        <v>70</v>
      </c>
      <c r="G25" s="93"/>
      <c r="H25" s="94"/>
    </row>
    <row r="26" spans="2:12" ht="15.75" thickBot="1" x14ac:dyDescent="0.3">
      <c r="C26" s="27" t="s">
        <v>71</v>
      </c>
      <c r="D26" s="27" t="s">
        <v>72</v>
      </c>
      <c r="E26" s="27" t="s">
        <v>73</v>
      </c>
      <c r="F26" s="27" t="s">
        <v>78</v>
      </c>
      <c r="G26" s="27" t="s">
        <v>79</v>
      </c>
      <c r="H26" s="27" t="s">
        <v>76</v>
      </c>
      <c r="I26" s="46" t="s">
        <v>0</v>
      </c>
    </row>
    <row r="27" spans="2:12" ht="15.75" thickBot="1" x14ac:dyDescent="0.3">
      <c r="B27" s="29">
        <v>44927</v>
      </c>
      <c r="C27" s="32">
        <v>6084399343</v>
      </c>
      <c r="D27" s="32">
        <v>2382193837</v>
      </c>
      <c r="E27" s="32">
        <v>303591892</v>
      </c>
      <c r="F27" s="32">
        <v>2783391993</v>
      </c>
      <c r="G27" s="32">
        <v>1048907056</v>
      </c>
      <c r="H27" s="32">
        <v>208429681</v>
      </c>
      <c r="I27" s="48">
        <f>SUM(C27:H27)</f>
        <v>12810913802</v>
      </c>
    </row>
    <row r="28" spans="2:12" ht="15.75" thickBot="1" x14ac:dyDescent="0.3">
      <c r="B28" s="29">
        <v>44958</v>
      </c>
      <c r="C28" s="32">
        <v>6190834858</v>
      </c>
      <c r="D28" s="32">
        <v>2474597874</v>
      </c>
      <c r="E28" s="32">
        <v>250885577</v>
      </c>
      <c r="F28" s="32">
        <v>2875982780</v>
      </c>
      <c r="G28" s="32">
        <v>1017759616</v>
      </c>
      <c r="H28" s="32">
        <v>318341183</v>
      </c>
      <c r="I28" s="48">
        <f t="shared" ref="I28:I37" si="0">SUM(C28:H28)</f>
        <v>13128401888</v>
      </c>
    </row>
    <row r="29" spans="2:12" ht="15.75" thickBot="1" x14ac:dyDescent="0.3">
      <c r="B29" s="29">
        <v>44986</v>
      </c>
      <c r="C29" s="32">
        <v>6247971991</v>
      </c>
      <c r="D29" s="32">
        <v>2923837725</v>
      </c>
      <c r="E29" s="32">
        <v>312013273</v>
      </c>
      <c r="F29" s="32">
        <v>3829254520</v>
      </c>
      <c r="G29" s="32">
        <v>1459964928</v>
      </c>
      <c r="H29" s="32">
        <v>306104398</v>
      </c>
      <c r="I29" s="48">
        <f t="shared" si="0"/>
        <v>15079146835</v>
      </c>
    </row>
    <row r="30" spans="2:12" ht="15.75" thickBot="1" x14ac:dyDescent="0.3">
      <c r="B30" s="29">
        <v>45017</v>
      </c>
      <c r="C30" s="32">
        <v>4678809720</v>
      </c>
      <c r="D30" s="32">
        <v>3001876765</v>
      </c>
      <c r="E30" s="32">
        <v>345538565</v>
      </c>
      <c r="F30" s="32">
        <v>3127623584</v>
      </c>
      <c r="G30" s="32">
        <v>1789875747</v>
      </c>
      <c r="H30" s="32">
        <v>206685834</v>
      </c>
      <c r="I30" s="48">
        <f t="shared" si="0"/>
        <v>13150410215</v>
      </c>
    </row>
    <row r="31" spans="2:12" ht="15.75" thickBot="1" x14ac:dyDescent="0.3">
      <c r="B31" s="29">
        <v>45047</v>
      </c>
      <c r="C31" s="32">
        <v>5695471840</v>
      </c>
      <c r="D31" s="32">
        <v>3522468223</v>
      </c>
      <c r="E31" s="32">
        <v>376960322</v>
      </c>
      <c r="F31" s="32">
        <v>3517510350</v>
      </c>
      <c r="G31" s="32">
        <v>2942806302</v>
      </c>
      <c r="H31" s="32">
        <v>308944665</v>
      </c>
      <c r="I31" s="48">
        <f t="shared" si="0"/>
        <v>16364161702</v>
      </c>
    </row>
    <row r="32" spans="2:12" ht="15.75" thickBot="1" x14ac:dyDescent="0.3">
      <c r="B32" s="29">
        <v>45078</v>
      </c>
      <c r="C32" s="32">
        <v>4768989345</v>
      </c>
      <c r="D32" s="32">
        <v>2931835678</v>
      </c>
      <c r="E32" s="32">
        <v>389209302</v>
      </c>
      <c r="F32" s="32">
        <v>3149182514</v>
      </c>
      <c r="G32" s="32">
        <v>3266261413</v>
      </c>
      <c r="H32" s="32">
        <v>222722879</v>
      </c>
      <c r="I32" s="48">
        <f t="shared" si="0"/>
        <v>14728201131</v>
      </c>
    </row>
    <row r="33" spans="2:12" ht="15.75" thickBot="1" x14ac:dyDescent="0.3">
      <c r="B33" s="29">
        <v>45108</v>
      </c>
      <c r="C33" s="32">
        <v>6496222745</v>
      </c>
      <c r="D33" s="32">
        <v>3250722533</v>
      </c>
      <c r="E33" s="32">
        <v>74436057</v>
      </c>
      <c r="F33" s="32">
        <v>3629958520</v>
      </c>
      <c r="G33" s="32">
        <v>5409650925</v>
      </c>
      <c r="H33" s="32">
        <v>163843257</v>
      </c>
      <c r="I33" s="48">
        <f t="shared" si="0"/>
        <v>19024834037</v>
      </c>
    </row>
    <row r="34" spans="2:12" ht="15.75" thickBot="1" x14ac:dyDescent="0.3">
      <c r="B34" s="29">
        <v>45139</v>
      </c>
      <c r="C34" s="32">
        <v>7342046128</v>
      </c>
      <c r="D34" s="32">
        <v>3474679557</v>
      </c>
      <c r="E34" s="32">
        <v>88967266</v>
      </c>
      <c r="F34" s="32">
        <v>3767501817</v>
      </c>
      <c r="G34" s="32">
        <v>6143490170</v>
      </c>
      <c r="H34" s="32">
        <v>192205958</v>
      </c>
      <c r="I34" s="48">
        <f t="shared" si="0"/>
        <v>21008890896</v>
      </c>
    </row>
    <row r="35" spans="2:12" ht="15.75" thickBot="1" x14ac:dyDescent="0.3">
      <c r="B35" s="29">
        <v>45170</v>
      </c>
      <c r="C35" s="32">
        <v>6324605304</v>
      </c>
      <c r="D35" s="32">
        <v>3606369704</v>
      </c>
      <c r="E35" s="32">
        <v>70943416</v>
      </c>
      <c r="F35" s="32">
        <v>4229803320</v>
      </c>
      <c r="G35" s="32">
        <v>10809461745</v>
      </c>
      <c r="H35" s="32">
        <v>126531093</v>
      </c>
      <c r="I35" s="48">
        <f t="shared" si="0"/>
        <v>25167714582</v>
      </c>
    </row>
    <row r="36" spans="2:12" ht="15.75" thickBot="1" x14ac:dyDescent="0.3">
      <c r="B36" s="29">
        <v>45200</v>
      </c>
      <c r="C36" s="32">
        <v>7703301448</v>
      </c>
      <c r="D36" s="32">
        <v>4603016312</v>
      </c>
      <c r="E36" s="32">
        <v>108685973</v>
      </c>
      <c r="F36" s="32">
        <v>3856788911</v>
      </c>
      <c r="G36" s="32">
        <v>24932966108</v>
      </c>
      <c r="H36" s="32">
        <v>119479086</v>
      </c>
      <c r="I36" s="48">
        <f t="shared" si="0"/>
        <v>41324237838</v>
      </c>
    </row>
    <row r="37" spans="2:12" ht="15.75" thickBot="1" x14ac:dyDescent="0.3">
      <c r="B37" s="29">
        <v>45231</v>
      </c>
      <c r="C37" s="32">
        <v>7985265072</v>
      </c>
      <c r="D37" s="32">
        <v>4538851709</v>
      </c>
      <c r="E37" s="32">
        <v>172432362</v>
      </c>
      <c r="F37" s="32">
        <v>3787529539</v>
      </c>
      <c r="G37" s="32">
        <v>24318983506</v>
      </c>
      <c r="H37" s="32">
        <v>149620825</v>
      </c>
      <c r="I37" s="48">
        <f t="shared" si="0"/>
        <v>40952683013</v>
      </c>
    </row>
    <row r="38" spans="2:12" ht="15.75" thickBot="1" x14ac:dyDescent="0.3">
      <c r="B38" s="29">
        <v>45261</v>
      </c>
      <c r="C38" s="32">
        <v>7538132660</v>
      </c>
      <c r="D38" s="32">
        <v>4860263713</v>
      </c>
      <c r="E38" s="32">
        <v>72757746</v>
      </c>
      <c r="F38" s="32">
        <v>4365287463</v>
      </c>
      <c r="G38" s="32">
        <v>17477383084</v>
      </c>
      <c r="H38" s="32">
        <v>215717783</v>
      </c>
      <c r="I38" s="48">
        <f>SUM(C38:H38)</f>
        <v>34529542449</v>
      </c>
    </row>
    <row r="39" spans="2:12" ht="15.75" thickBot="1" x14ac:dyDescent="0.3">
      <c r="B39" s="46" t="s">
        <v>0</v>
      </c>
      <c r="C39" s="47">
        <f t="shared" ref="C39:H39" si="1">SUM(C27:C38)</f>
        <v>77056050454</v>
      </c>
      <c r="D39" s="47">
        <f t="shared" si="1"/>
        <v>41570713630</v>
      </c>
      <c r="E39" s="47">
        <f t="shared" si="1"/>
        <v>2566421751</v>
      </c>
      <c r="F39" s="47">
        <f t="shared" si="1"/>
        <v>42919815311</v>
      </c>
      <c r="G39" s="47">
        <f t="shared" si="1"/>
        <v>100617510600</v>
      </c>
      <c r="H39" s="47">
        <f t="shared" si="1"/>
        <v>2538626642</v>
      </c>
      <c r="I39" s="48">
        <f>SUM(I27:I38)</f>
        <v>267269138388</v>
      </c>
    </row>
    <row r="40" spans="2:12" x14ac:dyDescent="0.25">
      <c r="C40" s="52"/>
      <c r="D40" s="52"/>
      <c r="E40" s="52"/>
      <c r="F40" s="52"/>
      <c r="G40" s="52"/>
      <c r="H40" s="52"/>
    </row>
    <row r="41" spans="2:12" x14ac:dyDescent="0.25">
      <c r="B41" s="2" t="str">
        <f>+Indice!B9</f>
        <v>Tabla 3</v>
      </c>
    </row>
    <row r="42" spans="2:12" x14ac:dyDescent="0.25">
      <c r="B42" s="89" t="str">
        <f>+Indice!C9</f>
        <v xml:space="preserve">Clientes unicos asociados a reclamos recibidos 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</row>
    <row r="43" spans="2:12" x14ac:dyDescent="0.25">
      <c r="B43" s="28"/>
    </row>
    <row r="44" spans="2:12" ht="15.75" thickBot="1" x14ac:dyDescent="0.3">
      <c r="C44" s="92" t="s">
        <v>77</v>
      </c>
      <c r="D44" s="93"/>
      <c r="E44" s="94"/>
      <c r="F44" s="95" t="s">
        <v>70</v>
      </c>
      <c r="G44" s="93"/>
      <c r="H44" s="94"/>
    </row>
    <row r="45" spans="2:12" ht="15.75" thickBot="1" x14ac:dyDescent="0.3">
      <c r="C45" s="27" t="s">
        <v>71</v>
      </c>
      <c r="D45" s="27" t="s">
        <v>72</v>
      </c>
      <c r="E45" s="27" t="s">
        <v>73</v>
      </c>
      <c r="F45" s="27" t="s">
        <v>78</v>
      </c>
      <c r="G45" s="27" t="s">
        <v>79</v>
      </c>
      <c r="H45" s="27" t="s">
        <v>76</v>
      </c>
    </row>
    <row r="46" spans="2:12" ht="15.75" thickBot="1" x14ac:dyDescent="0.3">
      <c r="B46" s="29">
        <v>44927</v>
      </c>
      <c r="C46" s="32">
        <v>22668</v>
      </c>
      <c r="D46" s="32">
        <v>21768</v>
      </c>
      <c r="E46" s="32">
        <v>2489</v>
      </c>
      <c r="F46" s="32">
        <v>4963</v>
      </c>
      <c r="G46" s="32">
        <v>3754</v>
      </c>
      <c r="H46" s="32">
        <v>664</v>
      </c>
    </row>
    <row r="47" spans="2:12" ht="15.75" thickBot="1" x14ac:dyDescent="0.3">
      <c r="B47" s="29">
        <v>44958</v>
      </c>
      <c r="C47" s="32">
        <v>21190</v>
      </c>
      <c r="D47" s="32">
        <v>23885</v>
      </c>
      <c r="E47" s="32">
        <v>2166</v>
      </c>
      <c r="F47" s="32">
        <v>5388</v>
      </c>
      <c r="G47" s="32">
        <v>3949</v>
      </c>
      <c r="H47" s="32">
        <v>685</v>
      </c>
    </row>
    <row r="48" spans="2:12" ht="15.75" thickBot="1" x14ac:dyDescent="0.3">
      <c r="B48" s="29">
        <v>44986</v>
      </c>
      <c r="C48" s="32">
        <v>23493</v>
      </c>
      <c r="D48" s="32">
        <v>27813</v>
      </c>
      <c r="E48" s="32">
        <v>2109</v>
      </c>
      <c r="F48" s="32">
        <v>6745</v>
      </c>
      <c r="G48" s="32">
        <v>4767</v>
      </c>
      <c r="H48" s="32">
        <v>856</v>
      </c>
    </row>
    <row r="49" spans="1:24" ht="15.75" thickBot="1" x14ac:dyDescent="0.3">
      <c r="B49" s="29">
        <v>45017</v>
      </c>
      <c r="C49" s="32">
        <v>21825</v>
      </c>
      <c r="D49" s="32">
        <v>31419</v>
      </c>
      <c r="E49" s="32">
        <v>2213</v>
      </c>
      <c r="F49" s="32">
        <v>6044</v>
      </c>
      <c r="G49" s="32">
        <v>5737</v>
      </c>
      <c r="H49" s="32">
        <v>537</v>
      </c>
    </row>
    <row r="50" spans="1:24" ht="15.75" thickBot="1" x14ac:dyDescent="0.3">
      <c r="B50" s="29">
        <v>45047</v>
      </c>
      <c r="C50" s="32">
        <v>27008</v>
      </c>
      <c r="D50" s="32">
        <v>32096</v>
      </c>
      <c r="E50" s="32">
        <v>2458</v>
      </c>
      <c r="F50" s="32">
        <v>6677</v>
      </c>
      <c r="G50" s="32">
        <v>8219</v>
      </c>
      <c r="H50" s="32">
        <v>814</v>
      </c>
    </row>
    <row r="51" spans="1:24" ht="15.75" thickBot="1" x14ac:dyDescent="0.3">
      <c r="B51" s="29">
        <v>45078</v>
      </c>
      <c r="C51" s="32">
        <v>22470</v>
      </c>
      <c r="D51" s="32">
        <v>28950</v>
      </c>
      <c r="E51" s="32">
        <v>2395</v>
      </c>
      <c r="F51" s="32">
        <v>6171</v>
      </c>
      <c r="G51" s="32">
        <v>10338</v>
      </c>
      <c r="H51" s="32">
        <v>375</v>
      </c>
    </row>
    <row r="52" spans="1:24" ht="15.75" thickBot="1" x14ac:dyDescent="0.3">
      <c r="B52" s="29">
        <v>45108</v>
      </c>
      <c r="C52" s="32">
        <v>26537</v>
      </c>
      <c r="D52" s="32">
        <v>33577</v>
      </c>
      <c r="E52" s="32">
        <v>1052</v>
      </c>
      <c r="F52" s="32">
        <v>8636</v>
      </c>
      <c r="G52" s="32">
        <v>16968</v>
      </c>
      <c r="H52" s="32">
        <v>195</v>
      </c>
    </row>
    <row r="53" spans="1:24" ht="15.75" thickBot="1" x14ac:dyDescent="0.3">
      <c r="B53" s="29">
        <v>45139</v>
      </c>
      <c r="C53" s="32">
        <v>26983</v>
      </c>
      <c r="D53" s="32">
        <v>32592</v>
      </c>
      <c r="E53" s="32">
        <v>2164</v>
      </c>
      <c r="F53" s="32">
        <v>8471</v>
      </c>
      <c r="G53" s="32">
        <v>21604</v>
      </c>
      <c r="H53" s="32">
        <v>211</v>
      </c>
    </row>
    <row r="54" spans="1:24" ht="15.75" thickBot="1" x14ac:dyDescent="0.3">
      <c r="B54" s="29">
        <v>45170</v>
      </c>
      <c r="C54" s="32">
        <v>24203</v>
      </c>
      <c r="D54" s="32">
        <v>32283</v>
      </c>
      <c r="E54" s="32">
        <v>2292</v>
      </c>
      <c r="F54" s="32">
        <v>8437</v>
      </c>
      <c r="G54" s="32">
        <v>28660</v>
      </c>
      <c r="H54" s="32">
        <v>175</v>
      </c>
    </row>
    <row r="55" spans="1:24" ht="15.75" thickBot="1" x14ac:dyDescent="0.3">
      <c r="B55" s="29">
        <v>45200</v>
      </c>
      <c r="C55" s="32">
        <v>26470</v>
      </c>
      <c r="D55" s="32">
        <v>36026</v>
      </c>
      <c r="E55" s="32">
        <v>3161</v>
      </c>
      <c r="F55" s="32">
        <v>10594</v>
      </c>
      <c r="G55" s="32">
        <v>64775</v>
      </c>
      <c r="H55" s="32">
        <v>171</v>
      </c>
    </row>
    <row r="56" spans="1:24" ht="15.75" thickBot="1" x14ac:dyDescent="0.3">
      <c r="B56" s="29">
        <v>45231</v>
      </c>
      <c r="C56" s="32">
        <v>26043</v>
      </c>
      <c r="D56" s="32">
        <v>36273</v>
      </c>
      <c r="E56" s="32">
        <v>4419</v>
      </c>
      <c r="F56" s="32">
        <v>11211</v>
      </c>
      <c r="G56" s="32">
        <v>61824</v>
      </c>
      <c r="H56" s="32">
        <v>226</v>
      </c>
    </row>
    <row r="57" spans="1:24" x14ac:dyDescent="0.25">
      <c r="B57" s="29">
        <v>45261</v>
      </c>
      <c r="C57" s="32">
        <v>24510</v>
      </c>
      <c r="D57" s="32">
        <v>34593</v>
      </c>
      <c r="E57" s="32">
        <v>1386</v>
      </c>
      <c r="F57" s="32">
        <v>12510</v>
      </c>
      <c r="G57" s="32">
        <v>46889</v>
      </c>
      <c r="H57" s="32">
        <v>362</v>
      </c>
    </row>
    <row r="61" spans="1:24" x14ac:dyDescent="0.25">
      <c r="A61" s="13"/>
      <c r="B61" s="41" t="s">
        <v>61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2"/>
    </row>
    <row r="62" spans="1:24" x14ac:dyDescent="0.25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3"/>
      <c r="N62" s="3"/>
      <c r="W62" s="3"/>
      <c r="X62" s="3"/>
    </row>
    <row r="63" spans="1:24" x14ac:dyDescent="0.25">
      <c r="B63" s="41" t="s">
        <v>128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3"/>
      <c r="N63" s="3"/>
      <c r="W63" s="3"/>
      <c r="X63" s="3"/>
    </row>
    <row r="64" spans="1:24" x14ac:dyDescent="0.25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  <c r="N64" s="44"/>
      <c r="O64" s="43"/>
      <c r="P64" s="43"/>
      <c r="Q64" s="43"/>
      <c r="R64" s="43"/>
      <c r="S64" s="43"/>
      <c r="T64" s="43"/>
      <c r="U64" s="43"/>
      <c r="V64" s="43"/>
      <c r="W64" s="3"/>
      <c r="X64" s="3"/>
    </row>
    <row r="65" spans="2:24" x14ac:dyDescent="0.25">
      <c r="B65" s="45" t="str">
        <f>+Indice!B35</f>
        <v>Información al: 31/12/2023 para todas las instituciones</v>
      </c>
      <c r="M65" s="3"/>
      <c r="N65" s="3"/>
      <c r="W65" s="3"/>
      <c r="X65" s="3"/>
    </row>
    <row r="66" spans="2:24" x14ac:dyDescent="0.25">
      <c r="B66" s="1" t="s">
        <v>59</v>
      </c>
      <c r="M66" s="3"/>
      <c r="N66" s="3"/>
      <c r="W66" s="3"/>
      <c r="X66" s="3"/>
    </row>
    <row r="67" spans="2:24" x14ac:dyDescent="0.25">
      <c r="M67" s="3"/>
      <c r="N67" s="3"/>
      <c r="W67" s="3"/>
      <c r="X67" s="3"/>
    </row>
    <row r="68" spans="2:24" x14ac:dyDescent="0.25">
      <c r="B68" s="1" t="str">
        <f>+Indice!B36</f>
        <v>Actualización: 07/08/2024</v>
      </c>
      <c r="M68" s="3"/>
      <c r="N68" s="3"/>
      <c r="W68" s="3"/>
      <c r="X68" s="3"/>
    </row>
  </sheetData>
  <mergeCells count="9">
    <mergeCell ref="C44:E44"/>
    <mergeCell ref="F44:H44"/>
    <mergeCell ref="B5:L5"/>
    <mergeCell ref="B23:L23"/>
    <mergeCell ref="B42:L42"/>
    <mergeCell ref="C7:E7"/>
    <mergeCell ref="F7:H7"/>
    <mergeCell ref="C25:E25"/>
    <mergeCell ref="F25:H25"/>
  </mergeCells>
  <pageMargins left="0.7" right="0.7" top="0.75" bottom="0.75" header="0.3" footer="0.3"/>
  <ignoredErrors>
    <ignoredError sqref="I2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BAA8B-83C4-495C-A275-22DF40924199}">
  <dimension ref="A1:Z139"/>
  <sheetViews>
    <sheetView topLeftCell="C64" zoomScale="70" zoomScaleNormal="70" workbookViewId="0">
      <selection activeCell="H52" sqref="H52:I52"/>
    </sheetView>
  </sheetViews>
  <sheetFormatPr baseColWidth="10" defaultColWidth="11.5703125" defaultRowHeight="15" x14ac:dyDescent="0.25"/>
  <cols>
    <col min="1" max="1" width="11.5703125" style="13"/>
    <col min="2" max="2" width="40" style="1" bestFit="1" customWidth="1"/>
    <col min="3" max="3" width="20.28515625" style="1" bestFit="1" customWidth="1"/>
    <col min="4" max="4" width="16.85546875" style="1" bestFit="1" customWidth="1"/>
    <col min="5" max="5" width="21.42578125" style="1" customWidth="1"/>
    <col min="6" max="6" width="14.5703125" style="1" bestFit="1" customWidth="1"/>
    <col min="7" max="7" width="18" style="1" customWidth="1"/>
    <col min="8" max="8" width="18.28515625" style="1" customWidth="1"/>
    <col min="9" max="9" width="21.5703125" style="1" customWidth="1"/>
    <col min="10" max="13" width="17.85546875" style="1" customWidth="1"/>
    <col min="14" max="16384" width="11.5703125" style="1"/>
  </cols>
  <sheetData>
    <row r="1" spans="1:13" x14ac:dyDescent="0.25">
      <c r="J1" s="2"/>
    </row>
    <row r="2" spans="1:13" x14ac:dyDescent="0.25">
      <c r="B2" s="28" t="str">
        <f>+Indice!B13</f>
        <v>ESTADO DE SOLICITUDES DE RECLAMO POR INSTITUCIÓN  (SEGUNDO SEMESTRE 2023).</v>
      </c>
      <c r="J2" s="2"/>
    </row>
    <row r="3" spans="1:13" x14ac:dyDescent="0.25">
      <c r="B3" s="2"/>
      <c r="J3" s="2"/>
      <c r="L3" s="3"/>
      <c r="M3" s="3"/>
    </row>
    <row r="4" spans="1:13" x14ac:dyDescent="0.25">
      <c r="B4" s="2" t="str">
        <f>+Indice!B15</f>
        <v>Tabla 4</v>
      </c>
      <c r="J4" s="2"/>
      <c r="L4" s="3"/>
      <c r="M4" s="3"/>
    </row>
    <row r="5" spans="1:13" x14ac:dyDescent="0.25">
      <c r="B5" s="89" t="str">
        <f>+Indice!C15</f>
        <v>Estado de solicitud de reclamo por institución Segundo Semestre 2023 (Número)</v>
      </c>
      <c r="C5" s="89"/>
      <c r="D5" s="89"/>
      <c r="E5" s="89"/>
      <c r="F5" s="89"/>
      <c r="G5" s="89"/>
      <c r="H5" s="89"/>
      <c r="I5" s="89"/>
      <c r="J5" s="89"/>
      <c r="K5" s="89"/>
      <c r="L5" s="3"/>
      <c r="M5" s="3"/>
    </row>
    <row r="6" spans="1:13" s="4" customFormat="1" x14ac:dyDescent="0.25">
      <c r="A6" s="13"/>
      <c r="D6" s="4">
        <v>1</v>
      </c>
      <c r="E6" s="4">
        <v>3</v>
      </c>
      <c r="F6" s="4">
        <v>3</v>
      </c>
      <c r="G6" s="4">
        <v>4</v>
      </c>
      <c r="H6" s="4">
        <v>5</v>
      </c>
      <c r="J6" s="81">
        <v>6</v>
      </c>
      <c r="K6" s="4">
        <v>2</v>
      </c>
      <c r="L6" s="4">
        <v>7</v>
      </c>
    </row>
    <row r="7" spans="1:13" ht="28.9" customHeight="1" x14ac:dyDescent="0.25">
      <c r="B7" s="97" t="s">
        <v>1</v>
      </c>
      <c r="C7" s="99" t="s">
        <v>45</v>
      </c>
      <c r="D7" s="96" t="s">
        <v>16</v>
      </c>
      <c r="E7" s="96"/>
      <c r="F7" s="96"/>
      <c r="G7" s="96" t="s">
        <v>22</v>
      </c>
      <c r="H7" s="96"/>
      <c r="I7" s="96"/>
      <c r="J7" s="96"/>
      <c r="K7" s="96" t="s">
        <v>43</v>
      </c>
      <c r="L7" s="96" t="s">
        <v>44</v>
      </c>
    </row>
    <row r="8" spans="1:13" ht="14.45" customHeight="1" x14ac:dyDescent="0.25">
      <c r="B8" s="97"/>
      <c r="C8" s="99"/>
      <c r="D8" s="96"/>
      <c r="E8" s="96"/>
      <c r="F8" s="96"/>
      <c r="G8" s="96"/>
      <c r="H8" s="96"/>
      <c r="I8" s="96"/>
      <c r="J8" s="96"/>
      <c r="K8" s="96"/>
      <c r="L8" s="96"/>
    </row>
    <row r="9" spans="1:13" ht="45" customHeight="1" x14ac:dyDescent="0.25">
      <c r="B9" s="97"/>
      <c r="C9" s="100"/>
      <c r="D9" s="96"/>
      <c r="E9" s="96"/>
      <c r="F9" s="96"/>
      <c r="G9" s="96"/>
      <c r="H9" s="96"/>
      <c r="I9" s="96"/>
      <c r="J9" s="96"/>
      <c r="K9" s="96"/>
      <c r="L9" s="96"/>
    </row>
    <row r="10" spans="1:13" s="41" customFormat="1" ht="136.15" customHeight="1" x14ac:dyDescent="0.25">
      <c r="A10" s="73"/>
      <c r="B10" s="98"/>
      <c r="C10" s="74" t="s">
        <v>2</v>
      </c>
      <c r="D10" s="7" t="s">
        <v>18</v>
      </c>
      <c r="E10" s="7" t="s">
        <v>17</v>
      </c>
      <c r="F10" s="8" t="s">
        <v>41</v>
      </c>
      <c r="G10" s="7" t="s">
        <v>19</v>
      </c>
      <c r="H10" s="7" t="s">
        <v>20</v>
      </c>
      <c r="I10" s="7" t="s">
        <v>21</v>
      </c>
      <c r="J10" s="8" t="s">
        <v>42</v>
      </c>
      <c r="K10" s="96"/>
      <c r="L10" s="96"/>
    </row>
    <row r="11" spans="1:13" x14ac:dyDescent="0.25">
      <c r="A11" s="36">
        <v>1</v>
      </c>
      <c r="B11" s="69" t="s">
        <v>3</v>
      </c>
      <c r="C11" s="33">
        <f t="shared" ref="C11:C42" si="0">+F11+J11+K11+L11</f>
        <v>40229</v>
      </c>
      <c r="D11" s="5">
        <v>36</v>
      </c>
      <c r="E11" s="5">
        <v>127</v>
      </c>
      <c r="F11" s="33">
        <f t="shared" ref="F11:F33" si="1">+D11+E11</f>
        <v>163</v>
      </c>
      <c r="G11" s="6">
        <v>277</v>
      </c>
      <c r="H11" s="6"/>
      <c r="I11" s="6"/>
      <c r="J11" s="33">
        <f t="shared" ref="J11:J33" si="2">+G11+H11+I11</f>
        <v>277</v>
      </c>
      <c r="K11" s="11">
        <v>39756</v>
      </c>
      <c r="L11" s="11">
        <v>33</v>
      </c>
    </row>
    <row r="12" spans="1:13" x14ac:dyDescent="0.25">
      <c r="A12" s="37">
        <v>9</v>
      </c>
      <c r="B12" s="69" t="s">
        <v>4</v>
      </c>
      <c r="C12" s="34">
        <f t="shared" si="0"/>
        <v>66</v>
      </c>
      <c r="D12" s="5"/>
      <c r="E12" s="5"/>
      <c r="F12" s="34">
        <f t="shared" si="1"/>
        <v>0</v>
      </c>
      <c r="G12" s="6"/>
      <c r="H12" s="6"/>
      <c r="I12" s="6"/>
      <c r="J12" s="34">
        <f t="shared" si="2"/>
        <v>0</v>
      </c>
      <c r="K12" s="12">
        <v>66</v>
      </c>
      <c r="L12" s="12"/>
    </row>
    <row r="13" spans="1:13" x14ac:dyDescent="0.25">
      <c r="A13" s="37">
        <v>12</v>
      </c>
      <c r="B13" s="70" t="s">
        <v>5</v>
      </c>
      <c r="C13" s="34">
        <f t="shared" si="0"/>
        <v>292639</v>
      </c>
      <c r="D13" s="5">
        <v>7905</v>
      </c>
      <c r="E13" s="5"/>
      <c r="F13" s="34">
        <f t="shared" si="1"/>
        <v>7905</v>
      </c>
      <c r="G13" s="6">
        <v>832</v>
      </c>
      <c r="H13" s="6">
        <v>8</v>
      </c>
      <c r="I13" s="6">
        <v>39</v>
      </c>
      <c r="J13" s="34">
        <f t="shared" si="2"/>
        <v>879</v>
      </c>
      <c r="K13" s="12">
        <v>283855</v>
      </c>
      <c r="L13" s="12"/>
    </row>
    <row r="14" spans="1:13" x14ac:dyDescent="0.25">
      <c r="A14" s="37">
        <v>14</v>
      </c>
      <c r="B14" s="69" t="s">
        <v>6</v>
      </c>
      <c r="C14" s="34">
        <f t="shared" si="0"/>
        <v>6355</v>
      </c>
      <c r="D14" s="5">
        <v>101</v>
      </c>
      <c r="E14" s="5">
        <v>16</v>
      </c>
      <c r="F14" s="34">
        <f t="shared" si="1"/>
        <v>117</v>
      </c>
      <c r="G14" s="6">
        <v>142</v>
      </c>
      <c r="H14" s="6"/>
      <c r="I14" s="6">
        <v>4</v>
      </c>
      <c r="J14" s="34">
        <f t="shared" si="2"/>
        <v>146</v>
      </c>
      <c r="K14" s="50">
        <v>5729</v>
      </c>
      <c r="L14" s="12">
        <v>363</v>
      </c>
    </row>
    <row r="15" spans="1:13" x14ac:dyDescent="0.25">
      <c r="A15" s="37">
        <v>16</v>
      </c>
      <c r="B15" s="70" t="s">
        <v>7</v>
      </c>
      <c r="C15" s="34">
        <f t="shared" si="0"/>
        <v>14120</v>
      </c>
      <c r="D15" s="5">
        <v>16</v>
      </c>
      <c r="E15" s="5">
        <v>20</v>
      </c>
      <c r="F15" s="34">
        <f t="shared" si="1"/>
        <v>36</v>
      </c>
      <c r="G15" s="6">
        <v>144</v>
      </c>
      <c r="H15" s="6">
        <v>2</v>
      </c>
      <c r="I15" s="6"/>
      <c r="J15" s="34">
        <f t="shared" si="2"/>
        <v>146</v>
      </c>
      <c r="K15" s="50">
        <v>13898</v>
      </c>
      <c r="L15" s="12">
        <v>40</v>
      </c>
    </row>
    <row r="16" spans="1:13" x14ac:dyDescent="0.25">
      <c r="A16" s="37">
        <v>28</v>
      </c>
      <c r="B16" s="70" t="s">
        <v>8</v>
      </c>
      <c r="C16" s="34">
        <f t="shared" si="0"/>
        <v>2430</v>
      </c>
      <c r="D16" s="5"/>
      <c r="E16" s="5"/>
      <c r="F16" s="34">
        <f t="shared" si="1"/>
        <v>0</v>
      </c>
      <c r="G16" s="6">
        <v>45</v>
      </c>
      <c r="H16" s="6">
        <v>1</v>
      </c>
      <c r="I16" s="6">
        <v>4</v>
      </c>
      <c r="J16" s="34">
        <f t="shared" si="2"/>
        <v>50</v>
      </c>
      <c r="K16" s="12">
        <v>2380</v>
      </c>
      <c r="L16" s="12"/>
    </row>
    <row r="17" spans="1:12" x14ac:dyDescent="0.25">
      <c r="A17" s="37">
        <v>37</v>
      </c>
      <c r="B17" s="70" t="s">
        <v>9</v>
      </c>
      <c r="C17" s="34">
        <f t="shared" si="0"/>
        <v>35969</v>
      </c>
      <c r="D17" s="5">
        <v>84</v>
      </c>
      <c r="E17" s="5">
        <v>1</v>
      </c>
      <c r="F17" s="34">
        <f t="shared" si="1"/>
        <v>85</v>
      </c>
      <c r="G17" s="6">
        <v>1757</v>
      </c>
      <c r="H17" s="6"/>
      <c r="I17" s="6"/>
      <c r="J17" s="34">
        <f t="shared" si="2"/>
        <v>1757</v>
      </c>
      <c r="K17" s="12">
        <v>34111</v>
      </c>
      <c r="L17" s="12">
        <v>16</v>
      </c>
    </row>
    <row r="18" spans="1:12" x14ac:dyDescent="0.25">
      <c r="A18" s="37">
        <v>39</v>
      </c>
      <c r="B18" s="70" t="s">
        <v>10</v>
      </c>
      <c r="C18" s="34">
        <f t="shared" si="0"/>
        <v>8468</v>
      </c>
      <c r="D18" s="5"/>
      <c r="E18" s="5"/>
      <c r="F18" s="34">
        <f t="shared" si="1"/>
        <v>0</v>
      </c>
      <c r="G18" s="6">
        <v>120</v>
      </c>
      <c r="H18" s="6"/>
      <c r="I18" s="6"/>
      <c r="J18" s="34">
        <f t="shared" si="2"/>
        <v>120</v>
      </c>
      <c r="K18" s="12">
        <v>8334</v>
      </c>
      <c r="L18" s="12">
        <v>14</v>
      </c>
    </row>
    <row r="19" spans="1:12" x14ac:dyDescent="0.25">
      <c r="A19" s="37">
        <v>49</v>
      </c>
      <c r="B19" s="70" t="s">
        <v>11</v>
      </c>
      <c r="C19" s="34">
        <f t="shared" si="0"/>
        <v>787</v>
      </c>
      <c r="D19" s="5">
        <v>26</v>
      </c>
      <c r="E19" s="5"/>
      <c r="F19" s="34">
        <f t="shared" si="1"/>
        <v>26</v>
      </c>
      <c r="G19" s="6">
        <v>4</v>
      </c>
      <c r="H19" s="6"/>
      <c r="I19" s="6"/>
      <c r="J19" s="34">
        <f t="shared" si="2"/>
        <v>4</v>
      </c>
      <c r="K19" s="12">
        <v>743</v>
      </c>
      <c r="L19" s="12">
        <v>14</v>
      </c>
    </row>
    <row r="20" spans="1:12" x14ac:dyDescent="0.25">
      <c r="A20" s="37">
        <v>51</v>
      </c>
      <c r="B20" s="70" t="s">
        <v>12</v>
      </c>
      <c r="C20" s="34">
        <f t="shared" si="0"/>
        <v>14776</v>
      </c>
      <c r="D20" s="5"/>
      <c r="E20" s="5"/>
      <c r="F20" s="34">
        <f t="shared" si="1"/>
        <v>0</v>
      </c>
      <c r="G20" s="6">
        <v>438</v>
      </c>
      <c r="H20" s="6"/>
      <c r="I20" s="6"/>
      <c r="J20" s="34">
        <f t="shared" si="2"/>
        <v>438</v>
      </c>
      <c r="K20" s="12">
        <v>14138</v>
      </c>
      <c r="L20" s="12">
        <v>200</v>
      </c>
    </row>
    <row r="21" spans="1:12" x14ac:dyDescent="0.25">
      <c r="A21" s="37">
        <v>53</v>
      </c>
      <c r="B21" s="70" t="s">
        <v>13</v>
      </c>
      <c r="C21" s="34">
        <f t="shared" si="0"/>
        <v>3390</v>
      </c>
      <c r="D21" s="5">
        <v>84</v>
      </c>
      <c r="E21" s="5"/>
      <c r="F21" s="34">
        <f t="shared" si="1"/>
        <v>84</v>
      </c>
      <c r="G21" s="6">
        <v>402</v>
      </c>
      <c r="H21" s="6"/>
      <c r="I21" s="6">
        <v>1</v>
      </c>
      <c r="J21" s="34">
        <f t="shared" si="2"/>
        <v>403</v>
      </c>
      <c r="K21" s="12">
        <v>2903</v>
      </c>
      <c r="L21" s="12"/>
    </row>
    <row r="22" spans="1:12" x14ac:dyDescent="0.25">
      <c r="A22" s="37">
        <v>55</v>
      </c>
      <c r="B22" s="70" t="s">
        <v>14</v>
      </c>
      <c r="C22" s="34">
        <f t="shared" si="0"/>
        <v>332</v>
      </c>
      <c r="D22" s="5"/>
      <c r="E22" s="5"/>
      <c r="F22" s="34">
        <f t="shared" si="1"/>
        <v>0</v>
      </c>
      <c r="G22" s="6">
        <v>20</v>
      </c>
      <c r="H22" s="6">
        <v>3</v>
      </c>
      <c r="I22" s="6">
        <v>1</v>
      </c>
      <c r="J22" s="34">
        <f t="shared" si="2"/>
        <v>24</v>
      </c>
      <c r="K22" s="12">
        <v>308</v>
      </c>
      <c r="L22" s="12"/>
    </row>
    <row r="23" spans="1:12" x14ac:dyDescent="0.25">
      <c r="A23" s="37">
        <v>288</v>
      </c>
      <c r="B23" s="70" t="s">
        <v>34</v>
      </c>
      <c r="C23" s="34">
        <f t="shared" si="0"/>
        <v>57</v>
      </c>
      <c r="D23" s="5"/>
      <c r="E23" s="5"/>
      <c r="F23" s="34">
        <f t="shared" si="1"/>
        <v>0</v>
      </c>
      <c r="G23" s="6"/>
      <c r="H23" s="6"/>
      <c r="I23" s="6"/>
      <c r="J23" s="34">
        <f t="shared" si="2"/>
        <v>0</v>
      </c>
      <c r="K23" s="12">
        <v>49</v>
      </c>
      <c r="L23" s="12">
        <v>8</v>
      </c>
    </row>
    <row r="24" spans="1:12" x14ac:dyDescent="0.25">
      <c r="A24" s="37">
        <v>292</v>
      </c>
      <c r="B24" s="70" t="s">
        <v>24</v>
      </c>
      <c r="C24" s="34">
        <f t="shared" si="0"/>
        <v>8829</v>
      </c>
      <c r="D24" s="5">
        <v>181</v>
      </c>
      <c r="E24" s="5"/>
      <c r="F24" s="34">
        <f t="shared" si="1"/>
        <v>181</v>
      </c>
      <c r="G24" s="6">
        <v>45</v>
      </c>
      <c r="H24" s="6"/>
      <c r="I24" s="6"/>
      <c r="J24" s="34">
        <f t="shared" si="2"/>
        <v>45</v>
      </c>
      <c r="K24" s="12">
        <v>8603</v>
      </c>
      <c r="L24" s="12"/>
    </row>
    <row r="25" spans="1:12" x14ac:dyDescent="0.25">
      <c r="A25" s="37">
        <v>294</v>
      </c>
      <c r="B25" s="70" t="s">
        <v>23</v>
      </c>
      <c r="C25" s="34">
        <f t="shared" si="0"/>
        <v>10774</v>
      </c>
      <c r="D25" s="5">
        <v>356</v>
      </c>
      <c r="E25" s="5"/>
      <c r="F25" s="34">
        <f t="shared" si="1"/>
        <v>356</v>
      </c>
      <c r="G25" s="6"/>
      <c r="H25" s="6"/>
      <c r="I25" s="6"/>
      <c r="J25" s="34">
        <f t="shared" si="2"/>
        <v>0</v>
      </c>
      <c r="K25" s="12">
        <v>7938</v>
      </c>
      <c r="L25" s="12">
        <v>2480</v>
      </c>
    </row>
    <row r="26" spans="1:12" x14ac:dyDescent="0.25">
      <c r="A26" s="37">
        <v>672</v>
      </c>
      <c r="B26" s="70" t="s">
        <v>15</v>
      </c>
      <c r="C26" s="34">
        <f t="shared" si="0"/>
        <v>1700</v>
      </c>
      <c r="D26" s="5"/>
      <c r="E26" s="5"/>
      <c r="F26" s="34">
        <f t="shared" si="1"/>
        <v>0</v>
      </c>
      <c r="G26" s="6"/>
      <c r="H26" s="6"/>
      <c r="I26" s="6"/>
      <c r="J26" s="34">
        <f t="shared" si="2"/>
        <v>0</v>
      </c>
      <c r="K26" s="12">
        <v>1700</v>
      </c>
      <c r="L26" s="12"/>
    </row>
    <row r="27" spans="1:12" x14ac:dyDescent="0.25">
      <c r="A27" s="37">
        <v>686</v>
      </c>
      <c r="B27" s="76" t="s">
        <v>25</v>
      </c>
      <c r="C27" s="34">
        <f t="shared" si="0"/>
        <v>3239</v>
      </c>
      <c r="D27" s="5"/>
      <c r="E27" s="5"/>
      <c r="F27" s="34">
        <f t="shared" si="1"/>
        <v>0</v>
      </c>
      <c r="G27" s="6"/>
      <c r="H27" s="6"/>
      <c r="I27" s="6"/>
      <c r="J27" s="34">
        <f t="shared" si="2"/>
        <v>0</v>
      </c>
      <c r="K27" s="12">
        <v>3239</v>
      </c>
      <c r="L27" s="12"/>
    </row>
    <row r="28" spans="1:12" x14ac:dyDescent="0.25">
      <c r="A28" s="37">
        <v>689</v>
      </c>
      <c r="B28" s="70" t="s">
        <v>29</v>
      </c>
      <c r="C28" s="34">
        <f t="shared" si="0"/>
        <v>4315</v>
      </c>
      <c r="D28" s="5"/>
      <c r="E28" s="5"/>
      <c r="F28" s="34">
        <f t="shared" si="1"/>
        <v>0</v>
      </c>
      <c r="G28" s="6"/>
      <c r="H28" s="6"/>
      <c r="I28" s="6"/>
      <c r="J28" s="34">
        <f t="shared" si="2"/>
        <v>0</v>
      </c>
      <c r="K28" s="12">
        <v>4315</v>
      </c>
      <c r="L28" s="12"/>
    </row>
    <row r="29" spans="1:12" x14ac:dyDescent="0.25">
      <c r="A29" s="37">
        <v>693</v>
      </c>
      <c r="B29" s="70" t="s">
        <v>26</v>
      </c>
      <c r="C29" s="34">
        <f t="shared" si="0"/>
        <v>23670</v>
      </c>
      <c r="D29" s="5"/>
      <c r="E29" s="5"/>
      <c r="F29" s="34">
        <f t="shared" si="1"/>
        <v>0</v>
      </c>
      <c r="G29" s="6">
        <v>190</v>
      </c>
      <c r="H29" s="6"/>
      <c r="I29" s="6"/>
      <c r="J29" s="34">
        <f t="shared" si="2"/>
        <v>190</v>
      </c>
      <c r="K29" s="12">
        <v>23359</v>
      </c>
      <c r="L29" s="12">
        <v>121</v>
      </c>
    </row>
    <row r="30" spans="1:12" x14ac:dyDescent="0.25">
      <c r="A30" s="37">
        <v>697</v>
      </c>
      <c r="B30" s="70" t="s">
        <v>28</v>
      </c>
      <c r="C30" s="34">
        <f t="shared" si="0"/>
        <v>1037</v>
      </c>
      <c r="D30" s="5"/>
      <c r="E30" s="5"/>
      <c r="F30" s="34">
        <f t="shared" si="1"/>
        <v>0</v>
      </c>
      <c r="G30" s="6"/>
      <c r="H30" s="6"/>
      <c r="I30" s="6"/>
      <c r="J30" s="34">
        <f t="shared" si="2"/>
        <v>0</v>
      </c>
      <c r="K30" s="12">
        <v>1037</v>
      </c>
      <c r="L30" s="12"/>
    </row>
    <row r="31" spans="1:12" x14ac:dyDescent="0.25">
      <c r="A31" s="37">
        <v>699</v>
      </c>
      <c r="B31" s="70" t="s">
        <v>31</v>
      </c>
      <c r="C31" s="34">
        <f t="shared" si="0"/>
        <v>817</v>
      </c>
      <c r="D31" s="5"/>
      <c r="E31" s="5"/>
      <c r="F31" s="34">
        <f t="shared" si="1"/>
        <v>0</v>
      </c>
      <c r="G31" s="6"/>
      <c r="H31" s="6"/>
      <c r="I31" s="6"/>
      <c r="J31" s="34">
        <f t="shared" si="2"/>
        <v>0</v>
      </c>
      <c r="K31" s="12">
        <v>817</v>
      </c>
      <c r="L31" s="12"/>
    </row>
    <row r="32" spans="1:12" x14ac:dyDescent="0.25">
      <c r="A32" s="37">
        <v>701</v>
      </c>
      <c r="B32" s="70" t="s">
        <v>35</v>
      </c>
      <c r="C32" s="34">
        <f t="shared" si="0"/>
        <v>233</v>
      </c>
      <c r="D32" s="5">
        <v>2</v>
      </c>
      <c r="E32" s="5"/>
      <c r="F32" s="34">
        <f t="shared" si="1"/>
        <v>2</v>
      </c>
      <c r="G32" s="6"/>
      <c r="H32" s="6"/>
      <c r="I32" s="6"/>
      <c r="J32" s="34">
        <f t="shared" si="2"/>
        <v>0</v>
      </c>
      <c r="K32" s="12">
        <v>231</v>
      </c>
      <c r="L32" s="12"/>
    </row>
    <row r="33" spans="1:12" x14ac:dyDescent="0.25">
      <c r="A33" s="37">
        <v>707</v>
      </c>
      <c r="B33" s="70" t="s">
        <v>32</v>
      </c>
      <c r="C33" s="34">
        <f t="shared" si="0"/>
        <v>196</v>
      </c>
      <c r="D33" s="5"/>
      <c r="E33" s="5"/>
      <c r="F33" s="34">
        <f t="shared" si="1"/>
        <v>0</v>
      </c>
      <c r="G33" s="6"/>
      <c r="H33" s="6"/>
      <c r="I33" s="6"/>
      <c r="J33" s="34">
        <f t="shared" si="2"/>
        <v>0</v>
      </c>
      <c r="K33" s="12">
        <v>196</v>
      </c>
      <c r="L33" s="12"/>
    </row>
    <row r="34" spans="1:12" x14ac:dyDescent="0.25">
      <c r="A34" s="37">
        <v>708</v>
      </c>
      <c r="B34" s="70" t="s">
        <v>27</v>
      </c>
      <c r="C34" s="34">
        <f t="shared" si="0"/>
        <v>585</v>
      </c>
      <c r="D34" s="5"/>
      <c r="E34" s="5"/>
      <c r="F34" s="34"/>
      <c r="G34" s="6"/>
      <c r="H34" s="6"/>
      <c r="I34" s="6"/>
      <c r="J34" s="34"/>
      <c r="K34" s="12">
        <v>585</v>
      </c>
      <c r="L34" s="12"/>
    </row>
    <row r="35" spans="1:12" x14ac:dyDescent="0.25">
      <c r="A35" s="37">
        <v>718</v>
      </c>
      <c r="B35" s="70" t="s">
        <v>63</v>
      </c>
      <c r="C35" s="34">
        <f t="shared" si="0"/>
        <v>1</v>
      </c>
      <c r="D35" s="5"/>
      <c r="E35" s="5"/>
      <c r="F35" s="34">
        <f t="shared" ref="F35:F42" si="3">+D35+E35</f>
        <v>0</v>
      </c>
      <c r="G35" s="6"/>
      <c r="H35" s="6"/>
      <c r="I35" s="6"/>
      <c r="J35" s="34">
        <f t="shared" ref="J35:J42" si="4">+G35+H35+I35</f>
        <v>0</v>
      </c>
      <c r="K35" s="12">
        <v>1</v>
      </c>
      <c r="L35" s="12"/>
    </row>
    <row r="36" spans="1:12" x14ac:dyDescent="0.25">
      <c r="A36" s="37">
        <v>729</v>
      </c>
      <c r="B36" s="70" t="s">
        <v>36</v>
      </c>
      <c r="C36" s="34">
        <f t="shared" si="0"/>
        <v>230</v>
      </c>
      <c r="D36" s="5"/>
      <c r="E36" s="5"/>
      <c r="F36" s="34">
        <f t="shared" si="3"/>
        <v>0</v>
      </c>
      <c r="G36" s="6">
        <v>1</v>
      </c>
      <c r="H36" s="6"/>
      <c r="I36" s="6"/>
      <c r="J36" s="34">
        <f t="shared" si="4"/>
        <v>1</v>
      </c>
      <c r="K36" s="12">
        <v>229</v>
      </c>
      <c r="L36" s="12"/>
    </row>
    <row r="37" spans="1:12" x14ac:dyDescent="0.25">
      <c r="A37" s="37">
        <v>730</v>
      </c>
      <c r="B37" s="70" t="s">
        <v>30</v>
      </c>
      <c r="C37" s="34">
        <f t="shared" si="0"/>
        <v>10522</v>
      </c>
      <c r="D37" s="5">
        <v>335</v>
      </c>
      <c r="E37" s="5"/>
      <c r="F37" s="34">
        <f t="shared" si="3"/>
        <v>335</v>
      </c>
      <c r="G37" s="6"/>
      <c r="H37" s="6"/>
      <c r="I37" s="6"/>
      <c r="J37" s="34">
        <f t="shared" si="4"/>
        <v>0</v>
      </c>
      <c r="K37" s="12">
        <v>10187</v>
      </c>
      <c r="L37" s="12"/>
    </row>
    <row r="38" spans="1:12" x14ac:dyDescent="0.25">
      <c r="A38" s="37">
        <v>732</v>
      </c>
      <c r="B38" s="70" t="s">
        <v>37</v>
      </c>
      <c r="C38" s="34">
        <f t="shared" si="0"/>
        <v>100</v>
      </c>
      <c r="D38" s="5"/>
      <c r="E38" s="5"/>
      <c r="F38" s="34">
        <f t="shared" si="3"/>
        <v>0</v>
      </c>
      <c r="G38" s="6"/>
      <c r="H38" s="6"/>
      <c r="I38" s="6"/>
      <c r="J38" s="34">
        <f t="shared" si="4"/>
        <v>0</v>
      </c>
      <c r="K38" s="12">
        <v>100</v>
      </c>
      <c r="L38" s="12"/>
    </row>
    <row r="39" spans="1:12" x14ac:dyDescent="0.25">
      <c r="A39" s="37">
        <v>738</v>
      </c>
      <c r="B39" s="70" t="s">
        <v>38</v>
      </c>
      <c r="C39" s="34">
        <f t="shared" si="0"/>
        <v>31</v>
      </c>
      <c r="D39" s="5"/>
      <c r="E39" s="5"/>
      <c r="F39" s="34">
        <f t="shared" si="3"/>
        <v>0</v>
      </c>
      <c r="G39" s="6"/>
      <c r="H39" s="6"/>
      <c r="I39" s="6"/>
      <c r="J39" s="34">
        <f t="shared" si="4"/>
        <v>0</v>
      </c>
      <c r="K39" s="12">
        <v>31</v>
      </c>
      <c r="L39" s="12"/>
    </row>
    <row r="40" spans="1:12" x14ac:dyDescent="0.25">
      <c r="A40" s="37">
        <v>739</v>
      </c>
      <c r="B40" s="70" t="s">
        <v>39</v>
      </c>
      <c r="C40" s="34">
        <f t="shared" si="0"/>
        <v>51</v>
      </c>
      <c r="D40" s="5"/>
      <c r="E40" s="5"/>
      <c r="F40" s="34">
        <f t="shared" si="3"/>
        <v>0</v>
      </c>
      <c r="G40" s="6"/>
      <c r="H40" s="6"/>
      <c r="I40" s="6"/>
      <c r="J40" s="34">
        <f t="shared" si="4"/>
        <v>0</v>
      </c>
      <c r="K40" s="12">
        <v>51</v>
      </c>
      <c r="L40" s="12"/>
    </row>
    <row r="41" spans="1:12" x14ac:dyDescent="0.25">
      <c r="A41" s="37">
        <v>875</v>
      </c>
      <c r="B41" s="70" t="s">
        <v>40</v>
      </c>
      <c r="C41" s="34">
        <f t="shared" si="0"/>
        <v>995</v>
      </c>
      <c r="D41" s="5">
        <v>45</v>
      </c>
      <c r="E41" s="5">
        <v>4</v>
      </c>
      <c r="F41" s="34">
        <f t="shared" si="3"/>
        <v>49</v>
      </c>
      <c r="G41" s="6"/>
      <c r="H41" s="6"/>
      <c r="I41" s="6"/>
      <c r="J41" s="34">
        <f t="shared" si="4"/>
        <v>0</v>
      </c>
      <c r="K41" s="12">
        <v>946</v>
      </c>
      <c r="L41" s="12"/>
    </row>
    <row r="42" spans="1:12" ht="15.75" thickBot="1" x14ac:dyDescent="0.3">
      <c r="A42" s="37">
        <v>2527</v>
      </c>
      <c r="B42" s="70" t="s">
        <v>33</v>
      </c>
      <c r="C42" s="35">
        <f t="shared" si="0"/>
        <v>289</v>
      </c>
      <c r="D42" s="5">
        <v>6</v>
      </c>
      <c r="E42" s="5"/>
      <c r="F42" s="34">
        <f t="shared" si="3"/>
        <v>6</v>
      </c>
      <c r="G42" s="5"/>
      <c r="H42" s="5"/>
      <c r="I42" s="5"/>
      <c r="J42" s="34">
        <f t="shared" si="4"/>
        <v>0</v>
      </c>
      <c r="K42" s="12">
        <v>283</v>
      </c>
      <c r="L42" s="12"/>
    </row>
    <row r="43" spans="1:12" s="14" customFormat="1" ht="15.75" thickBot="1" x14ac:dyDescent="0.3">
      <c r="A43" s="38"/>
      <c r="B43" s="68" t="s">
        <v>0</v>
      </c>
      <c r="C43" s="16">
        <f t="shared" ref="C43:L43" si="5">SUM(C11:C42)</f>
        <v>487232</v>
      </c>
      <c r="D43" s="15">
        <f t="shared" si="5"/>
        <v>9177</v>
      </c>
      <c r="E43" s="15">
        <f t="shared" si="5"/>
        <v>168</v>
      </c>
      <c r="F43" s="16">
        <f t="shared" si="5"/>
        <v>9345</v>
      </c>
      <c r="G43" s="15">
        <f t="shared" si="5"/>
        <v>4417</v>
      </c>
      <c r="H43" s="15">
        <f t="shared" si="5"/>
        <v>14</v>
      </c>
      <c r="I43" s="15">
        <f t="shared" si="5"/>
        <v>49</v>
      </c>
      <c r="J43" s="16">
        <f t="shared" si="5"/>
        <v>4480</v>
      </c>
      <c r="K43" s="16">
        <f t="shared" si="5"/>
        <v>470118</v>
      </c>
      <c r="L43" s="17">
        <f t="shared" si="5"/>
        <v>3289</v>
      </c>
    </row>
    <row r="44" spans="1:12" x14ac:dyDescent="0.25">
      <c r="J44" s="2"/>
    </row>
    <row r="45" spans="1:12" x14ac:dyDescent="0.25">
      <c r="J45" s="2"/>
    </row>
    <row r="46" spans="1:12" x14ac:dyDescent="0.25">
      <c r="B46" s="2" t="str">
        <f>+Indice!B16</f>
        <v>Tabla 5</v>
      </c>
      <c r="J46" s="2"/>
    </row>
    <row r="47" spans="1:12" x14ac:dyDescent="0.25">
      <c r="B47" s="89" t="str">
        <f>+Indice!C16</f>
        <v>Estado de solicitud de reclamo por institución Segundo Semestre 2023 (Monto ($))</v>
      </c>
      <c r="C47" s="89"/>
      <c r="D47" s="89"/>
      <c r="E47" s="89"/>
      <c r="F47" s="89"/>
      <c r="G47" s="89"/>
      <c r="H47" s="89"/>
      <c r="I47" s="89"/>
      <c r="J47" s="89"/>
      <c r="K47" s="89"/>
    </row>
    <row r="48" spans="1:12" x14ac:dyDescent="0.25">
      <c r="J48" s="2"/>
    </row>
    <row r="49" spans="1:12" ht="28.9" customHeight="1" x14ac:dyDescent="0.25">
      <c r="B49" s="97" t="s">
        <v>1</v>
      </c>
      <c r="C49" s="99" t="s">
        <v>46</v>
      </c>
      <c r="D49" s="96" t="s">
        <v>16</v>
      </c>
      <c r="E49" s="96"/>
      <c r="F49" s="96"/>
      <c r="G49" s="96" t="s">
        <v>22</v>
      </c>
      <c r="H49" s="96"/>
      <c r="I49" s="96"/>
      <c r="J49" s="96"/>
      <c r="K49" s="96" t="s">
        <v>43</v>
      </c>
      <c r="L49" s="96" t="s">
        <v>44</v>
      </c>
    </row>
    <row r="50" spans="1:12" ht="14.45" customHeight="1" x14ac:dyDescent="0.25">
      <c r="B50" s="97"/>
      <c r="C50" s="99"/>
      <c r="D50" s="96"/>
      <c r="E50" s="96"/>
      <c r="F50" s="96"/>
      <c r="G50" s="96"/>
      <c r="H50" s="96"/>
      <c r="I50" s="96"/>
      <c r="J50" s="96"/>
      <c r="K50" s="96"/>
      <c r="L50" s="96"/>
    </row>
    <row r="51" spans="1:12" ht="45" customHeight="1" x14ac:dyDescent="0.25">
      <c r="B51" s="97"/>
      <c r="C51" s="100"/>
      <c r="D51" s="96"/>
      <c r="E51" s="96"/>
      <c r="F51" s="96"/>
      <c r="G51" s="96"/>
      <c r="H51" s="96"/>
      <c r="I51" s="96"/>
      <c r="J51" s="96"/>
      <c r="K51" s="96"/>
      <c r="L51" s="96"/>
    </row>
    <row r="52" spans="1:12" s="41" customFormat="1" ht="144.6" customHeight="1" x14ac:dyDescent="0.25">
      <c r="A52" s="73"/>
      <c r="B52" s="98"/>
      <c r="C52" s="74" t="s">
        <v>2</v>
      </c>
      <c r="D52" s="7" t="s">
        <v>18</v>
      </c>
      <c r="E52" s="7" t="s">
        <v>17</v>
      </c>
      <c r="F52" s="8" t="s">
        <v>41</v>
      </c>
      <c r="G52" s="7" t="s">
        <v>19</v>
      </c>
      <c r="H52" s="7" t="s">
        <v>20</v>
      </c>
      <c r="I52" s="7" t="s">
        <v>21</v>
      </c>
      <c r="J52" s="8" t="s">
        <v>42</v>
      </c>
      <c r="K52" s="96"/>
      <c r="L52" s="96"/>
    </row>
    <row r="53" spans="1:12" x14ac:dyDescent="0.25">
      <c r="A53" s="36">
        <v>1</v>
      </c>
      <c r="B53" s="69" t="s">
        <v>3</v>
      </c>
      <c r="C53" s="33">
        <f>+F53+J53+K53+L53</f>
        <v>13244579553</v>
      </c>
      <c r="D53" s="5">
        <v>56284449</v>
      </c>
      <c r="E53" s="5">
        <v>334952116</v>
      </c>
      <c r="F53" s="33">
        <f>+D53+E53</f>
        <v>391236565</v>
      </c>
      <c r="G53" s="6">
        <v>685672222</v>
      </c>
      <c r="H53" s="6"/>
      <c r="I53" s="6"/>
      <c r="J53" s="33">
        <f>+G53+H53+I53</f>
        <v>685672222</v>
      </c>
      <c r="K53" s="11">
        <v>12148568461</v>
      </c>
      <c r="L53" s="11">
        <v>19102305</v>
      </c>
    </row>
    <row r="54" spans="1:12" x14ac:dyDescent="0.25">
      <c r="A54" s="37">
        <v>9</v>
      </c>
      <c r="B54" s="69" t="s">
        <v>4</v>
      </c>
      <c r="C54" s="34">
        <f t="shared" ref="C54:C84" si="6">+F54+J54+K54+L54</f>
        <v>27051060</v>
      </c>
      <c r="D54" s="5"/>
      <c r="E54" s="5"/>
      <c r="F54" s="34">
        <f t="shared" ref="F54:F84" si="7">+D54+E54</f>
        <v>0</v>
      </c>
      <c r="G54" s="6"/>
      <c r="H54" s="6"/>
      <c r="I54" s="6"/>
      <c r="J54" s="34">
        <f t="shared" ref="J54:J84" si="8">+G54+H54+I54</f>
        <v>0</v>
      </c>
      <c r="K54" s="12">
        <v>27051060</v>
      </c>
      <c r="L54" s="12"/>
    </row>
    <row r="55" spans="1:12" x14ac:dyDescent="0.25">
      <c r="A55" s="37">
        <v>12</v>
      </c>
      <c r="B55" s="70" t="s">
        <v>5</v>
      </c>
      <c r="C55" s="34">
        <f>+F55+J55+K55+L55</f>
        <v>108757477763</v>
      </c>
      <c r="D55" s="5">
        <v>4630650608</v>
      </c>
      <c r="E55" s="5"/>
      <c r="F55" s="34">
        <f t="shared" si="7"/>
        <v>4630650608</v>
      </c>
      <c r="G55" s="6">
        <v>1755479305</v>
      </c>
      <c r="H55" s="6">
        <v>51155654</v>
      </c>
      <c r="I55" s="6">
        <v>74109047</v>
      </c>
      <c r="J55" s="34">
        <f t="shared" si="8"/>
        <v>1880744006</v>
      </c>
      <c r="K55" s="12">
        <v>102246083149</v>
      </c>
      <c r="L55" s="12"/>
    </row>
    <row r="56" spans="1:12" x14ac:dyDescent="0.25">
      <c r="A56" s="37">
        <v>14</v>
      </c>
      <c r="B56" s="69" t="s">
        <v>6</v>
      </c>
      <c r="C56" s="34">
        <f t="shared" si="6"/>
        <v>3218725155</v>
      </c>
      <c r="D56" s="5">
        <v>58700197</v>
      </c>
      <c r="E56" s="5">
        <v>45848668</v>
      </c>
      <c r="F56" s="34">
        <f t="shared" si="7"/>
        <v>104548865</v>
      </c>
      <c r="G56" s="6">
        <v>387349015</v>
      </c>
      <c r="H56" s="6"/>
      <c r="I56" s="6">
        <v>6186870</v>
      </c>
      <c r="J56" s="34">
        <f t="shared" si="8"/>
        <v>393535885</v>
      </c>
      <c r="K56" s="12">
        <v>2408067012</v>
      </c>
      <c r="L56" s="12">
        <v>312573393</v>
      </c>
    </row>
    <row r="57" spans="1:12" x14ac:dyDescent="0.25">
      <c r="A57" s="37">
        <v>16</v>
      </c>
      <c r="B57" s="70" t="s">
        <v>7</v>
      </c>
      <c r="C57" s="34">
        <f t="shared" si="6"/>
        <v>6291626718</v>
      </c>
      <c r="D57" s="5">
        <v>4775851</v>
      </c>
      <c r="E57" s="5">
        <v>74413788</v>
      </c>
      <c r="F57" s="34">
        <f t="shared" si="7"/>
        <v>79189639</v>
      </c>
      <c r="G57" s="6">
        <v>1554467655</v>
      </c>
      <c r="H57" s="6">
        <v>4795796</v>
      </c>
      <c r="I57" s="6"/>
      <c r="J57" s="34">
        <f t="shared" si="8"/>
        <v>1559263451</v>
      </c>
      <c r="K57" s="12">
        <v>4508267576</v>
      </c>
      <c r="L57" s="12">
        <v>144906052</v>
      </c>
    </row>
    <row r="58" spans="1:12" x14ac:dyDescent="0.25">
      <c r="A58" s="37">
        <v>28</v>
      </c>
      <c r="B58" s="70" t="s">
        <v>8</v>
      </c>
      <c r="C58" s="34">
        <f t="shared" si="6"/>
        <v>2750903775</v>
      </c>
      <c r="D58" s="5"/>
      <c r="E58" s="5"/>
      <c r="F58" s="34">
        <f t="shared" si="7"/>
        <v>0</v>
      </c>
      <c r="G58" s="6">
        <v>274243492</v>
      </c>
      <c r="H58" s="6">
        <v>6900000</v>
      </c>
      <c r="I58" s="6">
        <v>87776865</v>
      </c>
      <c r="J58" s="34">
        <f t="shared" si="8"/>
        <v>368920357</v>
      </c>
      <c r="K58" s="12">
        <v>2381983418</v>
      </c>
      <c r="L58" s="12"/>
    </row>
    <row r="59" spans="1:12" x14ac:dyDescent="0.25">
      <c r="A59" s="37">
        <v>37</v>
      </c>
      <c r="B59" s="70" t="s">
        <v>9</v>
      </c>
      <c r="C59" s="34">
        <f t="shared" si="6"/>
        <v>18391023751</v>
      </c>
      <c r="D59" s="5">
        <v>42104196</v>
      </c>
      <c r="E59" s="5">
        <v>1300000</v>
      </c>
      <c r="F59" s="34">
        <f t="shared" si="7"/>
        <v>43404196</v>
      </c>
      <c r="G59" s="6">
        <v>3189470181</v>
      </c>
      <c r="H59" s="6"/>
      <c r="I59" s="6"/>
      <c r="J59" s="34">
        <f t="shared" si="8"/>
        <v>3189470181</v>
      </c>
      <c r="K59" s="12">
        <v>15144098429</v>
      </c>
      <c r="L59" s="12">
        <v>14050945</v>
      </c>
    </row>
    <row r="60" spans="1:12" x14ac:dyDescent="0.25">
      <c r="A60" s="37">
        <v>39</v>
      </c>
      <c r="B60" s="70" t="s">
        <v>10</v>
      </c>
      <c r="C60" s="34">
        <f t="shared" si="6"/>
        <v>4643167034</v>
      </c>
      <c r="D60" s="5"/>
      <c r="E60" s="5"/>
      <c r="F60" s="34">
        <f t="shared" si="7"/>
        <v>0</v>
      </c>
      <c r="G60" s="6">
        <v>661350755</v>
      </c>
      <c r="H60" s="6"/>
      <c r="I60" s="6"/>
      <c r="J60" s="34">
        <f t="shared" si="8"/>
        <v>661350755</v>
      </c>
      <c r="K60" s="12">
        <v>3898343257</v>
      </c>
      <c r="L60" s="12">
        <v>83473022</v>
      </c>
    </row>
    <row r="61" spans="1:12" x14ac:dyDescent="0.25">
      <c r="A61" s="37">
        <v>49</v>
      </c>
      <c r="B61" s="70" t="s">
        <v>11</v>
      </c>
      <c r="C61" s="34">
        <f t="shared" si="6"/>
        <v>459310024</v>
      </c>
      <c r="D61" s="5">
        <v>14496972</v>
      </c>
      <c r="E61" s="5"/>
      <c r="F61" s="34">
        <f t="shared" si="7"/>
        <v>14496972</v>
      </c>
      <c r="G61" s="6">
        <v>17319950</v>
      </c>
      <c r="H61" s="6"/>
      <c r="I61" s="6"/>
      <c r="J61" s="34">
        <f t="shared" si="8"/>
        <v>17319950</v>
      </c>
      <c r="K61" s="12">
        <v>393389569</v>
      </c>
      <c r="L61" s="12">
        <v>34103533</v>
      </c>
    </row>
    <row r="62" spans="1:12" x14ac:dyDescent="0.25">
      <c r="A62" s="37">
        <v>51</v>
      </c>
      <c r="B62" s="70" t="s">
        <v>12</v>
      </c>
      <c r="C62" s="34">
        <f t="shared" si="6"/>
        <v>3824187114</v>
      </c>
      <c r="D62" s="5"/>
      <c r="E62" s="5"/>
      <c r="F62" s="34">
        <f t="shared" si="7"/>
        <v>0</v>
      </c>
      <c r="G62" s="6">
        <v>721598065</v>
      </c>
      <c r="H62" s="6"/>
      <c r="I62" s="6"/>
      <c r="J62" s="34">
        <f t="shared" si="8"/>
        <v>721598065</v>
      </c>
      <c r="K62" s="12">
        <v>2859564737</v>
      </c>
      <c r="L62" s="12">
        <v>243024312</v>
      </c>
    </row>
    <row r="63" spans="1:12" x14ac:dyDescent="0.25">
      <c r="A63" s="37">
        <v>53</v>
      </c>
      <c r="B63" s="70" t="s">
        <v>13</v>
      </c>
      <c r="C63" s="34">
        <f t="shared" si="6"/>
        <v>758900916</v>
      </c>
      <c r="D63" s="5">
        <v>30998707</v>
      </c>
      <c r="E63" s="5"/>
      <c r="F63" s="34">
        <f t="shared" si="7"/>
        <v>30998707</v>
      </c>
      <c r="G63" s="6">
        <v>359151799</v>
      </c>
      <c r="H63" s="6"/>
      <c r="I63" s="6">
        <v>405000</v>
      </c>
      <c r="J63" s="34">
        <f t="shared" si="8"/>
        <v>359556799</v>
      </c>
      <c r="K63" s="12">
        <v>368345410</v>
      </c>
      <c r="L63" s="12"/>
    </row>
    <row r="64" spans="1:12" x14ac:dyDescent="0.25">
      <c r="A64" s="37">
        <v>55</v>
      </c>
      <c r="B64" s="70" t="s">
        <v>14</v>
      </c>
      <c r="C64" s="34">
        <f t="shared" si="6"/>
        <v>320021069</v>
      </c>
      <c r="D64" s="5"/>
      <c r="E64" s="5"/>
      <c r="F64" s="34">
        <f t="shared" si="7"/>
        <v>0</v>
      </c>
      <c r="G64" s="6">
        <v>155124862</v>
      </c>
      <c r="H64" s="6">
        <v>9830090</v>
      </c>
      <c r="I64" s="6">
        <v>1590225</v>
      </c>
      <c r="J64" s="34">
        <f t="shared" si="8"/>
        <v>166545177</v>
      </c>
      <c r="K64" s="12">
        <v>153475892</v>
      </c>
      <c r="L64" s="12"/>
    </row>
    <row r="65" spans="1:12" x14ac:dyDescent="0.25">
      <c r="A65" s="37">
        <v>288</v>
      </c>
      <c r="B65" s="70" t="s">
        <v>34</v>
      </c>
      <c r="C65" s="34">
        <f t="shared" si="6"/>
        <v>8977685</v>
      </c>
      <c r="D65" s="5"/>
      <c r="E65" s="5"/>
      <c r="F65" s="34">
        <f t="shared" si="7"/>
        <v>0</v>
      </c>
      <c r="G65" s="6"/>
      <c r="H65" s="6"/>
      <c r="I65" s="6"/>
      <c r="J65" s="34">
        <f t="shared" si="8"/>
        <v>0</v>
      </c>
      <c r="K65" s="12">
        <v>6335853</v>
      </c>
      <c r="L65" s="12">
        <v>2641832</v>
      </c>
    </row>
    <row r="66" spans="1:12" x14ac:dyDescent="0.25">
      <c r="A66" s="37">
        <v>292</v>
      </c>
      <c r="B66" s="70" t="s">
        <v>24</v>
      </c>
      <c r="C66" s="34">
        <f t="shared" si="6"/>
        <v>2439731194</v>
      </c>
      <c r="D66" s="5">
        <v>56238758</v>
      </c>
      <c r="E66" s="5"/>
      <c r="F66" s="34">
        <f t="shared" si="7"/>
        <v>56238758</v>
      </c>
      <c r="G66" s="6">
        <v>99618611</v>
      </c>
      <c r="H66" s="6"/>
      <c r="I66" s="6"/>
      <c r="J66" s="34">
        <f t="shared" si="8"/>
        <v>99618611</v>
      </c>
      <c r="K66" s="12">
        <v>2283873825</v>
      </c>
      <c r="L66" s="12"/>
    </row>
    <row r="67" spans="1:12" x14ac:dyDescent="0.25">
      <c r="A67" s="37">
        <v>294</v>
      </c>
      <c r="B67" s="70" t="s">
        <v>23</v>
      </c>
      <c r="C67" s="34">
        <f t="shared" si="6"/>
        <v>7186033629</v>
      </c>
      <c r="D67" s="5">
        <v>195550335</v>
      </c>
      <c r="E67" s="5"/>
      <c r="F67" s="34">
        <f t="shared" si="7"/>
        <v>195550335</v>
      </c>
      <c r="G67" s="6"/>
      <c r="H67" s="6"/>
      <c r="I67" s="6"/>
      <c r="J67" s="34">
        <f t="shared" si="8"/>
        <v>0</v>
      </c>
      <c r="K67" s="12">
        <v>5119510284</v>
      </c>
      <c r="L67" s="12">
        <v>1870973010</v>
      </c>
    </row>
    <row r="68" spans="1:12" x14ac:dyDescent="0.25">
      <c r="A68" s="37">
        <v>672</v>
      </c>
      <c r="B68" s="70" t="s">
        <v>15</v>
      </c>
      <c r="C68" s="34">
        <f t="shared" si="6"/>
        <v>435803505</v>
      </c>
      <c r="D68" s="5"/>
      <c r="E68" s="5"/>
      <c r="F68" s="34">
        <f t="shared" si="7"/>
        <v>0</v>
      </c>
      <c r="G68" s="6"/>
      <c r="H68" s="6"/>
      <c r="I68" s="6"/>
      <c r="J68" s="34">
        <f t="shared" si="8"/>
        <v>0</v>
      </c>
      <c r="K68" s="12">
        <v>435803505</v>
      </c>
      <c r="L68" s="12"/>
    </row>
    <row r="69" spans="1:12" x14ac:dyDescent="0.25">
      <c r="A69" s="37">
        <v>686</v>
      </c>
      <c r="B69" s="76" t="s">
        <v>25</v>
      </c>
      <c r="C69" s="34">
        <f t="shared" si="6"/>
        <v>799605643</v>
      </c>
      <c r="D69" s="5"/>
      <c r="E69" s="5"/>
      <c r="F69" s="34">
        <f t="shared" si="7"/>
        <v>0</v>
      </c>
      <c r="G69" s="6"/>
      <c r="H69" s="6"/>
      <c r="I69" s="6"/>
      <c r="J69" s="34">
        <f t="shared" si="8"/>
        <v>0</v>
      </c>
      <c r="K69" s="12">
        <v>799605643</v>
      </c>
      <c r="L69" s="12"/>
    </row>
    <row r="70" spans="1:12" x14ac:dyDescent="0.25">
      <c r="A70" s="37">
        <v>689</v>
      </c>
      <c r="B70" s="70" t="s">
        <v>29</v>
      </c>
      <c r="C70" s="34">
        <f t="shared" si="6"/>
        <v>2154637735</v>
      </c>
      <c r="D70" s="5"/>
      <c r="E70" s="5"/>
      <c r="F70" s="34">
        <f t="shared" si="7"/>
        <v>0</v>
      </c>
      <c r="G70" s="6"/>
      <c r="H70" s="6"/>
      <c r="I70" s="6"/>
      <c r="J70" s="34">
        <f t="shared" si="8"/>
        <v>0</v>
      </c>
      <c r="K70" s="12">
        <v>2154637735</v>
      </c>
      <c r="L70" s="12"/>
    </row>
    <row r="71" spans="1:12" x14ac:dyDescent="0.25">
      <c r="A71" s="37">
        <v>693</v>
      </c>
      <c r="B71" s="70" t="s">
        <v>26</v>
      </c>
      <c r="C71" s="34">
        <f t="shared" si="6"/>
        <v>5061686861</v>
      </c>
      <c r="D71" s="5"/>
      <c r="E71" s="5"/>
      <c r="F71" s="34">
        <f t="shared" si="7"/>
        <v>0</v>
      </c>
      <c r="G71" s="6">
        <v>475804016</v>
      </c>
      <c r="H71" s="6"/>
      <c r="I71" s="6"/>
      <c r="J71" s="34">
        <f t="shared" si="8"/>
        <v>475804016</v>
      </c>
      <c r="K71" s="12">
        <v>4428945883</v>
      </c>
      <c r="L71" s="12">
        <v>156936962</v>
      </c>
    </row>
    <row r="72" spans="1:12" x14ac:dyDescent="0.25">
      <c r="A72" s="37">
        <v>697</v>
      </c>
      <c r="B72" s="70" t="s">
        <v>28</v>
      </c>
      <c r="C72" s="34">
        <f t="shared" si="6"/>
        <v>213092101</v>
      </c>
      <c r="D72" s="5"/>
      <c r="E72" s="5"/>
      <c r="F72" s="34">
        <f t="shared" si="7"/>
        <v>0</v>
      </c>
      <c r="G72" s="6"/>
      <c r="H72" s="6"/>
      <c r="I72" s="6"/>
      <c r="J72" s="34">
        <f t="shared" si="8"/>
        <v>0</v>
      </c>
      <c r="K72" s="12">
        <v>213092101</v>
      </c>
      <c r="L72" s="12"/>
    </row>
    <row r="73" spans="1:12" x14ac:dyDescent="0.25">
      <c r="A73" s="37">
        <v>699</v>
      </c>
      <c r="B73" s="70" t="s">
        <v>31</v>
      </c>
      <c r="C73" s="34">
        <f t="shared" si="6"/>
        <v>111074939</v>
      </c>
      <c r="D73" s="5"/>
      <c r="E73" s="5"/>
      <c r="F73" s="34">
        <f t="shared" si="7"/>
        <v>0</v>
      </c>
      <c r="G73" s="6"/>
      <c r="H73" s="6"/>
      <c r="I73" s="6"/>
      <c r="J73" s="34">
        <f t="shared" si="8"/>
        <v>0</v>
      </c>
      <c r="K73" s="12">
        <v>111074939</v>
      </c>
      <c r="L73" s="12"/>
    </row>
    <row r="74" spans="1:12" x14ac:dyDescent="0.25">
      <c r="A74" s="37">
        <v>701</v>
      </c>
      <c r="B74" s="70" t="s">
        <v>35</v>
      </c>
      <c r="C74" s="34">
        <f t="shared" si="6"/>
        <v>41336371</v>
      </c>
      <c r="D74" s="5">
        <v>51864</v>
      </c>
      <c r="E74" s="5"/>
      <c r="F74" s="34">
        <f t="shared" si="7"/>
        <v>51864</v>
      </c>
      <c r="G74" s="6"/>
      <c r="H74" s="6"/>
      <c r="I74" s="6"/>
      <c r="J74" s="34">
        <f t="shared" si="8"/>
        <v>0</v>
      </c>
      <c r="K74" s="12">
        <v>41284507</v>
      </c>
      <c r="L74" s="12"/>
    </row>
    <row r="75" spans="1:12" x14ac:dyDescent="0.25">
      <c r="A75" s="37">
        <v>707</v>
      </c>
      <c r="B75" s="70" t="s">
        <v>32</v>
      </c>
      <c r="C75" s="34">
        <f t="shared" si="6"/>
        <v>49922150</v>
      </c>
      <c r="D75" s="5"/>
      <c r="E75" s="5"/>
      <c r="F75" s="34">
        <f t="shared" si="7"/>
        <v>0</v>
      </c>
      <c r="G75" s="6"/>
      <c r="H75" s="6"/>
      <c r="I75" s="6"/>
      <c r="J75" s="34">
        <f t="shared" si="8"/>
        <v>0</v>
      </c>
      <c r="K75" s="12">
        <v>49922150</v>
      </c>
      <c r="L75" s="12"/>
    </row>
    <row r="76" spans="1:12" x14ac:dyDescent="0.25">
      <c r="A76" s="37">
        <v>708</v>
      </c>
      <c r="B76" s="70" t="s">
        <v>27</v>
      </c>
      <c r="C76" s="34">
        <f t="shared" si="6"/>
        <v>117623054</v>
      </c>
      <c r="D76" s="5"/>
      <c r="E76" s="5"/>
      <c r="F76" s="34"/>
      <c r="G76" s="6"/>
      <c r="H76" s="6"/>
      <c r="I76" s="6"/>
      <c r="J76" s="34"/>
      <c r="K76" s="12">
        <v>117623054</v>
      </c>
      <c r="L76" s="12"/>
    </row>
    <row r="77" spans="1:12" x14ac:dyDescent="0.25">
      <c r="A77" s="37">
        <v>718</v>
      </c>
      <c r="B77" s="70" t="s">
        <v>63</v>
      </c>
      <c r="C77" s="34">
        <f t="shared" si="6"/>
        <v>284462</v>
      </c>
      <c r="D77" s="5"/>
      <c r="E77" s="5"/>
      <c r="F77" s="34">
        <f t="shared" si="7"/>
        <v>0</v>
      </c>
      <c r="G77" s="6"/>
      <c r="H77" s="6"/>
      <c r="I77" s="6"/>
      <c r="J77" s="34">
        <f t="shared" si="8"/>
        <v>0</v>
      </c>
      <c r="K77" s="12">
        <v>284462</v>
      </c>
      <c r="L77" s="12"/>
    </row>
    <row r="78" spans="1:12" x14ac:dyDescent="0.25">
      <c r="A78" s="37">
        <v>729</v>
      </c>
      <c r="B78" s="70" t="s">
        <v>36</v>
      </c>
      <c r="C78" s="34">
        <f t="shared" si="6"/>
        <v>65593457</v>
      </c>
      <c r="D78" s="5"/>
      <c r="E78" s="5"/>
      <c r="F78" s="34">
        <f t="shared" si="7"/>
        <v>0</v>
      </c>
      <c r="G78" s="6">
        <v>1650000</v>
      </c>
      <c r="H78" s="6"/>
      <c r="I78" s="6"/>
      <c r="J78" s="34">
        <f t="shared" si="8"/>
        <v>1650000</v>
      </c>
      <c r="K78" s="12">
        <v>63943457</v>
      </c>
      <c r="L78" s="12"/>
    </row>
    <row r="79" spans="1:12" x14ac:dyDescent="0.25">
      <c r="A79" s="37">
        <v>730</v>
      </c>
      <c r="B79" s="70" t="s">
        <v>30</v>
      </c>
      <c r="C79" s="34">
        <f t="shared" si="6"/>
        <v>415881343</v>
      </c>
      <c r="D79" s="5">
        <v>9400212</v>
      </c>
      <c r="E79" s="5"/>
      <c r="F79" s="34">
        <f t="shared" si="7"/>
        <v>9400212</v>
      </c>
      <c r="G79" s="6"/>
      <c r="H79" s="6"/>
      <c r="I79" s="6"/>
      <c r="J79" s="34">
        <f t="shared" si="8"/>
        <v>0</v>
      </c>
      <c r="K79" s="12">
        <v>406481131</v>
      </c>
      <c r="L79" s="12"/>
    </row>
    <row r="80" spans="1:12" x14ac:dyDescent="0.25">
      <c r="A80" s="37">
        <v>732</v>
      </c>
      <c r="B80" s="70" t="s">
        <v>37</v>
      </c>
      <c r="C80" s="34">
        <f t="shared" si="6"/>
        <v>26815890</v>
      </c>
      <c r="D80" s="5"/>
      <c r="E80" s="5"/>
      <c r="F80" s="34">
        <f t="shared" si="7"/>
        <v>0</v>
      </c>
      <c r="G80" s="6"/>
      <c r="H80" s="6"/>
      <c r="I80" s="6"/>
      <c r="J80" s="34">
        <f t="shared" si="8"/>
        <v>0</v>
      </c>
      <c r="K80" s="12">
        <v>26815890</v>
      </c>
      <c r="L80" s="12"/>
    </row>
    <row r="81" spans="1:26" x14ac:dyDescent="0.25">
      <c r="A81" s="37">
        <v>738</v>
      </c>
      <c r="B81" s="70" t="s">
        <v>38</v>
      </c>
      <c r="C81" s="34">
        <f t="shared" si="6"/>
        <v>6850881</v>
      </c>
      <c r="D81" s="5"/>
      <c r="E81" s="5"/>
      <c r="F81" s="34">
        <f t="shared" si="7"/>
        <v>0</v>
      </c>
      <c r="G81" s="6"/>
      <c r="H81" s="6"/>
      <c r="I81" s="6"/>
      <c r="J81" s="34">
        <f t="shared" si="8"/>
        <v>0</v>
      </c>
      <c r="K81" s="12">
        <v>6850881</v>
      </c>
      <c r="L81" s="12"/>
    </row>
    <row r="82" spans="1:26" x14ac:dyDescent="0.25">
      <c r="A82" s="37">
        <v>739</v>
      </c>
      <c r="B82" s="70" t="s">
        <v>39</v>
      </c>
      <c r="C82" s="34">
        <f t="shared" si="6"/>
        <v>13768210</v>
      </c>
      <c r="D82" s="5"/>
      <c r="E82" s="5"/>
      <c r="F82" s="34">
        <f t="shared" si="7"/>
        <v>0</v>
      </c>
      <c r="G82" s="6"/>
      <c r="H82" s="6"/>
      <c r="I82" s="6"/>
      <c r="J82" s="34">
        <f t="shared" si="8"/>
        <v>0</v>
      </c>
      <c r="K82" s="12">
        <v>13768210</v>
      </c>
      <c r="L82" s="12"/>
    </row>
    <row r="83" spans="1:26" x14ac:dyDescent="0.25">
      <c r="A83" s="37">
        <v>875</v>
      </c>
      <c r="B83" s="70" t="s">
        <v>40</v>
      </c>
      <c r="C83" s="34">
        <f t="shared" si="6"/>
        <v>135690927</v>
      </c>
      <c r="D83" s="5">
        <v>13602714</v>
      </c>
      <c r="E83" s="5">
        <v>15692832</v>
      </c>
      <c r="F83" s="34">
        <f t="shared" si="7"/>
        <v>29295546</v>
      </c>
      <c r="G83" s="6"/>
      <c r="H83" s="6"/>
      <c r="I83" s="6"/>
      <c r="J83" s="34">
        <f t="shared" si="8"/>
        <v>0</v>
      </c>
      <c r="K83" s="12">
        <v>106395381</v>
      </c>
      <c r="L83" s="12"/>
    </row>
    <row r="84" spans="1:26" ht="15.75" thickBot="1" x14ac:dyDescent="0.3">
      <c r="A84" s="37">
        <v>2527</v>
      </c>
      <c r="B84" s="70" t="s">
        <v>33</v>
      </c>
      <c r="C84" s="35">
        <f t="shared" si="6"/>
        <v>36518846</v>
      </c>
      <c r="D84" s="5">
        <v>218855</v>
      </c>
      <c r="E84" s="5"/>
      <c r="F84" s="34">
        <f t="shared" si="7"/>
        <v>218855</v>
      </c>
      <c r="G84" s="5"/>
      <c r="H84" s="5"/>
      <c r="I84" s="5"/>
      <c r="J84" s="34">
        <f t="shared" si="8"/>
        <v>0</v>
      </c>
      <c r="K84" s="12">
        <v>36299991</v>
      </c>
      <c r="L84" s="12"/>
    </row>
    <row r="85" spans="1:26" s="14" customFormat="1" ht="15.75" thickBot="1" x14ac:dyDescent="0.3">
      <c r="A85" s="38"/>
      <c r="B85" s="68" t="s">
        <v>0</v>
      </c>
      <c r="C85" s="16">
        <f t="shared" ref="C85:K85" si="9">SUM(C53:C84)</f>
        <v>182007902815</v>
      </c>
      <c r="D85" s="15">
        <f t="shared" si="9"/>
        <v>5113073718</v>
      </c>
      <c r="E85" s="15">
        <f t="shared" si="9"/>
        <v>472207404</v>
      </c>
      <c r="F85" s="16">
        <f t="shared" si="9"/>
        <v>5585281122</v>
      </c>
      <c r="G85" s="15">
        <f t="shared" si="9"/>
        <v>10338299928</v>
      </c>
      <c r="H85" s="15">
        <f t="shared" si="9"/>
        <v>72681540</v>
      </c>
      <c r="I85" s="15">
        <f t="shared" si="9"/>
        <v>170068007</v>
      </c>
      <c r="J85" s="16">
        <f t="shared" si="9"/>
        <v>10581049475</v>
      </c>
      <c r="K85" s="16">
        <f t="shared" si="9"/>
        <v>162959786852</v>
      </c>
      <c r="L85" s="17">
        <f t="shared" ref="L85" si="10">SUM(L53:L84)</f>
        <v>2881785366</v>
      </c>
    </row>
    <row r="86" spans="1:26" x14ac:dyDescent="0.25">
      <c r="J86" s="2"/>
    </row>
    <row r="87" spans="1:26" x14ac:dyDescent="0.25">
      <c r="J87" s="2"/>
    </row>
    <row r="88" spans="1:26" x14ac:dyDescent="0.25">
      <c r="B88" s="2" t="str">
        <f>+Indice!B17</f>
        <v>Tabla 6</v>
      </c>
      <c r="J88" s="2"/>
    </row>
    <row r="89" spans="1:26" x14ac:dyDescent="0.25">
      <c r="B89" s="89" t="str">
        <f>+Indice!C17</f>
        <v>Plazos promedio de restitución de fondos Segundo Semestre 2023</v>
      </c>
      <c r="C89" s="89"/>
      <c r="D89" s="89"/>
      <c r="E89" s="89"/>
      <c r="F89" s="89"/>
      <c r="G89" s="89"/>
      <c r="H89" s="89"/>
      <c r="I89" s="89"/>
      <c r="J89" s="89"/>
      <c r="K89" s="89"/>
    </row>
    <row r="90" spans="1:26" x14ac:dyDescent="0.25">
      <c r="J90" s="2"/>
    </row>
    <row r="91" spans="1:26" customFormat="1" x14ac:dyDescent="0.25">
      <c r="A91" s="4"/>
      <c r="B91" s="102" t="s">
        <v>1</v>
      </c>
      <c r="C91" s="101">
        <v>44927</v>
      </c>
      <c r="D91" s="101"/>
      <c r="E91" s="101">
        <v>44958</v>
      </c>
      <c r="F91" s="101"/>
      <c r="G91" s="101">
        <v>44986</v>
      </c>
      <c r="H91" s="101"/>
      <c r="I91" s="101">
        <v>45017</v>
      </c>
      <c r="J91" s="101"/>
      <c r="K91" s="101">
        <v>45047</v>
      </c>
      <c r="L91" s="101"/>
      <c r="M91" s="101">
        <v>45078</v>
      </c>
      <c r="N91" s="101"/>
      <c r="O91" s="101">
        <v>45108</v>
      </c>
      <c r="P91" s="101"/>
      <c r="Q91" s="101">
        <v>45139</v>
      </c>
      <c r="R91" s="101"/>
      <c r="S91" s="101">
        <v>45170</v>
      </c>
      <c r="T91" s="101"/>
      <c r="U91" s="101">
        <v>45200</v>
      </c>
      <c r="V91" s="101"/>
      <c r="W91" s="101">
        <v>45231</v>
      </c>
      <c r="X91" s="101"/>
      <c r="Y91" s="101">
        <v>45261</v>
      </c>
      <c r="Z91" s="101"/>
    </row>
    <row r="92" spans="1:26" customFormat="1" x14ac:dyDescent="0.25">
      <c r="A92" s="4"/>
      <c r="B92" s="102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</row>
    <row r="93" spans="1:26" customFormat="1" x14ac:dyDescent="0.25">
      <c r="A93" s="4"/>
      <c r="B93" s="102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</row>
    <row r="94" spans="1:26" customFormat="1" x14ac:dyDescent="0.25">
      <c r="A94" s="4"/>
      <c r="B94" s="102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 t="s">
        <v>47</v>
      </c>
      <c r="N94" s="101"/>
      <c r="O94" s="101" t="s">
        <v>64</v>
      </c>
      <c r="P94" s="101"/>
      <c r="Q94" s="101" t="s">
        <v>65</v>
      </c>
      <c r="R94" s="101"/>
      <c r="S94" s="101" t="s">
        <v>66</v>
      </c>
      <c r="T94" s="101"/>
      <c r="U94" s="101" t="s">
        <v>67</v>
      </c>
      <c r="V94" s="101"/>
      <c r="W94" s="101" t="s">
        <v>68</v>
      </c>
      <c r="X94" s="101"/>
      <c r="Y94" s="101" t="s">
        <v>69</v>
      </c>
      <c r="Z94" s="101"/>
    </row>
    <row r="95" spans="1:26" customFormat="1" x14ac:dyDescent="0.25">
      <c r="A95" s="4"/>
      <c r="B95" s="71"/>
      <c r="C95" s="72" t="s">
        <v>48</v>
      </c>
      <c r="D95" s="72" t="s">
        <v>49</v>
      </c>
      <c r="E95" s="72" t="s">
        <v>48</v>
      </c>
      <c r="F95" s="72" t="s">
        <v>49</v>
      </c>
      <c r="G95" s="72" t="s">
        <v>48</v>
      </c>
      <c r="H95" s="72" t="s">
        <v>49</v>
      </c>
      <c r="I95" s="72" t="s">
        <v>48</v>
      </c>
      <c r="J95" s="78" t="s">
        <v>49</v>
      </c>
      <c r="K95" s="72" t="s">
        <v>48</v>
      </c>
      <c r="L95" s="72" t="s">
        <v>49</v>
      </c>
      <c r="M95" s="72" t="s">
        <v>48</v>
      </c>
      <c r="N95" s="72" t="s">
        <v>49</v>
      </c>
      <c r="O95" s="72" t="s">
        <v>48</v>
      </c>
      <c r="P95" s="72" t="s">
        <v>49</v>
      </c>
      <c r="Q95" s="72" t="s">
        <v>48</v>
      </c>
      <c r="R95" s="72" t="s">
        <v>49</v>
      </c>
      <c r="S95" s="72" t="s">
        <v>48</v>
      </c>
      <c r="T95" s="72" t="s">
        <v>49</v>
      </c>
      <c r="U95" s="72" t="s">
        <v>48</v>
      </c>
      <c r="V95" s="72" t="s">
        <v>49</v>
      </c>
      <c r="W95" s="72" t="s">
        <v>48</v>
      </c>
      <c r="X95" s="72" t="s">
        <v>49</v>
      </c>
      <c r="Y95" s="72" t="s">
        <v>48</v>
      </c>
      <c r="Z95" s="72" t="s">
        <v>49</v>
      </c>
    </row>
    <row r="96" spans="1:26" customFormat="1" x14ac:dyDescent="0.25">
      <c r="A96" s="36">
        <v>1</v>
      </c>
      <c r="B96" s="69" t="s">
        <v>3</v>
      </c>
      <c r="C96" s="18">
        <v>3.6770107746124268</v>
      </c>
      <c r="D96" s="18">
        <v>9.2875986099243164</v>
      </c>
      <c r="E96" s="18">
        <v>3.4114458560943604</v>
      </c>
      <c r="F96" s="18">
        <v>9.9080781936645508</v>
      </c>
      <c r="G96" s="18">
        <v>2.8676624298095703</v>
      </c>
      <c r="H96" s="18">
        <v>8.6034908294677734</v>
      </c>
      <c r="I96" s="18">
        <v>3.012333869934082</v>
      </c>
      <c r="J96" s="79">
        <v>8.2426662445068359</v>
      </c>
      <c r="K96" s="18">
        <v>3.1411168575286865</v>
      </c>
      <c r="L96" s="18">
        <v>8.1142854690551758</v>
      </c>
      <c r="M96" s="18">
        <v>3.0126025676727295</v>
      </c>
      <c r="N96" s="18">
        <v>5.6179776191711426</v>
      </c>
      <c r="O96" s="18">
        <v>3.2316915988922119</v>
      </c>
      <c r="P96" s="18">
        <v>7.475409984588623</v>
      </c>
      <c r="Q96" s="18">
        <v>3.131425142288208</v>
      </c>
      <c r="R96" s="18">
        <v>8.2170543670654297</v>
      </c>
      <c r="S96" s="18">
        <v>3.2111279964447021</v>
      </c>
      <c r="T96" s="18">
        <v>8.2574853897094727</v>
      </c>
      <c r="U96" s="18">
        <v>3.5078725814819336</v>
      </c>
      <c r="V96" s="18">
        <v>9.1651163101196289</v>
      </c>
      <c r="W96" s="18">
        <v>3.4799284934997559</v>
      </c>
      <c r="X96" s="18">
        <v>8.9891071319580078</v>
      </c>
      <c r="Y96" s="18">
        <v>3.369274377822876</v>
      </c>
      <c r="Z96" s="18">
        <v>6.2485208511352539</v>
      </c>
    </row>
    <row r="97" spans="1:26" customFormat="1" x14ac:dyDescent="0.25">
      <c r="A97" s="37">
        <v>9</v>
      </c>
      <c r="B97" s="69" t="s">
        <v>4</v>
      </c>
      <c r="C97" s="18">
        <v>3.2000000476837158</v>
      </c>
      <c r="D97" s="18"/>
      <c r="E97" s="18">
        <v>3.125</v>
      </c>
      <c r="F97" s="18">
        <v>3</v>
      </c>
      <c r="G97" s="18">
        <v>0.875</v>
      </c>
      <c r="H97" s="18">
        <v>6</v>
      </c>
      <c r="I97" s="18">
        <v>1.8571428060531616</v>
      </c>
      <c r="J97" s="79"/>
      <c r="K97" s="18">
        <v>3.125</v>
      </c>
      <c r="L97" s="18">
        <v>5</v>
      </c>
      <c r="M97" s="18">
        <v>3.8333332538604736</v>
      </c>
      <c r="N97" s="18">
        <v>11</v>
      </c>
      <c r="O97" s="18">
        <v>4.6666665077209473</v>
      </c>
      <c r="P97" s="18"/>
      <c r="Q97" s="18">
        <v>4.4166665077209473</v>
      </c>
      <c r="R97" s="18"/>
      <c r="S97" s="18">
        <v>4.3333334922790527</v>
      </c>
      <c r="T97" s="18">
        <v>10</v>
      </c>
      <c r="U97" s="18">
        <v>4.1666665077209473</v>
      </c>
      <c r="V97" s="18">
        <v>4</v>
      </c>
      <c r="W97" s="18">
        <v>4.4545454978942871</v>
      </c>
      <c r="X97" s="18">
        <v>12</v>
      </c>
      <c r="Y97" s="18">
        <v>4</v>
      </c>
      <c r="Z97" s="18">
        <v>4.3333334922790527</v>
      </c>
    </row>
    <row r="98" spans="1:26" customFormat="1" x14ac:dyDescent="0.25">
      <c r="A98" s="37">
        <v>12</v>
      </c>
      <c r="B98" s="70" t="s">
        <v>5</v>
      </c>
      <c r="C98" s="18">
        <v>3.5930047035217285</v>
      </c>
      <c r="D98" s="18">
        <v>4.3068671226501465</v>
      </c>
      <c r="E98" s="18">
        <v>3.8442981243133545</v>
      </c>
      <c r="F98" s="18">
        <v>4.0907173156738281</v>
      </c>
      <c r="G98" s="18">
        <v>2.9801709651947021</v>
      </c>
      <c r="H98" s="18">
        <v>3.7933754920959473</v>
      </c>
      <c r="I98" s="18">
        <v>2.5639820098876953</v>
      </c>
      <c r="J98" s="79">
        <v>3.9782886505126953</v>
      </c>
      <c r="K98" s="18">
        <v>2.6702456474304199</v>
      </c>
      <c r="L98" s="18">
        <v>4.2156057357788086</v>
      </c>
      <c r="M98" s="18">
        <v>2.6095719337463379</v>
      </c>
      <c r="N98" s="18">
        <v>3.6871705055236816</v>
      </c>
      <c r="O98" s="18">
        <v>3.0712151527404785</v>
      </c>
      <c r="P98" s="18">
        <v>3.8235294818878174</v>
      </c>
      <c r="Q98" s="18">
        <v>2.6663763523101807</v>
      </c>
      <c r="R98" s="18">
        <v>3.1648647785186768</v>
      </c>
      <c r="S98" s="18">
        <v>2.7060985565185547</v>
      </c>
      <c r="T98" s="18">
        <v>3.045130729675293</v>
      </c>
      <c r="U98" s="18">
        <v>1.9150180816650391</v>
      </c>
      <c r="V98" s="18">
        <v>3.3394160270690918</v>
      </c>
      <c r="W98" s="18">
        <v>1.8283740282058716</v>
      </c>
      <c r="X98" s="18">
        <v>3.3466424942016602</v>
      </c>
      <c r="Y98" s="18">
        <v>2.1818833351135254</v>
      </c>
      <c r="Z98" s="18">
        <v>3.2592592239379883</v>
      </c>
    </row>
    <row r="99" spans="1:26" customFormat="1" x14ac:dyDescent="0.25">
      <c r="A99" s="37">
        <v>14</v>
      </c>
      <c r="B99" s="69" t="s">
        <v>6</v>
      </c>
      <c r="C99" s="18">
        <v>1.610263466835022</v>
      </c>
      <c r="D99" s="18">
        <v>8.3177566528320313</v>
      </c>
      <c r="E99" s="18">
        <v>1.2917547225952148</v>
      </c>
      <c r="F99" s="18">
        <v>7.2105264663696289</v>
      </c>
      <c r="G99" s="18">
        <v>1.3306369781494141</v>
      </c>
      <c r="H99" s="18">
        <v>8.1729326248168945</v>
      </c>
      <c r="I99" s="18">
        <v>1.1534391641616821</v>
      </c>
      <c r="J99" s="79">
        <v>7.7179489135742188</v>
      </c>
      <c r="K99" s="18">
        <v>0.96057045459747314</v>
      </c>
      <c r="L99" s="18">
        <v>6.320000171661377</v>
      </c>
      <c r="M99" s="18">
        <v>1.2443729639053345</v>
      </c>
      <c r="N99" s="18">
        <v>4.3333334922790527</v>
      </c>
      <c r="O99" s="18">
        <v>1.8985943794250488</v>
      </c>
      <c r="P99" s="18">
        <v>6.440000057220459</v>
      </c>
      <c r="Q99" s="18">
        <v>1.9442148208618164</v>
      </c>
      <c r="R99" s="18">
        <v>7.6399998664855957</v>
      </c>
      <c r="S99" s="18">
        <v>1.7369791269302368</v>
      </c>
      <c r="T99" s="18">
        <v>6.2181816101074219</v>
      </c>
      <c r="U99" s="18">
        <v>1.8374865055084229</v>
      </c>
      <c r="V99" s="18">
        <v>5.6179776191711426</v>
      </c>
      <c r="W99" s="18">
        <v>1.9264706373214722</v>
      </c>
      <c r="X99" s="18">
        <v>6.9207921028137207</v>
      </c>
      <c r="Y99" s="18">
        <v>1.8132250308990479</v>
      </c>
      <c r="Z99" s="18">
        <v>5.2111110687255859</v>
      </c>
    </row>
    <row r="100" spans="1:26" customFormat="1" x14ac:dyDescent="0.25">
      <c r="A100" s="37">
        <v>16</v>
      </c>
      <c r="B100" s="70" t="s">
        <v>7</v>
      </c>
      <c r="C100" s="18">
        <v>1.4767146110534668</v>
      </c>
      <c r="D100" s="18">
        <v>6.7934784889221191</v>
      </c>
      <c r="E100" s="18">
        <v>1.6157742738723755</v>
      </c>
      <c r="F100" s="18">
        <v>9.2231407165527344</v>
      </c>
      <c r="G100" s="18">
        <v>1.4260985851287842</v>
      </c>
      <c r="H100" s="18">
        <v>8.1484375</v>
      </c>
      <c r="I100" s="18">
        <v>1.2938628196716309</v>
      </c>
      <c r="J100" s="79">
        <v>7.615384578704834</v>
      </c>
      <c r="K100" s="18">
        <v>1.3784313201904297</v>
      </c>
      <c r="L100" s="18">
        <v>7.5</v>
      </c>
      <c r="M100" s="18">
        <v>1.292597770690918</v>
      </c>
      <c r="N100" s="18">
        <v>5.2016806602478027</v>
      </c>
      <c r="O100" s="18">
        <v>1.9990113973617554</v>
      </c>
      <c r="P100" s="18">
        <v>9.0625</v>
      </c>
      <c r="Q100" s="18">
        <v>1.1966007947921753</v>
      </c>
      <c r="R100" s="18">
        <v>6.7407407760620117</v>
      </c>
      <c r="S100" s="18">
        <v>1.0780463218688965</v>
      </c>
      <c r="T100" s="18">
        <v>7.2944445610046387</v>
      </c>
      <c r="U100" s="18">
        <v>2.2948081493377686</v>
      </c>
      <c r="V100" s="18">
        <v>8.1596240997314453</v>
      </c>
      <c r="W100" s="18">
        <v>2.5336916446685791</v>
      </c>
      <c r="X100" s="18">
        <v>8.8228349685668945</v>
      </c>
      <c r="Y100" s="18">
        <v>2.4685072898864746</v>
      </c>
      <c r="Z100" s="18">
        <v>7.3238635063171387</v>
      </c>
    </row>
    <row r="101" spans="1:26" customFormat="1" x14ac:dyDescent="0.25">
      <c r="A101" s="37">
        <v>28</v>
      </c>
      <c r="B101" s="70" t="s">
        <v>8</v>
      </c>
      <c r="C101" s="18">
        <v>2.0441696643829346</v>
      </c>
      <c r="D101" s="18">
        <v>2.119999885559082</v>
      </c>
      <c r="E101" s="18">
        <v>1.6377649307250977</v>
      </c>
      <c r="F101" s="18">
        <v>1.0625</v>
      </c>
      <c r="G101" s="18">
        <v>2.0257234573364258</v>
      </c>
      <c r="H101" s="18">
        <v>0.96428573131561279</v>
      </c>
      <c r="I101" s="18">
        <v>1.7290322780609131</v>
      </c>
      <c r="J101" s="79">
        <v>0.72093021869659424</v>
      </c>
      <c r="K101" s="18">
        <v>1.9100346565246582</v>
      </c>
      <c r="L101" s="18">
        <v>1.1538461446762085</v>
      </c>
      <c r="M101" s="18">
        <v>1.7803738117218018</v>
      </c>
      <c r="N101" s="18">
        <v>1.3684210777282715</v>
      </c>
      <c r="O101" s="18">
        <v>2.0606060028076172</v>
      </c>
      <c r="P101" s="18">
        <v>6.7910447120666504</v>
      </c>
      <c r="Q101" s="18">
        <v>2.1241829395294189</v>
      </c>
      <c r="R101" s="18">
        <v>8.7962961196899414</v>
      </c>
      <c r="S101" s="18">
        <v>2.0986843109130859</v>
      </c>
      <c r="T101" s="18">
        <v>8.2280702590942383</v>
      </c>
      <c r="U101" s="18">
        <v>2.417647123336792</v>
      </c>
      <c r="V101" s="18">
        <v>8.6145830154418945</v>
      </c>
      <c r="W101" s="18">
        <v>2.2433233261108398</v>
      </c>
      <c r="X101" s="18">
        <v>8.4615383148193359</v>
      </c>
      <c r="Y101" s="18">
        <v>1.5419580936431885</v>
      </c>
      <c r="Z101" s="18">
        <v>5.4642858505249023</v>
      </c>
    </row>
    <row r="102" spans="1:26" customFormat="1" x14ac:dyDescent="0.25">
      <c r="A102" s="37">
        <v>37</v>
      </c>
      <c r="B102" s="70" t="s">
        <v>9</v>
      </c>
      <c r="C102" s="18">
        <v>2.0763840675354004</v>
      </c>
      <c r="D102" s="18">
        <v>10.827292442321777</v>
      </c>
      <c r="E102" s="18">
        <v>2.0724046230316162</v>
      </c>
      <c r="F102" s="18">
        <v>7.2718448638916016</v>
      </c>
      <c r="G102" s="18">
        <v>1.8632636070251465</v>
      </c>
      <c r="H102" s="18">
        <v>5.7729167938232422</v>
      </c>
      <c r="I102" s="18">
        <v>1.8622046709060669</v>
      </c>
      <c r="J102" s="79">
        <v>6.1704258918762207</v>
      </c>
      <c r="K102" s="18">
        <v>2.0746943950653076</v>
      </c>
      <c r="L102" s="18">
        <v>5.4438776969909668</v>
      </c>
      <c r="M102" s="18">
        <v>1.8888034820556641</v>
      </c>
      <c r="N102" s="18">
        <v>5.5098037719726563</v>
      </c>
      <c r="O102" s="18">
        <v>1.9118379354476929</v>
      </c>
      <c r="P102" s="18">
        <v>6.748603343963623</v>
      </c>
      <c r="Q102" s="18">
        <v>2.0418989658355713</v>
      </c>
      <c r="R102" s="18">
        <v>6.9209809303283691</v>
      </c>
      <c r="S102" s="18">
        <v>1.9222588539123535</v>
      </c>
      <c r="T102" s="18">
        <v>6.5166163444519043</v>
      </c>
      <c r="U102" s="18">
        <v>2.1843903064727783</v>
      </c>
      <c r="V102" s="18">
        <v>6.8538284301757813</v>
      </c>
      <c r="W102" s="18">
        <v>2.4928333759307861</v>
      </c>
      <c r="X102" s="18">
        <v>6.7481107711791992</v>
      </c>
      <c r="Y102" s="18">
        <v>2.1868512630462646</v>
      </c>
      <c r="Z102" s="18">
        <v>5.4027776718139648</v>
      </c>
    </row>
    <row r="103" spans="1:26" customFormat="1" x14ac:dyDescent="0.25">
      <c r="A103" s="37">
        <v>39</v>
      </c>
      <c r="B103" s="70" t="s">
        <v>10</v>
      </c>
      <c r="C103" s="18">
        <v>1.6473149061203003</v>
      </c>
      <c r="D103" s="18">
        <v>2.5933332443237305</v>
      </c>
      <c r="E103" s="18">
        <v>2.6930379867553711</v>
      </c>
      <c r="F103" s="18">
        <v>2.7379310131072998</v>
      </c>
      <c r="G103" s="18">
        <v>2.1861152648925781</v>
      </c>
      <c r="H103" s="18">
        <v>2.5225224494934082</v>
      </c>
      <c r="I103" s="18">
        <v>2.3497190475463867</v>
      </c>
      <c r="J103" s="79">
        <v>2.5876288414001465</v>
      </c>
      <c r="K103" s="18">
        <v>2.4885497093200684</v>
      </c>
      <c r="L103" s="18">
        <v>2.9571428298950195</v>
      </c>
      <c r="M103" s="18">
        <v>2.584942102432251</v>
      </c>
      <c r="N103" s="18">
        <v>3.1889762878417969</v>
      </c>
      <c r="O103" s="18">
        <v>3.0554635524749756</v>
      </c>
      <c r="P103" s="18">
        <v>3.3307087421417236</v>
      </c>
      <c r="Q103" s="18">
        <v>3.2625317573547363</v>
      </c>
      <c r="R103" s="18">
        <v>3.9759035110473633</v>
      </c>
      <c r="S103" s="18">
        <v>2.5893986225128174</v>
      </c>
      <c r="T103" s="18">
        <v>3.6776859760284424</v>
      </c>
      <c r="U103" s="18">
        <v>3.5216548442840576</v>
      </c>
      <c r="V103" s="18">
        <v>3.878612756729126</v>
      </c>
      <c r="W103" s="18">
        <v>3.4049587249755859</v>
      </c>
      <c r="X103" s="18">
        <v>3.567307710647583</v>
      </c>
      <c r="Y103" s="18">
        <v>3.2270169258117676</v>
      </c>
      <c r="Z103" s="18">
        <v>3</v>
      </c>
    </row>
    <row r="104" spans="1:26" customFormat="1" x14ac:dyDescent="0.25">
      <c r="A104" s="37">
        <v>49</v>
      </c>
      <c r="B104" s="70" t="s">
        <v>11</v>
      </c>
      <c r="C104" s="18">
        <v>3.252631664276123</v>
      </c>
      <c r="D104" s="18">
        <v>3.4000000953674316</v>
      </c>
      <c r="E104" s="18">
        <v>2.474226713180542</v>
      </c>
      <c r="F104" s="18">
        <v>7.6521739959716797</v>
      </c>
      <c r="G104" s="18">
        <v>2.2688171863555908</v>
      </c>
      <c r="H104" s="18">
        <v>3.615384578704834</v>
      </c>
      <c r="I104" s="18">
        <v>2.3018867969512939</v>
      </c>
      <c r="J104" s="79">
        <v>6.1578946113586426</v>
      </c>
      <c r="K104" s="18">
        <v>2.5185184478759766</v>
      </c>
      <c r="L104" s="18">
        <v>6</v>
      </c>
      <c r="M104" s="18">
        <v>2.0495049953460693</v>
      </c>
      <c r="N104" s="18">
        <v>3.3181817531585693</v>
      </c>
      <c r="O104" s="18">
        <v>1.8411215543746948</v>
      </c>
      <c r="P104" s="18">
        <v>4.6190476417541504</v>
      </c>
      <c r="Q104" s="18">
        <v>1.9035087823867798</v>
      </c>
      <c r="R104" s="18">
        <v>2.4000000953674316</v>
      </c>
      <c r="S104" s="18">
        <v>2.7717392444610596</v>
      </c>
      <c r="T104" s="18">
        <v>5.25</v>
      </c>
      <c r="U104" s="18">
        <v>2.5546875</v>
      </c>
      <c r="V104" s="18">
        <v>7.0909090042114258</v>
      </c>
      <c r="W104" s="18">
        <v>3.4879999160766602</v>
      </c>
      <c r="X104" s="18">
        <v>5.6666665077209473</v>
      </c>
      <c r="Y104" s="18">
        <v>2.182692289352417</v>
      </c>
      <c r="Z104" s="18">
        <v>2.625</v>
      </c>
    </row>
    <row r="105" spans="1:26" customFormat="1" x14ac:dyDescent="0.25">
      <c r="A105" s="37">
        <v>51</v>
      </c>
      <c r="B105" s="70" t="s">
        <v>12</v>
      </c>
      <c r="C105" s="18">
        <v>4.732184886932373</v>
      </c>
      <c r="D105" s="18">
        <v>6.7962961196899414</v>
      </c>
      <c r="E105" s="18">
        <v>3.7455430030822754</v>
      </c>
      <c r="F105" s="18">
        <v>5.9876542091369629</v>
      </c>
      <c r="G105" s="18">
        <v>1.6961561441421509</v>
      </c>
      <c r="H105" s="18">
        <v>4.0116276741027832</v>
      </c>
      <c r="I105" s="18">
        <v>1.3964496850967407</v>
      </c>
      <c r="J105" s="79">
        <v>5.1111111640930176</v>
      </c>
      <c r="K105" s="18">
        <v>1.5261538028717041</v>
      </c>
      <c r="L105" s="18">
        <v>3.763157844543457</v>
      </c>
      <c r="M105" s="18">
        <v>0.79530447721481323</v>
      </c>
      <c r="N105" s="18">
        <v>2.3068182468414307</v>
      </c>
      <c r="O105" s="18">
        <v>0.82785749435424805</v>
      </c>
      <c r="P105" s="18">
        <v>2.1818182468414307</v>
      </c>
      <c r="Q105" s="18">
        <v>0.82375693321228027</v>
      </c>
      <c r="R105" s="18">
        <v>2.0499999523162842</v>
      </c>
      <c r="S105" s="18">
        <v>0.78927910327911377</v>
      </c>
      <c r="T105" s="18">
        <v>1.3999999761581421</v>
      </c>
      <c r="U105" s="18">
        <v>0.79458236694335938</v>
      </c>
      <c r="V105" s="18">
        <v>2.5555555820465088</v>
      </c>
      <c r="W105" s="18">
        <v>0.68308752775192261</v>
      </c>
      <c r="X105" s="18">
        <v>2.2053570747375488</v>
      </c>
      <c r="Y105" s="18">
        <v>0.89357119798660278</v>
      </c>
      <c r="Z105" s="18">
        <v>2.96875</v>
      </c>
    </row>
    <row r="106" spans="1:26" customFormat="1" x14ac:dyDescent="0.25">
      <c r="A106" s="37">
        <v>53</v>
      </c>
      <c r="B106" s="70" t="s">
        <v>13</v>
      </c>
      <c r="C106" s="18">
        <v>5.511049747467041</v>
      </c>
      <c r="D106" s="18">
        <v>8.5454549789428711</v>
      </c>
      <c r="E106" s="18">
        <v>4.1934604644775391</v>
      </c>
      <c r="F106" s="18">
        <v>5.5</v>
      </c>
      <c r="G106" s="18">
        <v>2.6739606857299805</v>
      </c>
      <c r="H106" s="18">
        <v>9.142857551574707</v>
      </c>
      <c r="I106" s="18">
        <v>3.6205451488494873</v>
      </c>
      <c r="J106" s="79">
        <v>6.25</v>
      </c>
      <c r="K106" s="18">
        <v>3.079268217086792</v>
      </c>
      <c r="L106" s="18">
        <v>4.6666665077209473</v>
      </c>
      <c r="M106" s="18">
        <v>3.1023809909820557</v>
      </c>
      <c r="N106" s="18">
        <v>4.2857141494750977</v>
      </c>
      <c r="O106" s="18">
        <v>3.54514479637146</v>
      </c>
      <c r="P106" s="18">
        <v>7.0999999046325684</v>
      </c>
      <c r="Q106" s="18">
        <v>4.150855541229248</v>
      </c>
      <c r="R106" s="18">
        <v>4.5</v>
      </c>
      <c r="S106" s="18">
        <v>3.6998224258422852</v>
      </c>
      <c r="T106" s="18">
        <v>5.6999998092651367</v>
      </c>
      <c r="U106" s="18">
        <v>3.6388888359069824</v>
      </c>
      <c r="V106" s="18">
        <v>6.6923074722290039</v>
      </c>
      <c r="W106" s="18">
        <v>3.0237288475036621</v>
      </c>
      <c r="X106" s="18">
        <v>5.5</v>
      </c>
      <c r="Y106" s="18">
        <v>2.8259258270263672</v>
      </c>
      <c r="Z106" s="18">
        <v>4.230769157409668</v>
      </c>
    </row>
    <row r="107" spans="1:26" customFormat="1" x14ac:dyDescent="0.25">
      <c r="A107" s="37">
        <v>55</v>
      </c>
      <c r="B107" s="70" t="s">
        <v>14</v>
      </c>
      <c r="C107" s="18">
        <v>3.4193549156188965</v>
      </c>
      <c r="D107" s="18">
        <v>7.6666665077209473</v>
      </c>
      <c r="E107" s="18">
        <v>3.8181817531585693</v>
      </c>
      <c r="F107" s="18">
        <v>8.3333330154418945</v>
      </c>
      <c r="G107" s="18">
        <v>3.3333332538604736</v>
      </c>
      <c r="H107" s="18">
        <v>7.25</v>
      </c>
      <c r="I107" s="18">
        <v>3.0799999237060547</v>
      </c>
      <c r="J107" s="79">
        <v>7.1428570747375488</v>
      </c>
      <c r="K107" s="18">
        <v>2.4927535057067871</v>
      </c>
      <c r="L107" s="18">
        <v>4.75</v>
      </c>
      <c r="M107" s="18">
        <v>3</v>
      </c>
      <c r="N107" s="18">
        <v>3.2999999523162842</v>
      </c>
      <c r="O107" s="18">
        <v>3.0247933864593506</v>
      </c>
      <c r="P107" s="18">
        <v>6</v>
      </c>
      <c r="Q107" s="18">
        <v>2.81333327293396</v>
      </c>
      <c r="R107" s="18">
        <v>9</v>
      </c>
      <c r="S107" s="18">
        <v>2.25</v>
      </c>
      <c r="T107" s="18">
        <v>4.8000001907348633</v>
      </c>
      <c r="U107" s="18">
        <v>2.3658535480499268</v>
      </c>
      <c r="V107" s="18">
        <v>4.8333334922790527</v>
      </c>
      <c r="W107" s="18">
        <v>2.7843136787414551</v>
      </c>
      <c r="X107" s="18">
        <v>5.5</v>
      </c>
      <c r="Y107" s="18">
        <v>2.34883713722229</v>
      </c>
      <c r="Z107" s="18">
        <v>4</v>
      </c>
    </row>
    <row r="108" spans="1:26" customFormat="1" x14ac:dyDescent="0.25">
      <c r="A108" s="37">
        <v>288</v>
      </c>
      <c r="B108" s="70" t="s">
        <v>34</v>
      </c>
      <c r="C108" s="18">
        <v>8.4444446563720703</v>
      </c>
      <c r="D108" s="18"/>
      <c r="E108" s="18">
        <v>10.181818008422852</v>
      </c>
      <c r="F108" s="18"/>
      <c r="G108" s="18">
        <v>9.25</v>
      </c>
      <c r="H108" s="18"/>
      <c r="I108" s="18">
        <v>1.8571428060531616</v>
      </c>
      <c r="J108" s="79"/>
      <c r="K108" s="18">
        <v>3.5714285373687744</v>
      </c>
      <c r="L108" s="18"/>
      <c r="M108" s="18">
        <v>4.6086955070495605</v>
      </c>
      <c r="N108" s="18"/>
      <c r="O108" s="18">
        <v>3.3333332538604736</v>
      </c>
      <c r="P108" s="18"/>
      <c r="Q108" s="18">
        <v>3.6666667461395264</v>
      </c>
      <c r="R108" s="18"/>
      <c r="S108" s="18">
        <v>3.6666667461395264</v>
      </c>
      <c r="T108" s="18"/>
      <c r="U108" s="18">
        <v>3.6666667461395264</v>
      </c>
      <c r="V108" s="18"/>
      <c r="W108" s="18">
        <v>4</v>
      </c>
      <c r="X108" s="18"/>
      <c r="Y108" s="18">
        <v>4</v>
      </c>
      <c r="Z108" s="18"/>
    </row>
    <row r="109" spans="1:26" customFormat="1" x14ac:dyDescent="0.25">
      <c r="A109" s="37">
        <v>292</v>
      </c>
      <c r="B109" s="70" t="s">
        <v>24</v>
      </c>
      <c r="C109" s="18">
        <v>2.1805205345153809</v>
      </c>
      <c r="D109" s="18">
        <v>8.7523813247680664</v>
      </c>
      <c r="E109" s="18">
        <v>2.354719877243042</v>
      </c>
      <c r="F109" s="18">
        <v>8.9387750625610352</v>
      </c>
      <c r="G109" s="18">
        <v>3.1444242000579834</v>
      </c>
      <c r="H109" s="18">
        <v>7.6545453071594238</v>
      </c>
      <c r="I109" s="18">
        <v>1.9551451206207275</v>
      </c>
      <c r="J109" s="79">
        <v>6.1578946113586426</v>
      </c>
      <c r="K109" s="18">
        <v>2.0577306747436523</v>
      </c>
      <c r="L109" s="18">
        <v>8.1627902984619141</v>
      </c>
      <c r="M109" s="18">
        <v>1.7699680328369141</v>
      </c>
      <c r="N109" s="18">
        <v>5.4827585220336914</v>
      </c>
      <c r="O109" s="18">
        <v>1.9498680830001831</v>
      </c>
      <c r="P109" s="18">
        <v>5.7681159973144531</v>
      </c>
      <c r="Q109" s="18">
        <v>1.6853857040405273</v>
      </c>
      <c r="R109" s="18">
        <v>3.7027027606964111</v>
      </c>
      <c r="S109" s="18">
        <v>1.9071481227874756</v>
      </c>
      <c r="T109" s="18">
        <v>3.8888888359069824</v>
      </c>
      <c r="U109" s="18">
        <v>2.0744452476501465</v>
      </c>
      <c r="V109" s="18">
        <v>4.1126761436462402</v>
      </c>
      <c r="W109" s="18">
        <v>2.0066273212432861</v>
      </c>
      <c r="X109" s="18">
        <v>4.8125</v>
      </c>
      <c r="Y109" s="18">
        <v>1.7269736528396606</v>
      </c>
      <c r="Z109" s="18">
        <v>2.8478260040283203</v>
      </c>
    </row>
    <row r="110" spans="1:26" customFormat="1" x14ac:dyDescent="0.25">
      <c r="A110" s="37">
        <v>294</v>
      </c>
      <c r="B110" s="70" t="s">
        <v>23</v>
      </c>
      <c r="C110" s="18">
        <v>3.6086037158966064</v>
      </c>
      <c r="D110" s="18">
        <v>8.0703516006469727</v>
      </c>
      <c r="E110" s="18">
        <v>4.2618060111999512</v>
      </c>
      <c r="F110" s="18">
        <v>5.8232321739196777</v>
      </c>
      <c r="G110" s="18">
        <v>3.6829972267150879</v>
      </c>
      <c r="H110" s="18">
        <v>5.0863637924194336</v>
      </c>
      <c r="I110" s="18">
        <v>3.4117646217346191</v>
      </c>
      <c r="J110" s="79">
        <v>4.7340426445007324</v>
      </c>
      <c r="K110" s="18">
        <v>4.7344756126403809</v>
      </c>
      <c r="L110" s="18">
        <v>7.5935482978820801</v>
      </c>
      <c r="M110" s="18">
        <v>3.5769979953765869</v>
      </c>
      <c r="N110" s="18">
        <v>3.7913668155670166</v>
      </c>
      <c r="O110" s="18">
        <v>3.9396772384643555</v>
      </c>
      <c r="P110" s="18">
        <v>4.3030304908752441</v>
      </c>
      <c r="Q110" s="18">
        <v>3.5574941635131836</v>
      </c>
      <c r="R110" s="18">
        <v>4.1599998474121094</v>
      </c>
      <c r="S110" s="18">
        <v>4.1760001182556152</v>
      </c>
      <c r="T110" s="18">
        <v>4.4200000762939453</v>
      </c>
      <c r="U110" s="18">
        <v>3.9564080238342285</v>
      </c>
      <c r="V110" s="18">
        <v>4.3901100158691406</v>
      </c>
      <c r="W110" s="18">
        <v>3.5493876934051514</v>
      </c>
      <c r="X110" s="18">
        <v>3.4124293327331543</v>
      </c>
      <c r="Y110" s="18">
        <v>4.6725273132324219</v>
      </c>
      <c r="Z110" s="18">
        <v>4.7293233871459961</v>
      </c>
    </row>
    <row r="111" spans="1:26" customFormat="1" x14ac:dyDescent="0.25">
      <c r="A111" s="37">
        <v>672</v>
      </c>
      <c r="B111" s="70" t="s">
        <v>15</v>
      </c>
      <c r="C111" s="18">
        <v>3.6404109001159668</v>
      </c>
      <c r="D111" s="18">
        <v>4.1702127456665039</v>
      </c>
      <c r="E111" s="18">
        <v>3.5656108856201172</v>
      </c>
      <c r="F111" s="18">
        <v>4.2564101219177246</v>
      </c>
      <c r="G111" s="18">
        <v>3.5366971492767334</v>
      </c>
      <c r="H111" s="18">
        <v>4.1052632331848145</v>
      </c>
      <c r="I111" s="18">
        <v>3.4381444454193115</v>
      </c>
      <c r="J111" s="79">
        <v>3.5714285373687744</v>
      </c>
      <c r="K111" s="18">
        <v>3.6454184055328369</v>
      </c>
      <c r="L111" s="18">
        <v>4.2857141494750977</v>
      </c>
      <c r="M111" s="18">
        <v>3.2519378662109375</v>
      </c>
      <c r="N111" s="18">
        <v>3.7916667461395264</v>
      </c>
      <c r="O111" s="18">
        <v>3.7303371429443359</v>
      </c>
      <c r="P111" s="18">
        <v>3.9375</v>
      </c>
      <c r="Q111" s="18">
        <v>3.625429630279541</v>
      </c>
      <c r="R111" s="18">
        <v>4.7647056579589844</v>
      </c>
      <c r="S111" s="18">
        <v>2.3527131080627441</v>
      </c>
      <c r="T111" s="18">
        <v>5.3333334922790527</v>
      </c>
      <c r="U111" s="18">
        <v>3.4684386253356934</v>
      </c>
      <c r="V111" s="18">
        <v>4.7142858505249023</v>
      </c>
      <c r="W111" s="18">
        <v>3.0258302688598633</v>
      </c>
      <c r="X111" s="18">
        <v>4.625</v>
      </c>
      <c r="Y111" s="18">
        <v>3.1965065002441406</v>
      </c>
      <c r="Z111" s="18">
        <v>6</v>
      </c>
    </row>
    <row r="112" spans="1:26" customFormat="1" x14ac:dyDescent="0.25">
      <c r="A112" s="75">
        <v>686</v>
      </c>
      <c r="B112" s="76" t="s">
        <v>25</v>
      </c>
      <c r="C112" s="77">
        <v>3.3596377372741699</v>
      </c>
      <c r="D112" s="77">
        <v>6.6666665077209473</v>
      </c>
      <c r="E112" s="77">
        <v>3.6591928005218506</v>
      </c>
      <c r="F112" s="77">
        <v>6.3333334922790527</v>
      </c>
      <c r="G112" s="77">
        <v>3.9272918701171875</v>
      </c>
      <c r="H112" s="77">
        <v>7.3548388481140137</v>
      </c>
      <c r="I112" s="77">
        <v>3.8529913425445557</v>
      </c>
      <c r="J112" s="80">
        <v>23.25</v>
      </c>
      <c r="K112" s="77">
        <v>4.5709571838378906</v>
      </c>
      <c r="L112" s="77">
        <v>12.333333015441895</v>
      </c>
      <c r="M112" s="77">
        <v>3.9376623630523682</v>
      </c>
      <c r="N112" s="77">
        <v>9.5</v>
      </c>
      <c r="O112" s="77">
        <v>4.0635156631469727</v>
      </c>
      <c r="P112" s="77">
        <v>6.0666666030883789</v>
      </c>
      <c r="Q112" s="77">
        <v>3.5784447193145752</v>
      </c>
      <c r="R112" s="77">
        <v>4.529411792755127</v>
      </c>
      <c r="S112" s="77">
        <v>2.335106372833252</v>
      </c>
      <c r="T112" s="77">
        <v>4.7142858505249023</v>
      </c>
      <c r="U112" s="77">
        <v>2.3877551555633545</v>
      </c>
      <c r="V112" s="77">
        <v>2.875</v>
      </c>
      <c r="W112" s="77">
        <v>2.4586894512176514</v>
      </c>
      <c r="X112" s="77">
        <v>3.1666667461395264</v>
      </c>
      <c r="Y112" s="77">
        <v>2.3745317459106445</v>
      </c>
      <c r="Z112" s="77">
        <v>3.5833332538604736</v>
      </c>
    </row>
    <row r="113" spans="1:26" customFormat="1" x14ac:dyDescent="0.25">
      <c r="A113" s="37">
        <v>689</v>
      </c>
      <c r="B113" s="70" t="s">
        <v>29</v>
      </c>
      <c r="C113" s="18">
        <v>3.7976782321929932</v>
      </c>
      <c r="D113" s="18">
        <v>4.5</v>
      </c>
      <c r="E113" s="18">
        <v>2.9327530860900879</v>
      </c>
      <c r="F113" s="18">
        <v>2.4285714626312256</v>
      </c>
      <c r="G113" s="18">
        <v>2.6592845916748047</v>
      </c>
      <c r="H113" s="18">
        <v>4.8000001907348633</v>
      </c>
      <c r="I113" s="18">
        <v>3.1819276809692383</v>
      </c>
      <c r="J113" s="79">
        <v>3.4285714626312256</v>
      </c>
      <c r="K113" s="18">
        <v>2.7245631217956543</v>
      </c>
      <c r="L113" s="18">
        <v>4.4375</v>
      </c>
      <c r="M113" s="18">
        <v>3.6510066986083984</v>
      </c>
      <c r="N113" s="18">
        <v>4.0882353782653809</v>
      </c>
      <c r="O113" s="18">
        <v>3.3329730033874512</v>
      </c>
      <c r="P113" s="18">
        <v>3.4193549156188965</v>
      </c>
      <c r="Q113" s="18">
        <v>2.8475410938262939</v>
      </c>
      <c r="R113" s="18">
        <v>3.7549018859863281</v>
      </c>
      <c r="S113" s="18">
        <v>3.3476874828338623</v>
      </c>
      <c r="T113" s="18">
        <v>3.563218355178833</v>
      </c>
      <c r="U113" s="18">
        <v>3.3705582618713379</v>
      </c>
      <c r="V113" s="18">
        <v>3.4851484298706055</v>
      </c>
      <c r="W113" s="18">
        <v>2.5216138362884521</v>
      </c>
      <c r="X113" s="18">
        <v>2.6764705181121826</v>
      </c>
      <c r="Y113" s="18">
        <v>2.0803859233856201</v>
      </c>
      <c r="Z113" s="18">
        <v>2.0161290168762207</v>
      </c>
    </row>
    <row r="114" spans="1:26" customFormat="1" x14ac:dyDescent="0.25">
      <c r="A114" s="37">
        <v>693</v>
      </c>
      <c r="B114" s="70" t="s">
        <v>26</v>
      </c>
      <c r="C114" s="18">
        <v>6.0108022689819336</v>
      </c>
      <c r="D114" s="18">
        <v>5.4912281036376953</v>
      </c>
      <c r="E114" s="18">
        <v>2.9482922554016113</v>
      </c>
      <c r="F114" s="18">
        <v>4.0617976188659668</v>
      </c>
      <c r="G114" s="18">
        <v>1.5859154462814331</v>
      </c>
      <c r="H114" s="18">
        <v>4.0612244606018066</v>
      </c>
      <c r="I114" s="18">
        <v>1.5259559154510498</v>
      </c>
      <c r="J114" s="79">
        <v>4.5702481269836426</v>
      </c>
      <c r="K114" s="18">
        <v>1.2575078010559082</v>
      </c>
      <c r="L114" s="18">
        <v>4.1111111640930176</v>
      </c>
      <c r="M114" s="18">
        <v>0.82329660654067993</v>
      </c>
      <c r="N114" s="18">
        <v>2.7866666316986084</v>
      </c>
      <c r="O114" s="18">
        <v>1.0522513389587402</v>
      </c>
      <c r="P114" s="18">
        <v>3.1735537052154541</v>
      </c>
      <c r="Q114" s="18">
        <v>0.90945297479629517</v>
      </c>
      <c r="R114" s="18">
        <v>4.3483147621154785</v>
      </c>
      <c r="S114" s="18">
        <v>0.85482031106948853</v>
      </c>
      <c r="T114" s="18">
        <v>2.7249999046325684</v>
      </c>
      <c r="U114" s="18">
        <v>1.0028284788131714</v>
      </c>
      <c r="V114" s="18">
        <v>2.9805824756622314</v>
      </c>
      <c r="W114" s="18">
        <v>1.2070770263671875</v>
      </c>
      <c r="X114" s="18">
        <v>3.3333332538604736</v>
      </c>
      <c r="Y114" s="18">
        <v>1.0743823051452637</v>
      </c>
      <c r="Z114" s="18">
        <v>3.5904762744903564</v>
      </c>
    </row>
    <row r="115" spans="1:26" customFormat="1" x14ac:dyDescent="0.25">
      <c r="A115" s="37">
        <v>697</v>
      </c>
      <c r="B115" s="70" t="s">
        <v>28</v>
      </c>
      <c r="C115" s="18">
        <v>2.5901639461517334</v>
      </c>
      <c r="D115" s="18">
        <v>1.3333333730697632</v>
      </c>
      <c r="E115" s="18">
        <v>1.5935828685760498</v>
      </c>
      <c r="F115" s="18"/>
      <c r="G115" s="18">
        <v>1.611764669418335</v>
      </c>
      <c r="H115" s="18"/>
      <c r="I115" s="18">
        <v>1.1692308187484741</v>
      </c>
      <c r="J115" s="79"/>
      <c r="K115" s="18">
        <v>1.5631768703460693</v>
      </c>
      <c r="L115" s="18">
        <v>1.5</v>
      </c>
      <c r="M115" s="18">
        <v>1.3225806951522827</v>
      </c>
      <c r="N115" s="18">
        <v>1.1428571939468384</v>
      </c>
      <c r="O115" s="18">
        <v>1.1535087823867798</v>
      </c>
      <c r="P115" s="18">
        <v>1.615384578704834</v>
      </c>
      <c r="Q115" s="18">
        <v>1.3265305757522583</v>
      </c>
      <c r="R115" s="18">
        <v>1.5714285373687744</v>
      </c>
      <c r="S115" s="18">
        <v>1.25</v>
      </c>
      <c r="T115" s="18">
        <v>2</v>
      </c>
      <c r="U115" s="18">
        <v>1.2038216590881348</v>
      </c>
      <c r="V115" s="18">
        <v>4.6666665077209473</v>
      </c>
      <c r="W115" s="18">
        <v>1.1788079738616943</v>
      </c>
      <c r="X115" s="18"/>
      <c r="Y115" s="18">
        <v>1.2000000476837158</v>
      </c>
      <c r="Z115" s="18"/>
    </row>
    <row r="116" spans="1:26" customFormat="1" x14ac:dyDescent="0.25">
      <c r="A116" s="37">
        <v>699</v>
      </c>
      <c r="B116" s="70" t="s">
        <v>31</v>
      </c>
      <c r="C116" s="18">
        <v>1.9833333492279053</v>
      </c>
      <c r="D116" s="18"/>
      <c r="E116" s="18">
        <v>2.1913044452667236</v>
      </c>
      <c r="F116" s="18"/>
      <c r="G116" s="18">
        <v>2.0184049606323242</v>
      </c>
      <c r="H116" s="18"/>
      <c r="I116" s="18">
        <v>1.6437499523162842</v>
      </c>
      <c r="J116" s="79"/>
      <c r="K116" s="18">
        <v>2.1581921577453613</v>
      </c>
      <c r="L116" s="18"/>
      <c r="M116" s="18">
        <v>1.8904109001159668</v>
      </c>
      <c r="N116" s="18"/>
      <c r="O116" s="18">
        <v>1.7151515483856201</v>
      </c>
      <c r="P116" s="18"/>
      <c r="Q116" s="18">
        <v>1.3421052694320679</v>
      </c>
      <c r="R116" s="18"/>
      <c r="S116" s="18">
        <v>1.3464566469192505</v>
      </c>
      <c r="T116" s="18"/>
      <c r="U116" s="18">
        <v>1.4347826242446899</v>
      </c>
      <c r="V116" s="18"/>
      <c r="W116" s="18">
        <v>1.7291666269302368</v>
      </c>
      <c r="X116" s="18"/>
      <c r="Y116" s="18">
        <v>1.4795918464660645</v>
      </c>
      <c r="Z116" s="18"/>
    </row>
    <row r="117" spans="1:26" customFormat="1" x14ac:dyDescent="0.25">
      <c r="A117" s="37">
        <v>701</v>
      </c>
      <c r="B117" s="70" t="s">
        <v>35</v>
      </c>
      <c r="C117" s="18">
        <v>5.3684210777282715</v>
      </c>
      <c r="D117" s="18">
        <v>12.5</v>
      </c>
      <c r="E117" s="18">
        <v>3.3170731067657471</v>
      </c>
      <c r="F117" s="18">
        <v>3</v>
      </c>
      <c r="G117" s="18">
        <v>3.2608695030212402</v>
      </c>
      <c r="H117" s="18"/>
      <c r="I117" s="18">
        <v>3.2972972393035889</v>
      </c>
      <c r="J117" s="79"/>
      <c r="K117" s="18">
        <v>3.4032258987426758</v>
      </c>
      <c r="L117" s="18">
        <v>5</v>
      </c>
      <c r="M117" s="18">
        <v>3.2156863212585449</v>
      </c>
      <c r="N117" s="18"/>
      <c r="O117" s="18">
        <v>3.2777776718139648</v>
      </c>
      <c r="P117" s="18"/>
      <c r="Q117" s="18">
        <v>3.7000000476837158</v>
      </c>
      <c r="R117" s="18"/>
      <c r="S117" s="18">
        <v>3.2352941036224365</v>
      </c>
      <c r="T117" s="18">
        <v>4</v>
      </c>
      <c r="U117" s="18">
        <v>3.4146342277526855</v>
      </c>
      <c r="V117" s="18"/>
      <c r="W117" s="18">
        <v>3.0882353782653809</v>
      </c>
      <c r="X117" s="18">
        <v>5.5</v>
      </c>
      <c r="Y117" s="18">
        <v>3.5333333015441895</v>
      </c>
      <c r="Z117" s="18"/>
    </row>
    <row r="118" spans="1:26" customFormat="1" x14ac:dyDescent="0.25">
      <c r="A118" s="37">
        <v>707</v>
      </c>
      <c r="B118" s="70" t="s">
        <v>32</v>
      </c>
      <c r="C118" s="18"/>
      <c r="D118" s="18"/>
      <c r="E118" s="18">
        <v>3.3333332538604736</v>
      </c>
      <c r="F118" s="18"/>
      <c r="G118" s="18">
        <v>5.4000000953674316</v>
      </c>
      <c r="H118" s="18"/>
      <c r="I118" s="18">
        <v>3.6666667461395264</v>
      </c>
      <c r="J118" s="79"/>
      <c r="K118" s="18">
        <v>5.2222223281860352</v>
      </c>
      <c r="L118" s="18"/>
      <c r="M118" s="18">
        <v>4</v>
      </c>
      <c r="N118" s="18"/>
      <c r="O118" s="18">
        <v>3.119999885559082</v>
      </c>
      <c r="P118" s="18"/>
      <c r="Q118" s="18">
        <v>0.8571428656578064</v>
      </c>
      <c r="R118" s="18"/>
      <c r="S118" s="18">
        <v>0.15789473056793213</v>
      </c>
      <c r="T118" s="18"/>
      <c r="U118" s="18">
        <v>4.625</v>
      </c>
      <c r="V118" s="18"/>
      <c r="W118" s="18">
        <v>4.625</v>
      </c>
      <c r="X118" s="18"/>
      <c r="Y118" s="18">
        <v>5.1428570747375488</v>
      </c>
      <c r="Z118" s="18"/>
    </row>
    <row r="119" spans="1:26" customFormat="1" x14ac:dyDescent="0.25">
      <c r="A119" s="37">
        <v>708</v>
      </c>
      <c r="B119" s="70" t="s">
        <v>27</v>
      </c>
      <c r="C119" s="88">
        <v>9.3315219879150391</v>
      </c>
      <c r="D119" s="18"/>
      <c r="E119" s="18">
        <v>4.3816795349121094</v>
      </c>
      <c r="F119" s="18"/>
      <c r="G119" s="18">
        <v>4.634730339050293</v>
      </c>
      <c r="H119" s="18"/>
      <c r="I119" s="18">
        <v>4.3041238784790039</v>
      </c>
      <c r="J119" s="79">
        <v>5.5</v>
      </c>
      <c r="K119" s="18">
        <v>4.1776647567749023</v>
      </c>
      <c r="L119" s="18">
        <v>4.1666665077209473</v>
      </c>
      <c r="M119" s="18">
        <v>4.3882980346679688</v>
      </c>
      <c r="N119" s="18">
        <v>4</v>
      </c>
      <c r="O119" s="18">
        <v>3.6124999523162842</v>
      </c>
      <c r="P119" s="18">
        <v>2</v>
      </c>
      <c r="Q119" s="18">
        <v>3.880000114440918</v>
      </c>
      <c r="R119" s="18">
        <v>1.6666666269302368</v>
      </c>
      <c r="S119" s="18">
        <v>4.9180326461791992</v>
      </c>
      <c r="T119" s="18"/>
      <c r="U119" s="18">
        <v>3.8074533939361572</v>
      </c>
      <c r="V119" s="18">
        <v>2.2222223281860352</v>
      </c>
      <c r="W119" s="18">
        <v>3.9603960514068604</v>
      </c>
      <c r="X119" s="18"/>
      <c r="Y119" s="18">
        <v>3.8375000953674316</v>
      </c>
      <c r="Z119" s="18">
        <v>3</v>
      </c>
    </row>
    <row r="120" spans="1:26" customFormat="1" x14ac:dyDescent="0.25">
      <c r="A120" s="37">
        <v>729</v>
      </c>
      <c r="B120" s="70" t="s">
        <v>36</v>
      </c>
      <c r="C120" s="18">
        <v>3</v>
      </c>
      <c r="D120" s="18"/>
      <c r="E120" s="18">
        <v>2.461538553237915</v>
      </c>
      <c r="F120" s="18"/>
      <c r="G120" s="18">
        <v>2.8235294818878174</v>
      </c>
      <c r="H120" s="18"/>
      <c r="I120" s="18">
        <v>2.692307710647583</v>
      </c>
      <c r="J120" s="79"/>
      <c r="K120" s="18">
        <v>2.5</v>
      </c>
      <c r="L120" s="18"/>
      <c r="M120" s="18">
        <v>2.6500000953674316</v>
      </c>
      <c r="N120" s="18"/>
      <c r="O120" s="18">
        <v>2.9473683834075928</v>
      </c>
      <c r="P120" s="18">
        <v>2.3333332538604736</v>
      </c>
      <c r="Q120" s="18">
        <v>2.0140845775604248</v>
      </c>
      <c r="R120" s="18">
        <v>1</v>
      </c>
      <c r="S120" s="18">
        <v>2.2142856121063232</v>
      </c>
      <c r="T120" s="18"/>
      <c r="U120" s="18">
        <v>3.2195122241973877</v>
      </c>
      <c r="V120" s="18">
        <v>5</v>
      </c>
      <c r="W120" s="18">
        <v>3.6111111640930176</v>
      </c>
      <c r="X120" s="18"/>
      <c r="Y120" s="18">
        <v>3.9787232875823975</v>
      </c>
      <c r="Z120" s="18"/>
    </row>
    <row r="121" spans="1:26" customFormat="1" x14ac:dyDescent="0.25">
      <c r="A121" s="37">
        <v>730</v>
      </c>
      <c r="B121" s="70" t="s">
        <v>30</v>
      </c>
      <c r="C121" s="18">
        <v>22.987577438354492</v>
      </c>
      <c r="D121" s="18"/>
      <c r="E121" s="18">
        <v>16.378698348999023</v>
      </c>
      <c r="F121" s="18">
        <v>17.5</v>
      </c>
      <c r="G121" s="18">
        <v>4.7006173133850098</v>
      </c>
      <c r="H121" s="18">
        <v>3</v>
      </c>
      <c r="I121" s="18">
        <v>1.2109375</v>
      </c>
      <c r="J121" s="79">
        <v>3.6666667461395264</v>
      </c>
      <c r="K121" s="18">
        <v>1.9419355392456055</v>
      </c>
      <c r="L121" s="18">
        <v>8</v>
      </c>
      <c r="M121" s="18">
        <v>2.8350253105163574</v>
      </c>
      <c r="N121" s="18">
        <v>2</v>
      </c>
      <c r="O121" s="18">
        <v>3.4961831569671631</v>
      </c>
      <c r="P121" s="18">
        <v>5</v>
      </c>
      <c r="Q121" s="18">
        <v>6.6984004974365234</v>
      </c>
      <c r="R121" s="18">
        <v>8.5</v>
      </c>
      <c r="S121" s="18">
        <v>12.403311729431152</v>
      </c>
      <c r="T121" s="18">
        <v>4</v>
      </c>
      <c r="U121" s="18">
        <v>5.8423404693603516</v>
      </c>
      <c r="V121" s="18">
        <v>14.833333015441895</v>
      </c>
      <c r="W121" s="18">
        <v>2.4464693069458008</v>
      </c>
      <c r="X121" s="18">
        <v>6.5</v>
      </c>
      <c r="Y121" s="18">
        <v>1.2543171644210815</v>
      </c>
      <c r="Z121" s="18">
        <v>3</v>
      </c>
    </row>
    <row r="122" spans="1:26" customFormat="1" x14ac:dyDescent="0.25">
      <c r="A122" s="37">
        <v>732</v>
      </c>
      <c r="B122" s="70" t="s">
        <v>37</v>
      </c>
      <c r="C122" s="18"/>
      <c r="D122" s="18"/>
      <c r="E122" s="18"/>
      <c r="F122" s="18"/>
      <c r="G122" s="18">
        <v>4</v>
      </c>
      <c r="H122" s="18"/>
      <c r="I122" s="18">
        <v>2</v>
      </c>
      <c r="J122" s="79"/>
      <c r="K122" s="18">
        <v>5.25</v>
      </c>
      <c r="L122" s="18"/>
      <c r="M122" s="18">
        <v>3.625</v>
      </c>
      <c r="N122" s="18"/>
      <c r="O122" s="18">
        <v>4.9444446563720703</v>
      </c>
      <c r="P122" s="18"/>
      <c r="Q122" s="18">
        <v>21.333333969116211</v>
      </c>
      <c r="R122" s="18">
        <v>1</v>
      </c>
      <c r="S122" s="18">
        <v>7.75</v>
      </c>
      <c r="T122" s="18"/>
      <c r="U122" s="18">
        <v>6.9230771064758301</v>
      </c>
      <c r="V122" s="18">
        <v>6</v>
      </c>
      <c r="W122" s="18">
        <v>9.142857551574707</v>
      </c>
      <c r="X122" s="18"/>
      <c r="Y122" s="18">
        <v>6.75</v>
      </c>
      <c r="Z122" s="18"/>
    </row>
    <row r="123" spans="1:26" customFormat="1" x14ac:dyDescent="0.25">
      <c r="A123" s="37">
        <v>738</v>
      </c>
      <c r="B123" s="70" t="s">
        <v>38</v>
      </c>
      <c r="C123" s="18"/>
      <c r="D123" s="18"/>
      <c r="E123" s="18"/>
      <c r="F123" s="18"/>
      <c r="G123" s="18">
        <v>2</v>
      </c>
      <c r="H123" s="18"/>
      <c r="I123" s="18">
        <v>3</v>
      </c>
      <c r="J123" s="79"/>
      <c r="K123" s="18">
        <v>2.4000000953674316</v>
      </c>
      <c r="L123" s="18"/>
      <c r="M123" s="18">
        <v>2</v>
      </c>
      <c r="N123" s="18"/>
      <c r="O123" s="18">
        <v>3.75</v>
      </c>
      <c r="P123" s="18">
        <v>5</v>
      </c>
      <c r="Q123" s="18">
        <v>6</v>
      </c>
      <c r="R123" s="18"/>
      <c r="S123" s="18">
        <v>3.8333332538604736</v>
      </c>
      <c r="T123" s="18"/>
      <c r="U123" s="18">
        <v>3</v>
      </c>
      <c r="V123" s="18"/>
      <c r="W123" s="18">
        <v>4.5</v>
      </c>
      <c r="X123" s="18"/>
      <c r="Y123" s="18">
        <v>3.6666667461395264</v>
      </c>
      <c r="Z123" s="18"/>
    </row>
    <row r="124" spans="1:26" customFormat="1" x14ac:dyDescent="0.25">
      <c r="A124" s="37">
        <v>739</v>
      </c>
      <c r="B124" s="70" t="s">
        <v>39</v>
      </c>
      <c r="C124" s="18">
        <v>15.389830589294434</v>
      </c>
      <c r="D124" s="18"/>
      <c r="E124" s="18">
        <v>13.766666412353516</v>
      </c>
      <c r="F124" s="18">
        <v>30</v>
      </c>
      <c r="G124" s="18">
        <v>10.25</v>
      </c>
      <c r="H124" s="18"/>
      <c r="I124" s="18">
        <v>2.9333333969116211</v>
      </c>
      <c r="J124" s="79"/>
      <c r="K124" s="18">
        <v>2.9333333969116211</v>
      </c>
      <c r="L124" s="18"/>
      <c r="M124" s="18">
        <v>1.8684210777282715</v>
      </c>
      <c r="N124" s="18"/>
      <c r="O124" s="18">
        <v>4.1935482025146484</v>
      </c>
      <c r="P124" s="18"/>
      <c r="Q124" s="18">
        <v>1.9285714626312256</v>
      </c>
      <c r="R124" s="18"/>
      <c r="S124" s="18">
        <v>4.4000000953674316</v>
      </c>
      <c r="T124" s="18"/>
      <c r="U124" s="18"/>
      <c r="V124" s="18"/>
      <c r="W124" s="18">
        <v>5</v>
      </c>
      <c r="X124" s="18"/>
      <c r="Y124" s="18"/>
      <c r="Z124" s="18"/>
    </row>
    <row r="125" spans="1:26" customFormat="1" x14ac:dyDescent="0.25">
      <c r="A125" s="37">
        <v>875</v>
      </c>
      <c r="B125" s="70" t="s">
        <v>40</v>
      </c>
      <c r="C125" s="18">
        <v>5.4827585220336914</v>
      </c>
      <c r="D125" s="18">
        <v>1</v>
      </c>
      <c r="E125" s="18">
        <v>4.5</v>
      </c>
      <c r="F125" s="18"/>
      <c r="G125" s="18">
        <v>8.75</v>
      </c>
      <c r="H125" s="18"/>
      <c r="I125" s="18">
        <v>5.1111111640930176</v>
      </c>
      <c r="J125" s="79"/>
      <c r="K125" s="18">
        <v>3.3444445133209229</v>
      </c>
      <c r="L125" s="18"/>
      <c r="M125" s="18">
        <v>3.6734693050384521</v>
      </c>
      <c r="N125" s="18"/>
      <c r="O125" s="18">
        <v>26.299144744873047</v>
      </c>
      <c r="P125" s="18">
        <v>96</v>
      </c>
      <c r="Q125" s="18">
        <v>21.156028747558594</v>
      </c>
      <c r="R125" s="18"/>
      <c r="S125" s="18">
        <v>18.13599967956543</v>
      </c>
      <c r="T125" s="18"/>
      <c r="U125" s="18">
        <v>11.657753944396973</v>
      </c>
      <c r="V125" s="18">
        <v>0</v>
      </c>
      <c r="W125" s="18">
        <v>6.9114584922790527</v>
      </c>
      <c r="X125" s="18"/>
      <c r="Y125" s="18">
        <v>2.6380951404571533</v>
      </c>
      <c r="Z125" s="18">
        <v>3.1428570747375488</v>
      </c>
    </row>
    <row r="126" spans="1:26" customFormat="1" x14ac:dyDescent="0.25">
      <c r="A126" s="37">
        <v>2527</v>
      </c>
      <c r="B126" s="70" t="s">
        <v>33</v>
      </c>
      <c r="C126" s="18">
        <v>3.1764705181121826</v>
      </c>
      <c r="D126" s="18">
        <v>4.3333334922790527</v>
      </c>
      <c r="E126" s="18">
        <v>3.8947367668151855</v>
      </c>
      <c r="F126" s="18">
        <v>4.5</v>
      </c>
      <c r="G126" s="18">
        <v>2.689655065536499</v>
      </c>
      <c r="H126" s="18"/>
      <c r="I126" s="18">
        <v>2.6875</v>
      </c>
      <c r="J126" s="79">
        <v>11</v>
      </c>
      <c r="K126" s="18">
        <v>3.2121212482452393</v>
      </c>
      <c r="L126" s="18">
        <v>4</v>
      </c>
      <c r="M126" s="18">
        <v>2.5</v>
      </c>
      <c r="N126" s="18"/>
      <c r="O126" s="18">
        <v>3.4545454978942871</v>
      </c>
      <c r="P126" s="18"/>
      <c r="Q126" s="18">
        <v>3.0377359390258789</v>
      </c>
      <c r="R126" s="18"/>
      <c r="S126" s="18">
        <v>2.8636362552642822</v>
      </c>
      <c r="T126" s="18"/>
      <c r="U126" s="18">
        <v>3.6829268932342529</v>
      </c>
      <c r="V126" s="18">
        <v>4</v>
      </c>
      <c r="W126" s="18">
        <v>3.5319149494171143</v>
      </c>
      <c r="X126" s="18">
        <v>5</v>
      </c>
      <c r="Y126" s="18">
        <v>3.0333333015441895</v>
      </c>
      <c r="Z126" s="18"/>
    </row>
    <row r="131" spans="2:25" s="1" customFormat="1" x14ac:dyDescent="0.25">
      <c r="B131" s="41" t="s">
        <v>61</v>
      </c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2"/>
    </row>
    <row r="132" spans="2:25" s="1" customFormat="1" x14ac:dyDescent="0.25"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3"/>
      <c r="O132" s="3"/>
      <c r="X132" s="3"/>
      <c r="Y132" s="3"/>
    </row>
    <row r="133" spans="2:25" s="1" customFormat="1" x14ac:dyDescent="0.25">
      <c r="B133" s="41" t="str">
        <f>+Sistema!B63</f>
        <v>(*) Datos sujetos a rectificación</v>
      </c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3"/>
      <c r="O133" s="3"/>
      <c r="X133" s="3"/>
      <c r="Y133" s="3"/>
    </row>
    <row r="134" spans="2:25" s="1" customFormat="1" x14ac:dyDescent="0.25"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4"/>
      <c r="O134" s="44"/>
      <c r="P134" s="43"/>
      <c r="Q134" s="43"/>
      <c r="R134" s="43"/>
      <c r="S134" s="43"/>
      <c r="T134" s="43"/>
      <c r="U134" s="43"/>
      <c r="V134" s="43"/>
      <c r="W134" s="43"/>
      <c r="X134" s="3"/>
      <c r="Y134" s="3"/>
    </row>
    <row r="135" spans="2:25" s="1" customFormat="1" x14ac:dyDescent="0.25">
      <c r="B135" s="1" t="s">
        <v>60</v>
      </c>
      <c r="N135" s="3"/>
      <c r="O135" s="3"/>
      <c r="X135" s="3"/>
      <c r="Y135" s="3"/>
    </row>
    <row r="136" spans="2:25" s="1" customFormat="1" x14ac:dyDescent="0.25">
      <c r="B136" s="45" t="str">
        <f>+Indice!B35</f>
        <v>Información al: 31/12/2023 para todas las instituciones</v>
      </c>
      <c r="N136" s="3"/>
      <c r="O136" s="3"/>
      <c r="X136" s="3"/>
      <c r="Y136" s="3"/>
    </row>
    <row r="137" spans="2:25" s="1" customFormat="1" x14ac:dyDescent="0.25">
      <c r="B137" s="1" t="s">
        <v>59</v>
      </c>
      <c r="N137" s="3"/>
      <c r="O137" s="3"/>
      <c r="X137" s="3"/>
      <c r="Y137" s="3"/>
    </row>
    <row r="138" spans="2:25" s="1" customFormat="1" x14ac:dyDescent="0.25">
      <c r="N138" s="3"/>
      <c r="O138" s="3"/>
      <c r="X138" s="3"/>
      <c r="Y138" s="3"/>
    </row>
    <row r="139" spans="2:25" s="1" customFormat="1" x14ac:dyDescent="0.25">
      <c r="B139" s="1" t="str">
        <f>+Indice!B36</f>
        <v>Actualización: 07/08/2024</v>
      </c>
      <c r="N139" s="3"/>
      <c r="O139" s="3"/>
      <c r="X139" s="3"/>
      <c r="Y139" s="3"/>
    </row>
  </sheetData>
  <mergeCells count="28">
    <mergeCell ref="Y91:Z94"/>
    <mergeCell ref="O91:P94"/>
    <mergeCell ref="Q91:R94"/>
    <mergeCell ref="S91:T94"/>
    <mergeCell ref="U91:V94"/>
    <mergeCell ref="W91:X94"/>
    <mergeCell ref="M91:N94"/>
    <mergeCell ref="B89:K89"/>
    <mergeCell ref="B47:K47"/>
    <mergeCell ref="B91:B94"/>
    <mergeCell ref="C91:D94"/>
    <mergeCell ref="E91:F94"/>
    <mergeCell ref="G91:H94"/>
    <mergeCell ref="I91:J94"/>
    <mergeCell ref="K91:L94"/>
    <mergeCell ref="L49:L52"/>
    <mergeCell ref="B49:B52"/>
    <mergeCell ref="C49:C51"/>
    <mergeCell ref="D49:F51"/>
    <mergeCell ref="G49:J51"/>
    <mergeCell ref="K49:K52"/>
    <mergeCell ref="L7:L10"/>
    <mergeCell ref="B5:K5"/>
    <mergeCell ref="B7:B10"/>
    <mergeCell ref="D7:F9"/>
    <mergeCell ref="G7:J9"/>
    <mergeCell ref="K7:K10"/>
    <mergeCell ref="C7:C9"/>
  </mergeCells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491CF-26AD-49DC-9CFF-159EEEBEDA12}">
  <dimension ref="A2:N132"/>
  <sheetViews>
    <sheetView workbookViewId="0">
      <selection activeCell="B5" sqref="B5:C5"/>
    </sheetView>
  </sheetViews>
  <sheetFormatPr baseColWidth="10" defaultColWidth="11.5703125" defaultRowHeight="15" x14ac:dyDescent="0.25"/>
  <cols>
    <col min="1" max="1" width="11.5703125" style="1"/>
    <col min="2" max="2" width="40" style="1" bestFit="1" customWidth="1"/>
    <col min="3" max="3" width="25.140625" style="1" customWidth="1"/>
    <col min="4" max="14" width="15" style="1" customWidth="1"/>
    <col min="15" max="16384" width="11.5703125" style="1"/>
  </cols>
  <sheetData>
    <row r="2" spans="2:14" x14ac:dyDescent="0.25">
      <c r="B2" s="28" t="str">
        <f>+Indice!B21</f>
        <v>EVOLUCIÓN DE RECLAMOS Y PAGOS  (ENE23 - DIC23)</v>
      </c>
    </row>
    <row r="4" spans="2:14" x14ac:dyDescent="0.25">
      <c r="B4" s="2" t="str">
        <f>+Indice!B23</f>
        <v>Tabla 7</v>
      </c>
    </row>
    <row r="5" spans="2:14" x14ac:dyDescent="0.25">
      <c r="B5" s="89" t="str">
        <f>+Indice!C23</f>
        <v>Evolución reclamos unicos  pagados (cerrados) (Ene23-Dic23)</v>
      </c>
      <c r="C5" s="89"/>
    </row>
    <row r="6" spans="2:14" x14ac:dyDescent="0.2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2:14" x14ac:dyDescent="0.25">
      <c r="B7" s="10" t="s">
        <v>1</v>
      </c>
      <c r="C7" s="39">
        <v>44927</v>
      </c>
      <c r="D7" s="39">
        <v>44958</v>
      </c>
      <c r="E7" s="39">
        <v>44986</v>
      </c>
      <c r="F7" s="39">
        <v>45017</v>
      </c>
      <c r="G7" s="39">
        <v>45047</v>
      </c>
      <c r="H7" s="39">
        <v>45078</v>
      </c>
      <c r="I7" s="39">
        <v>45108</v>
      </c>
      <c r="J7" s="39">
        <v>45139</v>
      </c>
      <c r="K7" s="39">
        <v>45170</v>
      </c>
      <c r="L7" s="39">
        <v>45200</v>
      </c>
      <c r="M7" s="39">
        <v>45231</v>
      </c>
      <c r="N7" s="39">
        <v>45261</v>
      </c>
    </row>
    <row r="8" spans="2:14" x14ac:dyDescent="0.25">
      <c r="B8" s="64" t="s">
        <v>3</v>
      </c>
      <c r="C8" s="33">
        <v>5729</v>
      </c>
      <c r="D8" s="33">
        <v>4765</v>
      </c>
      <c r="E8" s="33">
        <v>4895</v>
      </c>
      <c r="F8" s="33">
        <v>5381</v>
      </c>
      <c r="G8" s="33">
        <v>6347</v>
      </c>
      <c r="H8" s="33">
        <v>3362</v>
      </c>
      <c r="I8" s="33">
        <v>6261</v>
      </c>
      <c r="J8" s="33">
        <v>6616</v>
      </c>
      <c r="K8" s="33">
        <v>6442</v>
      </c>
      <c r="L8" s="33">
        <v>7823</v>
      </c>
      <c r="M8" s="33">
        <v>7583</v>
      </c>
      <c r="N8" s="33">
        <v>5033</v>
      </c>
    </row>
    <row r="9" spans="2:14" x14ac:dyDescent="0.25">
      <c r="B9" s="65" t="s">
        <v>4</v>
      </c>
      <c r="C9" s="34">
        <v>5</v>
      </c>
      <c r="D9" s="34">
        <v>9</v>
      </c>
      <c r="E9" s="34">
        <v>9</v>
      </c>
      <c r="F9" s="34">
        <v>7</v>
      </c>
      <c r="G9" s="34">
        <v>8</v>
      </c>
      <c r="H9" s="34">
        <v>7</v>
      </c>
      <c r="I9" s="34">
        <v>9</v>
      </c>
      <c r="J9" s="34">
        <v>12</v>
      </c>
      <c r="K9" s="34">
        <v>7</v>
      </c>
      <c r="L9" s="34">
        <v>12</v>
      </c>
      <c r="M9" s="34">
        <v>11</v>
      </c>
      <c r="N9" s="34">
        <v>15</v>
      </c>
    </row>
    <row r="10" spans="2:14" x14ac:dyDescent="0.25">
      <c r="B10" s="66" t="s">
        <v>5</v>
      </c>
      <c r="C10" s="34">
        <v>13953</v>
      </c>
      <c r="D10" s="34">
        <v>16666</v>
      </c>
      <c r="E10" s="34">
        <v>20497</v>
      </c>
      <c r="F10" s="34">
        <v>22576</v>
      </c>
      <c r="G10" s="34">
        <v>24053</v>
      </c>
      <c r="H10" s="34">
        <v>24649</v>
      </c>
      <c r="I10" s="34">
        <v>29565</v>
      </c>
      <c r="J10" s="34">
        <v>32348</v>
      </c>
      <c r="K10" s="34">
        <v>43733</v>
      </c>
      <c r="L10" s="34">
        <v>73448</v>
      </c>
      <c r="M10" s="34">
        <v>64019</v>
      </c>
      <c r="N10" s="34">
        <v>40789</v>
      </c>
    </row>
    <row r="11" spans="2:14" x14ac:dyDescent="0.25">
      <c r="B11" s="65" t="s">
        <v>6</v>
      </c>
      <c r="C11" s="34">
        <v>1533</v>
      </c>
      <c r="D11" s="34">
        <v>1052</v>
      </c>
      <c r="E11" s="34">
        <v>1101</v>
      </c>
      <c r="F11" s="34">
        <v>822</v>
      </c>
      <c r="G11" s="34">
        <v>1269</v>
      </c>
      <c r="H11" s="34">
        <v>935</v>
      </c>
      <c r="I11" s="34">
        <v>1054</v>
      </c>
      <c r="J11" s="34">
        <v>1033</v>
      </c>
      <c r="K11" s="34">
        <v>805</v>
      </c>
      <c r="L11" s="34">
        <v>982</v>
      </c>
      <c r="M11" s="34">
        <v>956</v>
      </c>
      <c r="N11" s="34">
        <v>903</v>
      </c>
    </row>
    <row r="12" spans="2:14" x14ac:dyDescent="0.25">
      <c r="B12" s="66" t="s">
        <v>7</v>
      </c>
      <c r="C12" s="34">
        <v>1213</v>
      </c>
      <c r="D12" s="34">
        <v>1439</v>
      </c>
      <c r="E12" s="34">
        <v>1555</v>
      </c>
      <c r="F12" s="34">
        <v>1418</v>
      </c>
      <c r="G12" s="34">
        <v>1592</v>
      </c>
      <c r="H12" s="34">
        <v>1460</v>
      </c>
      <c r="I12" s="34">
        <v>2109</v>
      </c>
      <c r="J12" s="34">
        <v>2260</v>
      </c>
      <c r="K12" s="34">
        <v>2046</v>
      </c>
      <c r="L12" s="34">
        <v>2302</v>
      </c>
      <c r="M12" s="34">
        <v>2876</v>
      </c>
      <c r="N12" s="34">
        <v>2357</v>
      </c>
    </row>
    <row r="13" spans="2:14" x14ac:dyDescent="0.25">
      <c r="B13" s="66" t="s">
        <v>8</v>
      </c>
      <c r="C13" s="34">
        <v>612</v>
      </c>
      <c r="D13" s="34">
        <v>546</v>
      </c>
      <c r="E13" s="34">
        <v>676</v>
      </c>
      <c r="F13" s="34">
        <v>347</v>
      </c>
      <c r="G13" s="34">
        <v>324</v>
      </c>
      <c r="H13" s="34">
        <v>230</v>
      </c>
      <c r="I13" s="34">
        <v>449</v>
      </c>
      <c r="J13" s="34">
        <v>353</v>
      </c>
      <c r="K13" s="34">
        <v>356</v>
      </c>
      <c r="L13" s="34">
        <v>428</v>
      </c>
      <c r="M13" s="34">
        <v>421</v>
      </c>
      <c r="N13" s="34">
        <v>378</v>
      </c>
    </row>
    <row r="14" spans="2:14" x14ac:dyDescent="0.25">
      <c r="B14" s="66" t="s">
        <v>9</v>
      </c>
      <c r="C14" s="34">
        <v>4677</v>
      </c>
      <c r="D14" s="34">
        <v>4385</v>
      </c>
      <c r="E14" s="34">
        <v>5135</v>
      </c>
      <c r="F14" s="34">
        <v>4967</v>
      </c>
      <c r="G14" s="34">
        <v>6041</v>
      </c>
      <c r="H14" s="34">
        <v>5311</v>
      </c>
      <c r="I14" s="34">
        <v>5718</v>
      </c>
      <c r="J14" s="34">
        <v>5604</v>
      </c>
      <c r="K14" s="34">
        <v>5445</v>
      </c>
      <c r="L14" s="34">
        <v>6282</v>
      </c>
      <c r="M14" s="34">
        <v>5809</v>
      </c>
      <c r="N14" s="34">
        <v>5253</v>
      </c>
    </row>
    <row r="15" spans="2:14" x14ac:dyDescent="0.25">
      <c r="B15" s="66" t="s">
        <v>10</v>
      </c>
      <c r="C15" s="34">
        <v>886</v>
      </c>
      <c r="D15" s="34">
        <v>810</v>
      </c>
      <c r="E15" s="34">
        <v>798</v>
      </c>
      <c r="F15" s="34">
        <v>804</v>
      </c>
      <c r="G15" s="34">
        <v>1173</v>
      </c>
      <c r="H15" s="34">
        <v>1168</v>
      </c>
      <c r="I15" s="34">
        <v>1282</v>
      </c>
      <c r="J15" s="34">
        <v>1283</v>
      </c>
      <c r="K15" s="34">
        <v>1345</v>
      </c>
      <c r="L15" s="34">
        <v>1672</v>
      </c>
      <c r="M15" s="34">
        <v>1460</v>
      </c>
      <c r="N15" s="34">
        <v>1293</v>
      </c>
    </row>
    <row r="16" spans="2:14" x14ac:dyDescent="0.25">
      <c r="B16" s="66" t="s">
        <v>11</v>
      </c>
      <c r="C16" s="34">
        <v>104</v>
      </c>
      <c r="D16" s="34">
        <v>118</v>
      </c>
      <c r="E16" s="34">
        <v>104</v>
      </c>
      <c r="F16" s="34">
        <v>119</v>
      </c>
      <c r="G16" s="34">
        <v>97</v>
      </c>
      <c r="H16" s="34">
        <v>111</v>
      </c>
      <c r="I16" s="34">
        <v>128</v>
      </c>
      <c r="J16" s="34">
        <v>126</v>
      </c>
      <c r="K16" s="34">
        <v>103</v>
      </c>
      <c r="L16" s="34">
        <v>136</v>
      </c>
      <c r="M16" s="34">
        <v>142</v>
      </c>
      <c r="N16" s="34">
        <v>108</v>
      </c>
    </row>
    <row r="17" spans="2:14" x14ac:dyDescent="0.25">
      <c r="B17" s="66" t="s">
        <v>12</v>
      </c>
      <c r="C17" s="34">
        <v>1266</v>
      </c>
      <c r="D17" s="34">
        <v>1199</v>
      </c>
      <c r="E17" s="34">
        <v>1566</v>
      </c>
      <c r="F17" s="34">
        <v>1290</v>
      </c>
      <c r="G17" s="34">
        <v>1515</v>
      </c>
      <c r="H17" s="34">
        <v>1303</v>
      </c>
      <c r="I17" s="34">
        <v>1972</v>
      </c>
      <c r="J17" s="34">
        <v>1649</v>
      </c>
      <c r="K17" s="34">
        <v>1930</v>
      </c>
      <c r="L17" s="34">
        <v>2331</v>
      </c>
      <c r="M17" s="34">
        <v>2964</v>
      </c>
      <c r="N17" s="34">
        <v>3292</v>
      </c>
    </row>
    <row r="18" spans="2:14" x14ac:dyDescent="0.25">
      <c r="B18" s="66" t="s">
        <v>13</v>
      </c>
      <c r="C18" s="34">
        <v>349</v>
      </c>
      <c r="D18" s="34">
        <v>353</v>
      </c>
      <c r="E18" s="34">
        <v>436</v>
      </c>
      <c r="F18" s="34">
        <v>420</v>
      </c>
      <c r="G18" s="34">
        <v>400</v>
      </c>
      <c r="H18" s="34">
        <v>345</v>
      </c>
      <c r="I18" s="34">
        <v>513</v>
      </c>
      <c r="J18" s="34">
        <v>546</v>
      </c>
      <c r="K18" s="34">
        <v>508</v>
      </c>
      <c r="L18" s="34">
        <v>479</v>
      </c>
      <c r="M18" s="34">
        <v>456</v>
      </c>
      <c r="N18" s="34">
        <v>404</v>
      </c>
    </row>
    <row r="19" spans="2:14" x14ac:dyDescent="0.25">
      <c r="B19" s="66" t="s">
        <v>14</v>
      </c>
      <c r="C19" s="34">
        <v>36</v>
      </c>
      <c r="D19" s="34">
        <v>25</v>
      </c>
      <c r="E19" s="34">
        <v>43</v>
      </c>
      <c r="F19" s="34">
        <v>30</v>
      </c>
      <c r="G19" s="34">
        <v>73</v>
      </c>
      <c r="H19" s="34">
        <v>120</v>
      </c>
      <c r="I19" s="34">
        <v>82</v>
      </c>
      <c r="J19" s="34">
        <v>46</v>
      </c>
      <c r="K19" s="34">
        <v>45</v>
      </c>
      <c r="L19" s="34">
        <v>39</v>
      </c>
      <c r="M19" s="34">
        <v>49</v>
      </c>
      <c r="N19" s="34">
        <v>51</v>
      </c>
    </row>
    <row r="20" spans="2:14" x14ac:dyDescent="0.25">
      <c r="B20" s="66" t="s">
        <v>34</v>
      </c>
      <c r="C20" s="34">
        <v>9</v>
      </c>
      <c r="D20" s="34">
        <v>11</v>
      </c>
      <c r="E20" s="34">
        <v>12</v>
      </c>
      <c r="F20" s="34">
        <v>7</v>
      </c>
      <c r="G20" s="34">
        <v>7</v>
      </c>
      <c r="H20" s="34">
        <v>23</v>
      </c>
      <c r="I20" s="34">
        <v>15</v>
      </c>
      <c r="J20" s="34">
        <v>12</v>
      </c>
      <c r="K20" s="34">
        <v>6</v>
      </c>
      <c r="L20" s="34">
        <v>3</v>
      </c>
      <c r="M20" s="34">
        <v>9</v>
      </c>
      <c r="N20" s="34">
        <v>4</v>
      </c>
    </row>
    <row r="21" spans="2:14" x14ac:dyDescent="0.25">
      <c r="B21" s="66" t="s">
        <v>24</v>
      </c>
      <c r="C21" s="34">
        <v>1275</v>
      </c>
      <c r="D21" s="34">
        <v>1460</v>
      </c>
      <c r="E21" s="34">
        <v>1769</v>
      </c>
      <c r="F21" s="34">
        <v>1603</v>
      </c>
      <c r="G21" s="34">
        <v>1605</v>
      </c>
      <c r="H21" s="34">
        <v>1283</v>
      </c>
      <c r="I21" s="34">
        <v>1574</v>
      </c>
      <c r="J21" s="34">
        <v>1536</v>
      </c>
      <c r="K21" s="34">
        <v>1403</v>
      </c>
      <c r="L21" s="34">
        <v>1444</v>
      </c>
      <c r="M21" s="34">
        <v>1395</v>
      </c>
      <c r="N21" s="34">
        <v>1252</v>
      </c>
    </row>
    <row r="22" spans="2:14" x14ac:dyDescent="0.25">
      <c r="B22" s="66" t="s">
        <v>23</v>
      </c>
      <c r="C22" s="34">
        <v>1390</v>
      </c>
      <c r="D22" s="34">
        <v>1118</v>
      </c>
      <c r="E22" s="34">
        <v>1299</v>
      </c>
      <c r="F22" s="34">
        <v>1041</v>
      </c>
      <c r="G22" s="34">
        <v>1269</v>
      </c>
      <c r="H22" s="34">
        <v>958</v>
      </c>
      <c r="I22" s="34">
        <v>1309</v>
      </c>
      <c r="J22" s="34">
        <v>1461</v>
      </c>
      <c r="K22" s="34">
        <v>1398</v>
      </c>
      <c r="L22" s="34">
        <v>1328</v>
      </c>
      <c r="M22" s="34">
        <v>1401</v>
      </c>
      <c r="N22" s="34">
        <v>1043</v>
      </c>
    </row>
    <row r="23" spans="2:14" x14ac:dyDescent="0.25">
      <c r="B23" s="66" t="s">
        <v>15</v>
      </c>
      <c r="C23" s="34">
        <v>323</v>
      </c>
      <c r="D23" s="34">
        <v>249</v>
      </c>
      <c r="E23" s="34">
        <v>217</v>
      </c>
      <c r="F23" s="34">
        <v>205</v>
      </c>
      <c r="G23" s="34">
        <v>253</v>
      </c>
      <c r="H23" s="34">
        <v>265</v>
      </c>
      <c r="I23" s="34">
        <v>275</v>
      </c>
      <c r="J23" s="34">
        <v>302</v>
      </c>
      <c r="K23" s="34">
        <v>256</v>
      </c>
      <c r="L23" s="34">
        <v>294</v>
      </c>
      <c r="M23" s="34">
        <v>265</v>
      </c>
      <c r="N23" s="34">
        <v>308</v>
      </c>
    </row>
    <row r="24" spans="2:14" x14ac:dyDescent="0.25">
      <c r="B24" s="66" t="s">
        <v>25</v>
      </c>
      <c r="C24" s="34">
        <v>802</v>
      </c>
      <c r="D24" s="34">
        <v>699</v>
      </c>
      <c r="E24" s="34">
        <v>980</v>
      </c>
      <c r="F24" s="34">
        <v>593</v>
      </c>
      <c r="G24" s="34">
        <v>624</v>
      </c>
      <c r="H24" s="34">
        <v>391</v>
      </c>
      <c r="I24" s="34">
        <v>737</v>
      </c>
      <c r="J24" s="34">
        <v>750</v>
      </c>
      <c r="K24" s="34">
        <v>578</v>
      </c>
      <c r="L24" s="34">
        <v>408</v>
      </c>
      <c r="M24" s="34">
        <v>369</v>
      </c>
      <c r="N24" s="34">
        <v>397</v>
      </c>
    </row>
    <row r="25" spans="2:14" x14ac:dyDescent="0.25">
      <c r="B25" s="66" t="s">
        <v>29</v>
      </c>
      <c r="C25" s="34">
        <v>617</v>
      </c>
      <c r="D25" s="34">
        <v>1271</v>
      </c>
      <c r="E25" s="34">
        <v>1179</v>
      </c>
      <c r="F25" s="34">
        <v>844</v>
      </c>
      <c r="G25" s="34">
        <v>989</v>
      </c>
      <c r="H25" s="34">
        <v>481</v>
      </c>
      <c r="I25" s="34">
        <v>972</v>
      </c>
      <c r="J25" s="34">
        <v>1307</v>
      </c>
      <c r="K25" s="34">
        <v>704</v>
      </c>
      <c r="L25" s="34">
        <v>490</v>
      </c>
      <c r="M25" s="34">
        <v>447</v>
      </c>
      <c r="N25" s="34">
        <v>395</v>
      </c>
    </row>
    <row r="26" spans="2:14" x14ac:dyDescent="0.25">
      <c r="B26" s="66" t="s">
        <v>26</v>
      </c>
      <c r="C26" s="34">
        <v>3318</v>
      </c>
      <c r="D26" s="34">
        <v>3220</v>
      </c>
      <c r="E26" s="34">
        <v>3615</v>
      </c>
      <c r="F26" s="34">
        <v>3266</v>
      </c>
      <c r="G26" s="34">
        <v>4504</v>
      </c>
      <c r="H26" s="34">
        <v>3554</v>
      </c>
      <c r="I26" s="34">
        <v>4113</v>
      </c>
      <c r="J26" s="34">
        <v>3739</v>
      </c>
      <c r="K26" s="34">
        <v>3485</v>
      </c>
      <c r="L26" s="34">
        <v>3875</v>
      </c>
      <c r="M26" s="34">
        <v>4010</v>
      </c>
      <c r="N26" s="34">
        <v>4137</v>
      </c>
    </row>
    <row r="27" spans="2:14" x14ac:dyDescent="0.25">
      <c r="B27" s="66" t="s">
        <v>28</v>
      </c>
      <c r="C27" s="34">
        <v>64</v>
      </c>
      <c r="D27" s="34">
        <v>187</v>
      </c>
      <c r="E27" s="34">
        <v>255</v>
      </c>
      <c r="F27" s="34">
        <v>195</v>
      </c>
      <c r="G27" s="34">
        <v>279</v>
      </c>
      <c r="H27" s="34">
        <v>224</v>
      </c>
      <c r="I27" s="34">
        <v>241</v>
      </c>
      <c r="J27" s="34">
        <v>203</v>
      </c>
      <c r="K27" s="34">
        <v>157</v>
      </c>
      <c r="L27" s="34">
        <v>160</v>
      </c>
      <c r="M27" s="34">
        <v>151</v>
      </c>
      <c r="N27" s="34">
        <v>125</v>
      </c>
    </row>
    <row r="28" spans="2:14" x14ac:dyDescent="0.25">
      <c r="B28" s="66" t="s">
        <v>31</v>
      </c>
      <c r="C28" s="34">
        <v>120</v>
      </c>
      <c r="D28" s="34">
        <v>115</v>
      </c>
      <c r="E28" s="34">
        <v>163</v>
      </c>
      <c r="F28" s="34">
        <v>160</v>
      </c>
      <c r="G28" s="34">
        <v>177</v>
      </c>
      <c r="H28" s="34">
        <v>146</v>
      </c>
      <c r="I28" s="34">
        <v>165</v>
      </c>
      <c r="J28" s="34">
        <v>152</v>
      </c>
      <c r="K28" s="34">
        <v>127</v>
      </c>
      <c r="L28" s="34">
        <v>115</v>
      </c>
      <c r="M28" s="34">
        <v>144</v>
      </c>
      <c r="N28" s="34">
        <v>114</v>
      </c>
    </row>
    <row r="29" spans="2:14" x14ac:dyDescent="0.25">
      <c r="B29" s="66" t="s">
        <v>35</v>
      </c>
      <c r="C29" s="34">
        <v>40</v>
      </c>
      <c r="D29" s="34">
        <v>42</v>
      </c>
      <c r="E29" s="34">
        <v>46</v>
      </c>
      <c r="F29" s="34">
        <v>37</v>
      </c>
      <c r="G29" s="34">
        <v>63</v>
      </c>
      <c r="H29" s="34">
        <v>51</v>
      </c>
      <c r="I29" s="34">
        <v>54</v>
      </c>
      <c r="J29" s="34">
        <v>30</v>
      </c>
      <c r="K29" s="34">
        <v>35</v>
      </c>
      <c r="L29" s="34">
        <v>41</v>
      </c>
      <c r="M29" s="34">
        <v>36</v>
      </c>
      <c r="N29" s="34">
        <v>35</v>
      </c>
    </row>
    <row r="30" spans="2:14" x14ac:dyDescent="0.25">
      <c r="B30" s="66" t="s">
        <v>32</v>
      </c>
      <c r="C30" s="34"/>
      <c r="D30" s="34">
        <v>3</v>
      </c>
      <c r="E30" s="34">
        <v>5</v>
      </c>
      <c r="F30" s="34">
        <v>3</v>
      </c>
      <c r="G30" s="34">
        <v>9</v>
      </c>
      <c r="H30" s="34">
        <v>7</v>
      </c>
      <c r="I30" s="34">
        <v>25</v>
      </c>
      <c r="J30" s="34">
        <v>49</v>
      </c>
      <c r="K30" s="34">
        <v>38</v>
      </c>
      <c r="L30" s="34">
        <v>32</v>
      </c>
      <c r="M30" s="34">
        <v>32</v>
      </c>
      <c r="N30" s="34">
        <v>21</v>
      </c>
    </row>
    <row r="31" spans="2:14" x14ac:dyDescent="0.25">
      <c r="B31" s="66" t="s">
        <v>27</v>
      </c>
      <c r="C31" s="34">
        <v>184</v>
      </c>
      <c r="D31" s="34">
        <v>131</v>
      </c>
      <c r="E31" s="34">
        <v>167</v>
      </c>
      <c r="F31" s="34">
        <v>196</v>
      </c>
      <c r="G31" s="34">
        <v>203</v>
      </c>
      <c r="H31" s="34">
        <v>191</v>
      </c>
      <c r="I31" s="34">
        <v>81</v>
      </c>
      <c r="J31" s="34">
        <v>53</v>
      </c>
      <c r="K31" s="34">
        <v>61</v>
      </c>
      <c r="L31" s="34">
        <v>170</v>
      </c>
      <c r="M31" s="34">
        <v>101</v>
      </c>
      <c r="N31" s="34">
        <v>119</v>
      </c>
    </row>
    <row r="32" spans="2:14" x14ac:dyDescent="0.25">
      <c r="B32" s="66" t="s">
        <v>36</v>
      </c>
      <c r="C32" s="34">
        <v>8</v>
      </c>
      <c r="D32" s="34">
        <v>11</v>
      </c>
      <c r="E32" s="34">
        <v>16</v>
      </c>
      <c r="F32" s="34">
        <v>13</v>
      </c>
      <c r="G32" s="34">
        <v>25</v>
      </c>
      <c r="H32" s="34">
        <v>19</v>
      </c>
      <c r="I32" s="34">
        <v>33</v>
      </c>
      <c r="J32" s="34">
        <v>71</v>
      </c>
      <c r="K32" s="34">
        <v>25</v>
      </c>
      <c r="L32" s="34">
        <v>32</v>
      </c>
      <c r="M32" s="34">
        <v>28</v>
      </c>
      <c r="N32" s="34">
        <v>40</v>
      </c>
    </row>
    <row r="33" spans="2:14" x14ac:dyDescent="0.25">
      <c r="B33" s="66" t="s">
        <v>30</v>
      </c>
      <c r="C33" s="34">
        <v>322</v>
      </c>
      <c r="D33" s="34">
        <v>338</v>
      </c>
      <c r="E33" s="34">
        <v>323</v>
      </c>
      <c r="F33" s="34">
        <v>384</v>
      </c>
      <c r="G33" s="34">
        <v>465</v>
      </c>
      <c r="H33" s="34">
        <v>395</v>
      </c>
      <c r="I33" s="34">
        <v>524</v>
      </c>
      <c r="J33" s="34">
        <v>1313</v>
      </c>
      <c r="K33" s="34">
        <v>1508</v>
      </c>
      <c r="L33" s="34">
        <v>2686</v>
      </c>
      <c r="M33" s="34">
        <v>3518</v>
      </c>
      <c r="N33" s="34">
        <v>638</v>
      </c>
    </row>
    <row r="34" spans="2:14" x14ac:dyDescent="0.25">
      <c r="B34" s="66" t="s">
        <v>37</v>
      </c>
      <c r="C34" s="34"/>
      <c r="D34" s="34"/>
      <c r="E34" s="34">
        <v>1</v>
      </c>
      <c r="F34" s="34">
        <v>1</v>
      </c>
      <c r="G34" s="34">
        <v>4</v>
      </c>
      <c r="H34" s="34">
        <v>10</v>
      </c>
      <c r="I34" s="34">
        <v>36</v>
      </c>
      <c r="J34" s="34">
        <v>15</v>
      </c>
      <c r="K34" s="34">
        <v>12</v>
      </c>
      <c r="L34" s="34">
        <v>12</v>
      </c>
      <c r="M34" s="34">
        <v>21</v>
      </c>
      <c r="N34" s="34">
        <v>4</v>
      </c>
    </row>
    <row r="35" spans="2:14" x14ac:dyDescent="0.25">
      <c r="B35" s="66" t="s">
        <v>38</v>
      </c>
      <c r="C35" s="34"/>
      <c r="D35" s="34"/>
      <c r="E35" s="34">
        <v>1</v>
      </c>
      <c r="F35" s="34">
        <v>1</v>
      </c>
      <c r="G35" s="34">
        <v>5</v>
      </c>
      <c r="H35" s="34">
        <v>1</v>
      </c>
      <c r="I35" s="34">
        <v>5</v>
      </c>
      <c r="J35" s="34">
        <v>5</v>
      </c>
      <c r="K35" s="34">
        <v>6</v>
      </c>
      <c r="L35" s="34">
        <v>6</v>
      </c>
      <c r="M35" s="34">
        <v>2</v>
      </c>
      <c r="N35" s="34">
        <v>7</v>
      </c>
    </row>
    <row r="36" spans="2:14" x14ac:dyDescent="0.25">
      <c r="B36" s="66" t="s">
        <v>39</v>
      </c>
      <c r="C36" s="34">
        <v>55</v>
      </c>
      <c r="D36" s="34">
        <v>29</v>
      </c>
      <c r="E36" s="34">
        <v>22</v>
      </c>
      <c r="F36" s="34">
        <v>28</v>
      </c>
      <c r="G36" s="34">
        <v>45</v>
      </c>
      <c r="H36" s="34">
        <v>75</v>
      </c>
      <c r="I36" s="34">
        <v>31</v>
      </c>
      <c r="J36" s="34">
        <v>14</v>
      </c>
      <c r="K36" s="34">
        <v>5</v>
      </c>
      <c r="L36" s="34"/>
      <c r="M36" s="34">
        <v>1</v>
      </c>
      <c r="N36" s="34"/>
    </row>
    <row r="37" spans="2:14" x14ac:dyDescent="0.25">
      <c r="B37" s="66" t="s">
        <v>40</v>
      </c>
      <c r="C37" s="34">
        <v>30</v>
      </c>
      <c r="D37" s="34">
        <v>36</v>
      </c>
      <c r="E37" s="34">
        <v>72</v>
      </c>
      <c r="F37" s="34">
        <v>45</v>
      </c>
      <c r="G37" s="34">
        <v>90</v>
      </c>
      <c r="H37" s="34">
        <v>49</v>
      </c>
      <c r="I37" s="34">
        <v>115</v>
      </c>
      <c r="J37" s="34">
        <v>136</v>
      </c>
      <c r="K37" s="34">
        <v>122</v>
      </c>
      <c r="L37" s="34">
        <v>186</v>
      </c>
      <c r="M37" s="34">
        <v>188</v>
      </c>
      <c r="N37" s="34">
        <v>199</v>
      </c>
    </row>
    <row r="38" spans="2:14" ht="15.75" thickBot="1" x14ac:dyDescent="0.3">
      <c r="B38" s="67" t="s">
        <v>33</v>
      </c>
      <c r="C38" s="35">
        <v>20</v>
      </c>
      <c r="D38" s="35">
        <v>21</v>
      </c>
      <c r="E38" s="35">
        <v>29</v>
      </c>
      <c r="F38" s="35">
        <v>17</v>
      </c>
      <c r="G38" s="35">
        <v>34</v>
      </c>
      <c r="H38" s="35">
        <v>22</v>
      </c>
      <c r="I38" s="35">
        <v>66</v>
      </c>
      <c r="J38" s="35">
        <v>53</v>
      </c>
      <c r="K38" s="35">
        <v>44</v>
      </c>
      <c r="L38" s="35">
        <v>42</v>
      </c>
      <c r="M38" s="35">
        <v>48</v>
      </c>
      <c r="N38" s="35">
        <v>30</v>
      </c>
    </row>
    <row r="44" spans="2:14" x14ac:dyDescent="0.25">
      <c r="B44" s="2" t="str">
        <f>+Indice!B24</f>
        <v>Tabla 8</v>
      </c>
    </row>
    <row r="45" spans="2:14" x14ac:dyDescent="0.25">
      <c r="B45" s="40" t="str">
        <f>+Indice!C24</f>
        <v>Evolución de Montos ($) de reclamos unicos  pagados (cerrados) (Ene23-Dic23)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</row>
    <row r="46" spans="2:14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2:14" x14ac:dyDescent="0.25">
      <c r="B47" s="10" t="s">
        <v>1</v>
      </c>
      <c r="C47" s="39">
        <v>44927</v>
      </c>
      <c r="D47" s="39">
        <v>44958</v>
      </c>
      <c r="E47" s="39">
        <v>44986</v>
      </c>
      <c r="F47" s="39">
        <v>45017</v>
      </c>
      <c r="G47" s="39">
        <v>45047</v>
      </c>
      <c r="H47" s="39">
        <v>45078</v>
      </c>
      <c r="I47" s="39">
        <v>45108</v>
      </c>
      <c r="J47" s="39">
        <v>45139</v>
      </c>
      <c r="K47" s="39">
        <v>45170</v>
      </c>
      <c r="L47" s="39">
        <v>45200</v>
      </c>
      <c r="M47" s="39">
        <v>45231</v>
      </c>
      <c r="N47" s="39">
        <v>45261</v>
      </c>
    </row>
    <row r="48" spans="2:14" x14ac:dyDescent="0.25">
      <c r="B48" s="64" t="s">
        <v>3</v>
      </c>
      <c r="C48" s="33">
        <v>1848476849</v>
      </c>
      <c r="D48" s="33">
        <v>1559888509</v>
      </c>
      <c r="E48" s="33">
        <v>1701957481</v>
      </c>
      <c r="F48" s="33">
        <v>1587127703</v>
      </c>
      <c r="G48" s="33">
        <v>1524275921</v>
      </c>
      <c r="H48" s="33">
        <v>649106491</v>
      </c>
      <c r="I48" s="33">
        <v>1833408543</v>
      </c>
      <c r="J48" s="33">
        <v>1934585753</v>
      </c>
      <c r="K48" s="33">
        <v>1892094870</v>
      </c>
      <c r="L48" s="33">
        <v>2450566916</v>
      </c>
      <c r="M48" s="33">
        <v>2559231634</v>
      </c>
      <c r="N48" s="33">
        <v>1478680745</v>
      </c>
    </row>
    <row r="49" spans="2:14" x14ac:dyDescent="0.25">
      <c r="B49" s="65" t="s">
        <v>4</v>
      </c>
      <c r="C49" s="34">
        <v>228355</v>
      </c>
      <c r="D49" s="34">
        <v>2952914</v>
      </c>
      <c r="E49" s="34">
        <v>3033491</v>
      </c>
      <c r="F49" s="34">
        <v>837788</v>
      </c>
      <c r="G49" s="34">
        <v>1600923</v>
      </c>
      <c r="H49" s="34">
        <v>4024234</v>
      </c>
      <c r="I49" s="34">
        <v>1158313</v>
      </c>
      <c r="J49" s="34">
        <v>1262225</v>
      </c>
      <c r="K49" s="34">
        <v>3259673</v>
      </c>
      <c r="L49" s="34">
        <v>4755985</v>
      </c>
      <c r="M49" s="34">
        <v>5412563</v>
      </c>
      <c r="N49" s="34">
        <v>11202301</v>
      </c>
    </row>
    <row r="50" spans="2:14" x14ac:dyDescent="0.25">
      <c r="B50" s="66" t="s">
        <v>5</v>
      </c>
      <c r="C50" s="34">
        <v>2267325442</v>
      </c>
      <c r="D50" s="34">
        <v>2562137064</v>
      </c>
      <c r="E50" s="34">
        <v>3398749293</v>
      </c>
      <c r="F50" s="34">
        <v>3971705290</v>
      </c>
      <c r="G50" s="34">
        <v>5115566275</v>
      </c>
      <c r="H50" s="34">
        <v>5963315720</v>
      </c>
      <c r="I50" s="34">
        <v>7419914187</v>
      </c>
      <c r="J50" s="34">
        <v>8676594640</v>
      </c>
      <c r="K50" s="34">
        <v>13425871702</v>
      </c>
      <c r="L50" s="34">
        <v>28117467523</v>
      </c>
      <c r="M50" s="34">
        <v>27379343993</v>
      </c>
      <c r="N50" s="34">
        <v>17352155805</v>
      </c>
    </row>
    <row r="51" spans="2:14" x14ac:dyDescent="0.25">
      <c r="B51" s="65" t="s">
        <v>6</v>
      </c>
      <c r="C51" s="34">
        <v>474484409</v>
      </c>
      <c r="D51" s="34">
        <v>744947820</v>
      </c>
      <c r="E51" s="34">
        <v>640381274</v>
      </c>
      <c r="F51" s="34">
        <v>515494847</v>
      </c>
      <c r="G51" s="34">
        <v>542149750</v>
      </c>
      <c r="H51" s="34">
        <v>200024986</v>
      </c>
      <c r="I51" s="34">
        <v>403635749</v>
      </c>
      <c r="J51" s="34">
        <v>400151690</v>
      </c>
      <c r="K51" s="34">
        <v>282965402</v>
      </c>
      <c r="L51" s="34">
        <v>407018318</v>
      </c>
      <c r="M51" s="34">
        <v>547505178</v>
      </c>
      <c r="N51" s="34">
        <v>372977545</v>
      </c>
    </row>
    <row r="52" spans="2:14" x14ac:dyDescent="0.25">
      <c r="B52" s="66" t="s">
        <v>7</v>
      </c>
      <c r="C52" s="34">
        <v>382916710</v>
      </c>
      <c r="D52" s="34">
        <v>441379017</v>
      </c>
      <c r="E52" s="34">
        <v>455509274</v>
      </c>
      <c r="F52" s="34">
        <v>329891111</v>
      </c>
      <c r="G52" s="34">
        <v>454990161</v>
      </c>
      <c r="H52" s="34">
        <v>358214942</v>
      </c>
      <c r="I52" s="34">
        <v>766772889</v>
      </c>
      <c r="J52" s="34">
        <v>754653742</v>
      </c>
      <c r="K52" s="34">
        <v>634086990</v>
      </c>
      <c r="L52" s="34">
        <v>782968741</v>
      </c>
      <c r="M52" s="34">
        <v>923126236</v>
      </c>
      <c r="N52" s="34">
        <v>651454774</v>
      </c>
    </row>
    <row r="53" spans="2:14" x14ac:dyDescent="0.25">
      <c r="B53" s="66" t="s">
        <v>8</v>
      </c>
      <c r="C53" s="34">
        <v>271740733</v>
      </c>
      <c r="D53" s="34">
        <v>187216462</v>
      </c>
      <c r="E53" s="34">
        <v>257407454</v>
      </c>
      <c r="F53" s="34">
        <v>189192209</v>
      </c>
      <c r="G53" s="34">
        <v>190777956</v>
      </c>
      <c r="H53" s="34">
        <v>80433880</v>
      </c>
      <c r="I53" s="34">
        <v>735316811</v>
      </c>
      <c r="J53" s="34">
        <v>245380159</v>
      </c>
      <c r="K53" s="34">
        <v>309415379</v>
      </c>
      <c r="L53" s="34">
        <v>535786466</v>
      </c>
      <c r="M53" s="34">
        <v>403045450</v>
      </c>
      <c r="N53" s="34">
        <v>247716018</v>
      </c>
    </row>
    <row r="54" spans="2:14" x14ac:dyDescent="0.25">
      <c r="B54" s="66" t="s">
        <v>9</v>
      </c>
      <c r="C54" s="34">
        <v>2026125787</v>
      </c>
      <c r="D54" s="34">
        <v>1787646780</v>
      </c>
      <c r="E54" s="34">
        <v>2048854492</v>
      </c>
      <c r="F54" s="34">
        <v>1697442786</v>
      </c>
      <c r="G54" s="34">
        <v>2117711798</v>
      </c>
      <c r="H54" s="34">
        <v>2034285902</v>
      </c>
      <c r="I54" s="34">
        <v>2103152503</v>
      </c>
      <c r="J54" s="34">
        <v>2178628790</v>
      </c>
      <c r="K54" s="34">
        <v>3440246670</v>
      </c>
      <c r="L54" s="34">
        <v>2490083572</v>
      </c>
      <c r="M54" s="34">
        <v>2349626872</v>
      </c>
      <c r="N54" s="34">
        <v>2582360022</v>
      </c>
    </row>
    <row r="55" spans="2:14" x14ac:dyDescent="0.25">
      <c r="B55" s="66" t="s">
        <v>10</v>
      </c>
      <c r="C55" s="34">
        <v>465527031</v>
      </c>
      <c r="D55" s="34">
        <v>579144611</v>
      </c>
      <c r="E55" s="34">
        <v>369660849</v>
      </c>
      <c r="F55" s="34">
        <v>288025217</v>
      </c>
      <c r="G55" s="34">
        <v>438270128</v>
      </c>
      <c r="H55" s="34">
        <v>568598117</v>
      </c>
      <c r="I55" s="34">
        <v>551385923</v>
      </c>
      <c r="J55" s="34">
        <v>619394319</v>
      </c>
      <c r="K55" s="34">
        <v>507133205</v>
      </c>
      <c r="L55" s="34">
        <v>875600492</v>
      </c>
      <c r="M55" s="34">
        <v>762745681</v>
      </c>
      <c r="N55" s="34">
        <v>582083637</v>
      </c>
    </row>
    <row r="56" spans="2:14" x14ac:dyDescent="0.25">
      <c r="B56" s="66" t="s">
        <v>11</v>
      </c>
      <c r="C56" s="34">
        <v>94934088</v>
      </c>
      <c r="D56" s="34">
        <v>383718279</v>
      </c>
      <c r="E56" s="34">
        <v>65423677</v>
      </c>
      <c r="F56" s="34">
        <v>70852695</v>
      </c>
      <c r="G56" s="34">
        <v>85745487</v>
      </c>
      <c r="H56" s="34">
        <v>60517146</v>
      </c>
      <c r="I56" s="34">
        <v>97299768</v>
      </c>
      <c r="J56" s="34">
        <v>70977120</v>
      </c>
      <c r="K56" s="34">
        <v>56413775</v>
      </c>
      <c r="L56" s="34">
        <v>56879125</v>
      </c>
      <c r="M56" s="34">
        <v>79186836</v>
      </c>
      <c r="N56" s="34">
        <v>32632945</v>
      </c>
    </row>
    <row r="57" spans="2:14" x14ac:dyDescent="0.25">
      <c r="B57" s="66" t="s">
        <v>12</v>
      </c>
      <c r="C57" s="34">
        <v>268149707</v>
      </c>
      <c r="D57" s="34">
        <v>311546955</v>
      </c>
      <c r="E57" s="34">
        <v>401671559</v>
      </c>
      <c r="F57" s="34">
        <v>359721180</v>
      </c>
      <c r="G57" s="34">
        <v>362796156</v>
      </c>
      <c r="H57" s="34">
        <v>287876814</v>
      </c>
      <c r="I57" s="34">
        <v>382417371</v>
      </c>
      <c r="J57" s="34">
        <v>411870887</v>
      </c>
      <c r="K57" s="34">
        <v>403063078</v>
      </c>
      <c r="L57" s="34">
        <v>491443584</v>
      </c>
      <c r="M57" s="34">
        <v>533732787</v>
      </c>
      <c r="N57" s="34">
        <v>637037030</v>
      </c>
    </row>
    <row r="58" spans="2:14" x14ac:dyDescent="0.25">
      <c r="B58" s="66" t="s">
        <v>13</v>
      </c>
      <c r="C58" s="34">
        <v>40237010</v>
      </c>
      <c r="D58" s="34">
        <v>45884419</v>
      </c>
      <c r="E58" s="34">
        <v>68108156</v>
      </c>
      <c r="F58" s="34">
        <v>57588835</v>
      </c>
      <c r="G58" s="34">
        <v>48908636</v>
      </c>
      <c r="H58" s="34">
        <v>31026952</v>
      </c>
      <c r="I58" s="34">
        <v>80829034</v>
      </c>
      <c r="J58" s="34">
        <v>53337172</v>
      </c>
      <c r="K58" s="34">
        <v>69714504</v>
      </c>
      <c r="L58" s="34">
        <v>57381888</v>
      </c>
      <c r="M58" s="34">
        <v>51703444</v>
      </c>
      <c r="N58" s="34">
        <v>55784368</v>
      </c>
    </row>
    <row r="59" spans="2:14" x14ac:dyDescent="0.25">
      <c r="B59" s="66" t="s">
        <v>14</v>
      </c>
      <c r="C59" s="34">
        <v>15458654</v>
      </c>
      <c r="D59" s="34">
        <v>8573585</v>
      </c>
      <c r="E59" s="34">
        <v>24261887</v>
      </c>
      <c r="F59" s="34">
        <v>23952623</v>
      </c>
      <c r="G59" s="34">
        <v>40639187</v>
      </c>
      <c r="H59" s="34">
        <v>65083182</v>
      </c>
      <c r="I59" s="34">
        <v>49634567</v>
      </c>
      <c r="J59" s="34">
        <v>36983127</v>
      </c>
      <c r="K59" s="34">
        <v>16637879</v>
      </c>
      <c r="L59" s="34">
        <v>11563210</v>
      </c>
      <c r="M59" s="34">
        <v>24449586</v>
      </c>
      <c r="N59" s="34">
        <v>25627838</v>
      </c>
    </row>
    <row r="60" spans="2:14" x14ac:dyDescent="0.25">
      <c r="B60" s="66" t="s">
        <v>34</v>
      </c>
      <c r="C60" s="34">
        <v>340085</v>
      </c>
      <c r="D60" s="34">
        <v>977663</v>
      </c>
      <c r="E60" s="34">
        <v>1769047</v>
      </c>
      <c r="F60" s="34">
        <v>497337</v>
      </c>
      <c r="G60" s="34">
        <v>257540</v>
      </c>
      <c r="H60" s="34">
        <v>3208233</v>
      </c>
      <c r="I60" s="34">
        <v>2772164</v>
      </c>
      <c r="J60" s="34">
        <v>1351514</v>
      </c>
      <c r="K60" s="34">
        <v>769723</v>
      </c>
      <c r="L60" s="34">
        <v>962948</v>
      </c>
      <c r="M60" s="34">
        <v>320231</v>
      </c>
      <c r="N60" s="34">
        <v>159273</v>
      </c>
    </row>
    <row r="61" spans="2:14" x14ac:dyDescent="0.25">
      <c r="B61" s="66" t="s">
        <v>24</v>
      </c>
      <c r="C61" s="34">
        <v>468721203</v>
      </c>
      <c r="D61" s="34">
        <v>630748577</v>
      </c>
      <c r="E61" s="34">
        <v>700663511</v>
      </c>
      <c r="F61" s="34">
        <v>613126030</v>
      </c>
      <c r="G61" s="34">
        <v>605084018</v>
      </c>
      <c r="H61" s="34">
        <v>337801581</v>
      </c>
      <c r="I61" s="34">
        <v>431725164</v>
      </c>
      <c r="J61" s="34">
        <v>393926363</v>
      </c>
      <c r="K61" s="34">
        <v>343508699</v>
      </c>
      <c r="L61" s="34">
        <v>443886721</v>
      </c>
      <c r="M61" s="34">
        <v>344968580</v>
      </c>
      <c r="N61" s="34">
        <v>325858298</v>
      </c>
    </row>
    <row r="62" spans="2:14" x14ac:dyDescent="0.25">
      <c r="B62" s="66" t="s">
        <v>23</v>
      </c>
      <c r="C62" s="34">
        <v>919415975</v>
      </c>
      <c r="D62" s="34">
        <v>729929707</v>
      </c>
      <c r="E62" s="34">
        <v>857542616</v>
      </c>
      <c r="F62" s="34">
        <v>458433566</v>
      </c>
      <c r="G62" s="34">
        <v>668766941</v>
      </c>
      <c r="H62" s="34">
        <v>426334439</v>
      </c>
      <c r="I62" s="34">
        <v>706108970</v>
      </c>
      <c r="J62" s="34">
        <v>1138131718</v>
      </c>
      <c r="K62" s="34">
        <v>855162303</v>
      </c>
      <c r="L62" s="34">
        <v>892676040</v>
      </c>
      <c r="M62" s="34">
        <v>858965980</v>
      </c>
      <c r="N62" s="34">
        <v>668465273</v>
      </c>
    </row>
    <row r="63" spans="2:14" x14ac:dyDescent="0.25">
      <c r="B63" s="66" t="s">
        <v>15</v>
      </c>
      <c r="C63" s="34">
        <v>179920983</v>
      </c>
      <c r="D63" s="34">
        <v>158678227</v>
      </c>
      <c r="E63" s="34">
        <v>82499512</v>
      </c>
      <c r="F63" s="34">
        <v>57863138</v>
      </c>
      <c r="G63" s="34">
        <v>69079297</v>
      </c>
      <c r="H63" s="34">
        <v>90721366</v>
      </c>
      <c r="I63" s="34">
        <v>83071818</v>
      </c>
      <c r="J63" s="34">
        <v>102935571</v>
      </c>
      <c r="K63" s="34">
        <v>44984938</v>
      </c>
      <c r="L63" s="34">
        <v>60723796</v>
      </c>
      <c r="M63" s="34">
        <v>59462806</v>
      </c>
      <c r="N63" s="34">
        <v>84624576</v>
      </c>
    </row>
    <row r="64" spans="2:14" x14ac:dyDescent="0.25">
      <c r="B64" s="66" t="s">
        <v>25</v>
      </c>
      <c r="C64" s="34">
        <v>180454372</v>
      </c>
      <c r="D64" s="34">
        <v>188781199</v>
      </c>
      <c r="E64" s="34">
        <v>224112085</v>
      </c>
      <c r="F64" s="34">
        <v>102344765</v>
      </c>
      <c r="G64" s="34">
        <v>133884607</v>
      </c>
      <c r="H64" s="34">
        <v>66369823</v>
      </c>
      <c r="I64" s="34">
        <v>251814184</v>
      </c>
      <c r="J64" s="34">
        <v>129834857</v>
      </c>
      <c r="K64" s="34">
        <v>101668537</v>
      </c>
      <c r="L64" s="34">
        <v>84848146</v>
      </c>
      <c r="M64" s="34">
        <v>82771960</v>
      </c>
      <c r="N64" s="34">
        <v>148667959</v>
      </c>
    </row>
    <row r="65" spans="2:14" x14ac:dyDescent="0.25">
      <c r="B65" s="66" t="s">
        <v>29</v>
      </c>
      <c r="C65" s="34">
        <v>71983193</v>
      </c>
      <c r="D65" s="34">
        <v>56133141</v>
      </c>
      <c r="E65" s="34">
        <v>44326488</v>
      </c>
      <c r="F65" s="34">
        <v>62706641</v>
      </c>
      <c r="G65" s="34">
        <v>96473988</v>
      </c>
      <c r="H65" s="34">
        <v>148104011</v>
      </c>
      <c r="I65" s="34">
        <v>353321613</v>
      </c>
      <c r="J65" s="34">
        <v>562203527</v>
      </c>
      <c r="K65" s="34">
        <v>359010282</v>
      </c>
      <c r="L65" s="34">
        <v>371664825</v>
      </c>
      <c r="M65" s="34">
        <v>318967747</v>
      </c>
      <c r="N65" s="34">
        <v>189469741</v>
      </c>
    </row>
    <row r="66" spans="2:14" x14ac:dyDescent="0.25">
      <c r="B66" s="66" t="s">
        <v>26</v>
      </c>
      <c r="C66" s="34">
        <v>816084075</v>
      </c>
      <c r="D66" s="34">
        <v>746663475</v>
      </c>
      <c r="E66" s="34">
        <v>768879936</v>
      </c>
      <c r="F66" s="34">
        <v>638164619</v>
      </c>
      <c r="G66" s="34">
        <v>778206642</v>
      </c>
      <c r="H66" s="34">
        <v>532497858</v>
      </c>
      <c r="I66" s="34">
        <v>789427847</v>
      </c>
      <c r="J66" s="34">
        <v>707894951</v>
      </c>
      <c r="K66" s="34">
        <v>603962041</v>
      </c>
      <c r="L66" s="34">
        <v>725740687</v>
      </c>
      <c r="M66" s="34">
        <v>744853816</v>
      </c>
      <c r="N66" s="34">
        <v>857066541</v>
      </c>
    </row>
    <row r="67" spans="2:14" x14ac:dyDescent="0.25">
      <c r="B67" s="66" t="s">
        <v>28</v>
      </c>
      <c r="C67" s="34">
        <v>16505772</v>
      </c>
      <c r="D67" s="34">
        <v>41020646</v>
      </c>
      <c r="E67" s="34">
        <v>50456733</v>
      </c>
      <c r="F67" s="34">
        <v>45312242</v>
      </c>
      <c r="G67" s="34">
        <v>54722221</v>
      </c>
      <c r="H67" s="34">
        <v>56839294</v>
      </c>
      <c r="I67" s="34">
        <v>69669588</v>
      </c>
      <c r="J67" s="34">
        <v>49761891</v>
      </c>
      <c r="K67" s="34">
        <v>29864346</v>
      </c>
      <c r="L67" s="34">
        <v>27383879</v>
      </c>
      <c r="M67" s="34">
        <v>20120790</v>
      </c>
      <c r="N67" s="34">
        <v>16291607</v>
      </c>
    </row>
    <row r="68" spans="2:14" x14ac:dyDescent="0.25">
      <c r="B68" s="66" t="s">
        <v>31</v>
      </c>
      <c r="C68" s="34">
        <v>16915709</v>
      </c>
      <c r="D68" s="34">
        <v>13923979</v>
      </c>
      <c r="E68" s="34">
        <v>19661802</v>
      </c>
      <c r="F68" s="34">
        <v>20021331</v>
      </c>
      <c r="G68" s="34">
        <v>20609551</v>
      </c>
      <c r="H68" s="34">
        <v>20144913</v>
      </c>
      <c r="I68" s="34">
        <v>24803743</v>
      </c>
      <c r="J68" s="34">
        <v>23396879</v>
      </c>
      <c r="K68" s="34">
        <v>18088036</v>
      </c>
      <c r="L68" s="34">
        <v>15725293</v>
      </c>
      <c r="M68" s="34">
        <v>15256107</v>
      </c>
      <c r="N68" s="34">
        <v>13804881</v>
      </c>
    </row>
    <row r="69" spans="2:14" x14ac:dyDescent="0.25">
      <c r="B69" s="66" t="s">
        <v>35</v>
      </c>
      <c r="C69" s="34">
        <v>10354796</v>
      </c>
      <c r="D69" s="34">
        <v>9856508</v>
      </c>
      <c r="E69" s="34">
        <v>8347890</v>
      </c>
      <c r="F69" s="34">
        <v>5107469</v>
      </c>
      <c r="G69" s="34">
        <v>14198869</v>
      </c>
      <c r="H69" s="34">
        <v>5997902</v>
      </c>
      <c r="I69" s="34">
        <v>11335756</v>
      </c>
      <c r="J69" s="34">
        <v>4531093</v>
      </c>
      <c r="K69" s="34">
        <v>7202108</v>
      </c>
      <c r="L69" s="34">
        <v>4223509</v>
      </c>
      <c r="M69" s="34">
        <v>7162835</v>
      </c>
      <c r="N69" s="34">
        <v>6829206</v>
      </c>
    </row>
    <row r="70" spans="2:14" x14ac:dyDescent="0.25">
      <c r="B70" s="66" t="s">
        <v>32</v>
      </c>
      <c r="C70" s="34"/>
      <c r="D70" s="34">
        <v>1092997</v>
      </c>
      <c r="E70" s="34">
        <v>1529619</v>
      </c>
      <c r="F70" s="34">
        <v>1783578</v>
      </c>
      <c r="G70" s="34">
        <v>1987171</v>
      </c>
      <c r="H70" s="34">
        <v>2590539</v>
      </c>
      <c r="I70" s="34">
        <v>6980485</v>
      </c>
      <c r="J70" s="34">
        <v>14128926</v>
      </c>
      <c r="K70" s="34">
        <v>12629587</v>
      </c>
      <c r="L70" s="34">
        <v>7023530</v>
      </c>
      <c r="M70" s="34">
        <v>5545081</v>
      </c>
      <c r="N70" s="34">
        <v>3614541</v>
      </c>
    </row>
    <row r="71" spans="2:14" x14ac:dyDescent="0.25">
      <c r="B71" s="66" t="s">
        <v>27</v>
      </c>
      <c r="C71" s="34">
        <v>28136645</v>
      </c>
      <c r="D71" s="34">
        <v>19070935</v>
      </c>
      <c r="E71" s="34">
        <v>21667107</v>
      </c>
      <c r="F71" s="34">
        <v>26323989</v>
      </c>
      <c r="G71" s="34">
        <v>36840980</v>
      </c>
      <c r="H71" s="34">
        <v>36645242</v>
      </c>
      <c r="I71" s="34">
        <v>14067085</v>
      </c>
      <c r="J71" s="34">
        <v>15024228</v>
      </c>
      <c r="K71" s="34">
        <v>13917616</v>
      </c>
      <c r="L71" s="34">
        <v>42860333</v>
      </c>
      <c r="M71" s="34">
        <v>17525828</v>
      </c>
      <c r="N71" s="34">
        <v>14227964</v>
      </c>
    </row>
    <row r="72" spans="2:14" x14ac:dyDescent="0.25">
      <c r="B72" s="66" t="s">
        <v>63</v>
      </c>
      <c r="C72" s="34"/>
      <c r="D72" s="34"/>
      <c r="E72" s="34"/>
      <c r="F72" s="34"/>
      <c r="G72" s="34"/>
      <c r="H72" s="34"/>
      <c r="I72" s="34"/>
      <c r="J72" s="34"/>
      <c r="K72" s="34"/>
      <c r="L72" s="34">
        <v>284462</v>
      </c>
      <c r="M72" s="34"/>
      <c r="N72" s="34"/>
    </row>
    <row r="73" spans="2:14" x14ac:dyDescent="0.25">
      <c r="B73" s="66" t="s">
        <v>36</v>
      </c>
      <c r="C73" s="34">
        <v>697574</v>
      </c>
      <c r="D73" s="34">
        <v>1539580</v>
      </c>
      <c r="E73" s="34">
        <v>1904633</v>
      </c>
      <c r="F73" s="34">
        <v>964064</v>
      </c>
      <c r="G73" s="34">
        <v>6441841</v>
      </c>
      <c r="H73" s="34">
        <v>3175510</v>
      </c>
      <c r="I73" s="34">
        <v>13166679</v>
      </c>
      <c r="J73" s="34">
        <v>20595743</v>
      </c>
      <c r="K73" s="34">
        <v>3140266</v>
      </c>
      <c r="L73" s="34">
        <v>11880189</v>
      </c>
      <c r="M73" s="34">
        <v>4703908</v>
      </c>
      <c r="N73" s="34">
        <v>10456672</v>
      </c>
    </row>
    <row r="74" spans="2:14" x14ac:dyDescent="0.25">
      <c r="B74" s="66" t="s">
        <v>30</v>
      </c>
      <c r="C74" s="34">
        <v>10871844</v>
      </c>
      <c r="D74" s="34">
        <v>20424160</v>
      </c>
      <c r="E74" s="34">
        <v>16179651</v>
      </c>
      <c r="F74" s="34">
        <v>29458815</v>
      </c>
      <c r="G74" s="34">
        <v>17871905</v>
      </c>
      <c r="H74" s="34">
        <v>17606509</v>
      </c>
      <c r="I74" s="34">
        <v>21764631</v>
      </c>
      <c r="J74" s="34">
        <v>46140379</v>
      </c>
      <c r="K74" s="34">
        <v>58180975</v>
      </c>
      <c r="L74" s="34">
        <v>95800626</v>
      </c>
      <c r="M74" s="34">
        <v>154306421</v>
      </c>
      <c r="N74" s="34">
        <v>30288099</v>
      </c>
    </row>
    <row r="75" spans="2:14" x14ac:dyDescent="0.25">
      <c r="B75" s="66" t="s">
        <v>37</v>
      </c>
      <c r="C75" s="34"/>
      <c r="D75" s="34"/>
      <c r="E75" s="34">
        <v>32084</v>
      </c>
      <c r="F75" s="34">
        <v>15800</v>
      </c>
      <c r="G75" s="34">
        <v>1363550</v>
      </c>
      <c r="H75" s="34">
        <v>2990830</v>
      </c>
      <c r="I75" s="34">
        <v>10753245</v>
      </c>
      <c r="J75" s="34">
        <v>4965550</v>
      </c>
      <c r="K75" s="34">
        <v>1222055</v>
      </c>
      <c r="L75" s="34">
        <v>4682596</v>
      </c>
      <c r="M75" s="34">
        <v>2901484</v>
      </c>
      <c r="N75" s="34">
        <v>2290960</v>
      </c>
    </row>
    <row r="76" spans="2:14" x14ac:dyDescent="0.25">
      <c r="B76" s="66" t="s">
        <v>38</v>
      </c>
      <c r="C76" s="34"/>
      <c r="D76" s="34"/>
      <c r="E76" s="34">
        <v>188762</v>
      </c>
      <c r="F76" s="34">
        <v>1100</v>
      </c>
      <c r="G76" s="34">
        <v>100666</v>
      </c>
      <c r="H76" s="34">
        <v>2412</v>
      </c>
      <c r="I76" s="34">
        <v>1818015</v>
      </c>
      <c r="J76" s="34">
        <v>870817</v>
      </c>
      <c r="K76" s="34">
        <v>2225586</v>
      </c>
      <c r="L76" s="34">
        <v>292565</v>
      </c>
      <c r="M76" s="34">
        <v>44266</v>
      </c>
      <c r="N76" s="34">
        <v>1599632</v>
      </c>
    </row>
    <row r="77" spans="2:14" x14ac:dyDescent="0.25">
      <c r="B77" s="66" t="s">
        <v>39</v>
      </c>
      <c r="C77" s="34">
        <v>25030796</v>
      </c>
      <c r="D77" s="34">
        <v>10992390</v>
      </c>
      <c r="E77" s="34">
        <v>7824298</v>
      </c>
      <c r="F77" s="34">
        <v>11123533</v>
      </c>
      <c r="G77" s="34">
        <v>22149717</v>
      </c>
      <c r="H77" s="34">
        <v>30300422</v>
      </c>
      <c r="I77" s="34">
        <v>8804611</v>
      </c>
      <c r="J77" s="34">
        <v>4018807</v>
      </c>
      <c r="K77" s="34">
        <v>928772</v>
      </c>
      <c r="L77" s="34"/>
      <c r="M77" s="34">
        <v>16020</v>
      </c>
      <c r="N77" s="34"/>
    </row>
    <row r="78" spans="2:14" x14ac:dyDescent="0.25">
      <c r="B78" s="66" t="s">
        <v>40</v>
      </c>
      <c r="C78" s="34">
        <v>3762527</v>
      </c>
      <c r="D78" s="34">
        <v>2224005</v>
      </c>
      <c r="E78" s="34">
        <v>2561431</v>
      </c>
      <c r="F78" s="34">
        <v>4963771</v>
      </c>
      <c r="G78" s="34">
        <v>5369322</v>
      </c>
      <c r="H78" s="34">
        <v>2842383</v>
      </c>
      <c r="I78" s="34">
        <v>14206962</v>
      </c>
      <c r="J78" s="34">
        <v>14232234</v>
      </c>
      <c r="K78" s="34">
        <v>10804179</v>
      </c>
      <c r="L78" s="34">
        <v>15061660</v>
      </c>
      <c r="M78" s="34">
        <v>18475170</v>
      </c>
      <c r="N78" s="34">
        <v>33615176</v>
      </c>
    </row>
    <row r="79" spans="2:14" ht="15.75" thickBot="1" x14ac:dyDescent="0.3">
      <c r="B79" s="67" t="s">
        <v>33</v>
      </c>
      <c r="C79" s="34">
        <v>10399620</v>
      </c>
      <c r="D79" s="34">
        <v>6373107</v>
      </c>
      <c r="E79" s="34">
        <v>1611390</v>
      </c>
      <c r="F79" s="34">
        <v>3447248</v>
      </c>
      <c r="G79" s="34">
        <v>6722494</v>
      </c>
      <c r="H79" s="34">
        <v>2984662</v>
      </c>
      <c r="I79" s="34">
        <v>12655460</v>
      </c>
      <c r="J79" s="34">
        <v>8101978</v>
      </c>
      <c r="K79" s="34">
        <v>2619772</v>
      </c>
      <c r="L79" s="34">
        <v>4678339</v>
      </c>
      <c r="M79" s="34">
        <v>5692205</v>
      </c>
      <c r="N79" s="34">
        <v>2552237</v>
      </c>
    </row>
    <row r="80" spans="2:14" ht="15.75" thickBot="1" x14ac:dyDescent="0.3">
      <c r="B80" s="68" t="s">
        <v>0</v>
      </c>
      <c r="C80" s="16">
        <f t="shared" ref="C80:N80" si="0">SUM(C48:C79)</f>
        <v>10915199944</v>
      </c>
      <c r="D80" s="16">
        <f t="shared" si="0"/>
        <v>11253466711</v>
      </c>
      <c r="E80" s="16">
        <f t="shared" si="0"/>
        <v>12246777482</v>
      </c>
      <c r="F80" s="16">
        <f t="shared" si="0"/>
        <v>11173491320</v>
      </c>
      <c r="G80" s="16">
        <f t="shared" si="0"/>
        <v>13463563698</v>
      </c>
      <c r="H80" s="16">
        <f t="shared" si="0"/>
        <v>12089666295</v>
      </c>
      <c r="I80" s="16">
        <f t="shared" si="0"/>
        <v>17253193678</v>
      </c>
      <c r="J80" s="16">
        <f t="shared" si="0"/>
        <v>18625866650</v>
      </c>
      <c r="K80" s="16">
        <f t="shared" si="0"/>
        <v>23510792948</v>
      </c>
      <c r="L80" s="16">
        <f t="shared" si="0"/>
        <v>39091915964</v>
      </c>
      <c r="M80" s="16">
        <f t="shared" si="0"/>
        <v>38281171495</v>
      </c>
      <c r="N80" s="16">
        <f t="shared" si="0"/>
        <v>26439595664</v>
      </c>
    </row>
    <row r="86" spans="2:14" x14ac:dyDescent="0.25">
      <c r="B86" s="2" t="str">
        <f>+Indice!B25</f>
        <v>Tabla 9</v>
      </c>
    </row>
    <row r="87" spans="2:14" x14ac:dyDescent="0.25">
      <c r="B87" s="40" t="str">
        <f>+Indice!C25</f>
        <v>Evolución de Clientes unicos de reclamos  pagados(cerrados) (Ene23-Dic23)</v>
      </c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</row>
    <row r="88" spans="2:14" x14ac:dyDescent="0.25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2:14" x14ac:dyDescent="0.25">
      <c r="B89" s="84" t="s">
        <v>1</v>
      </c>
      <c r="C89" s="85">
        <v>44927</v>
      </c>
      <c r="D89" s="85">
        <v>44958</v>
      </c>
      <c r="E89" s="85">
        <v>44986</v>
      </c>
      <c r="F89" s="85">
        <v>45017</v>
      </c>
      <c r="G89" s="85">
        <v>45047</v>
      </c>
      <c r="H89" s="85">
        <v>45078</v>
      </c>
      <c r="I89" s="85">
        <v>45108</v>
      </c>
      <c r="J89" s="85">
        <v>45139</v>
      </c>
      <c r="K89" s="85">
        <v>45170</v>
      </c>
      <c r="L89" s="85">
        <v>45200</v>
      </c>
      <c r="M89" s="85">
        <v>45231</v>
      </c>
      <c r="N89" s="86">
        <v>45261</v>
      </c>
    </row>
    <row r="90" spans="2:14" x14ac:dyDescent="0.25">
      <c r="B90" s="64" t="s">
        <v>3</v>
      </c>
      <c r="C90" s="33">
        <v>8513</v>
      </c>
      <c r="D90" s="33">
        <v>6802</v>
      </c>
      <c r="E90" s="33">
        <v>6910</v>
      </c>
      <c r="F90" s="33">
        <v>7823</v>
      </c>
      <c r="G90" s="33">
        <v>8997</v>
      </c>
      <c r="H90" s="33">
        <v>4669</v>
      </c>
      <c r="I90" s="33">
        <v>8887</v>
      </c>
      <c r="J90" s="33">
        <v>9370</v>
      </c>
      <c r="K90" s="33">
        <v>8983</v>
      </c>
      <c r="L90" s="33">
        <v>11044</v>
      </c>
      <c r="M90" s="33">
        <v>10909</v>
      </c>
      <c r="N90" s="33">
        <v>7222</v>
      </c>
    </row>
    <row r="91" spans="2:14" x14ac:dyDescent="0.25">
      <c r="B91" s="65" t="s">
        <v>4</v>
      </c>
      <c r="C91" s="34">
        <v>6</v>
      </c>
      <c r="D91" s="34">
        <v>13</v>
      </c>
      <c r="E91" s="34">
        <v>12</v>
      </c>
      <c r="F91" s="34">
        <v>9</v>
      </c>
      <c r="G91" s="34">
        <v>12</v>
      </c>
      <c r="H91" s="34">
        <v>11</v>
      </c>
      <c r="I91" s="34">
        <v>13</v>
      </c>
      <c r="J91" s="34">
        <v>15</v>
      </c>
      <c r="K91" s="34">
        <v>12</v>
      </c>
      <c r="L91" s="34">
        <v>16</v>
      </c>
      <c r="M91" s="34">
        <v>11</v>
      </c>
      <c r="N91" s="34">
        <v>19</v>
      </c>
    </row>
    <row r="92" spans="2:14" x14ac:dyDescent="0.25">
      <c r="B92" s="66" t="s">
        <v>5</v>
      </c>
      <c r="C92" s="34">
        <v>21111</v>
      </c>
      <c r="D92" s="34">
        <v>25452</v>
      </c>
      <c r="E92" s="34">
        <v>30605</v>
      </c>
      <c r="F92" s="34">
        <v>34723</v>
      </c>
      <c r="G92" s="34">
        <v>36916</v>
      </c>
      <c r="H92" s="34">
        <v>38648</v>
      </c>
      <c r="I92" s="34">
        <v>46121</v>
      </c>
      <c r="J92" s="34">
        <v>50345</v>
      </c>
      <c r="K92" s="34">
        <v>57156</v>
      </c>
      <c r="L92" s="34">
        <v>95742</v>
      </c>
      <c r="M92" s="34">
        <v>92118</v>
      </c>
      <c r="N92" s="34">
        <v>65485</v>
      </c>
    </row>
    <row r="93" spans="2:14" x14ac:dyDescent="0.25">
      <c r="B93" s="65" t="s">
        <v>6</v>
      </c>
      <c r="C93" s="34">
        <v>1344</v>
      </c>
      <c r="D93" s="34">
        <v>904</v>
      </c>
      <c r="E93" s="34">
        <v>934</v>
      </c>
      <c r="F93" s="34">
        <v>670</v>
      </c>
      <c r="G93" s="34">
        <v>1089</v>
      </c>
      <c r="H93" s="34">
        <v>797</v>
      </c>
      <c r="I93" s="34">
        <v>880</v>
      </c>
      <c r="J93" s="34">
        <v>891</v>
      </c>
      <c r="K93" s="34">
        <v>668</v>
      </c>
      <c r="L93" s="34">
        <v>828</v>
      </c>
      <c r="M93" s="34">
        <v>769</v>
      </c>
      <c r="N93" s="34">
        <v>748</v>
      </c>
    </row>
    <row r="94" spans="2:14" x14ac:dyDescent="0.25">
      <c r="B94" s="66" t="s">
        <v>7</v>
      </c>
      <c r="C94" s="34">
        <v>1687</v>
      </c>
      <c r="D94" s="34">
        <v>1977</v>
      </c>
      <c r="E94" s="34">
        <v>2096</v>
      </c>
      <c r="F94" s="34">
        <v>2009</v>
      </c>
      <c r="G94" s="34">
        <v>2210</v>
      </c>
      <c r="H94" s="34">
        <v>1978</v>
      </c>
      <c r="I94" s="34">
        <v>2826</v>
      </c>
      <c r="J94" s="34">
        <v>3008</v>
      </c>
      <c r="K94" s="34">
        <v>2773</v>
      </c>
      <c r="L94" s="34">
        <v>3117</v>
      </c>
      <c r="M94" s="34">
        <v>3811</v>
      </c>
      <c r="N94" s="34">
        <v>3088</v>
      </c>
    </row>
    <row r="95" spans="2:14" x14ac:dyDescent="0.25">
      <c r="B95" s="66" t="s">
        <v>8</v>
      </c>
      <c r="C95" s="34">
        <v>572</v>
      </c>
      <c r="D95" s="34">
        <v>508</v>
      </c>
      <c r="E95" s="34">
        <v>617</v>
      </c>
      <c r="F95" s="34">
        <v>307</v>
      </c>
      <c r="G95" s="34">
        <v>292</v>
      </c>
      <c r="H95" s="34">
        <v>202</v>
      </c>
      <c r="I95" s="34">
        <v>397</v>
      </c>
      <c r="J95" s="34">
        <v>308</v>
      </c>
      <c r="K95" s="34">
        <v>292</v>
      </c>
      <c r="L95" s="34">
        <v>343</v>
      </c>
      <c r="M95" s="34">
        <v>349</v>
      </c>
      <c r="N95" s="34">
        <v>319</v>
      </c>
    </row>
    <row r="96" spans="2:14" x14ac:dyDescent="0.25">
      <c r="B96" s="66" t="s">
        <v>9</v>
      </c>
      <c r="C96" s="34">
        <v>6231</v>
      </c>
      <c r="D96" s="34">
        <v>5723</v>
      </c>
      <c r="E96" s="34">
        <v>6614</v>
      </c>
      <c r="F96" s="34">
        <v>6491</v>
      </c>
      <c r="G96" s="34">
        <v>7736</v>
      </c>
      <c r="H96" s="34">
        <v>7030</v>
      </c>
      <c r="I96" s="34">
        <v>7230</v>
      </c>
      <c r="J96" s="34">
        <v>7015</v>
      </c>
      <c r="K96" s="34">
        <v>6863</v>
      </c>
      <c r="L96" s="34">
        <v>7929</v>
      </c>
      <c r="M96" s="34">
        <v>7215</v>
      </c>
      <c r="N96" s="34">
        <v>6720</v>
      </c>
    </row>
    <row r="97" spans="2:14" x14ac:dyDescent="0.25">
      <c r="B97" s="66" t="s">
        <v>10</v>
      </c>
      <c r="C97" s="34">
        <v>1163</v>
      </c>
      <c r="D97" s="34">
        <v>1086</v>
      </c>
      <c r="E97" s="34">
        <v>1065</v>
      </c>
      <c r="F97" s="34">
        <v>1053</v>
      </c>
      <c r="G97" s="34">
        <v>1536</v>
      </c>
      <c r="H97" s="34">
        <v>1472</v>
      </c>
      <c r="I97" s="34">
        <v>1634</v>
      </c>
      <c r="J97" s="34">
        <v>1650</v>
      </c>
      <c r="K97" s="34">
        <v>1684</v>
      </c>
      <c r="L97" s="34">
        <v>2159</v>
      </c>
      <c r="M97" s="34">
        <v>1859</v>
      </c>
      <c r="N97" s="34">
        <v>1666</v>
      </c>
    </row>
    <row r="98" spans="2:14" x14ac:dyDescent="0.25">
      <c r="B98" s="66" t="s">
        <v>11</v>
      </c>
      <c r="C98" s="34">
        <v>149</v>
      </c>
      <c r="D98" s="34">
        <v>161</v>
      </c>
      <c r="E98" s="34">
        <v>145</v>
      </c>
      <c r="F98" s="34">
        <v>163</v>
      </c>
      <c r="G98" s="34">
        <v>136</v>
      </c>
      <c r="H98" s="34">
        <v>154</v>
      </c>
      <c r="I98" s="34">
        <v>153</v>
      </c>
      <c r="J98" s="34">
        <v>155</v>
      </c>
      <c r="K98" s="34">
        <v>124</v>
      </c>
      <c r="L98" s="34">
        <v>188</v>
      </c>
      <c r="M98" s="34">
        <v>170</v>
      </c>
      <c r="N98" s="34">
        <v>139</v>
      </c>
    </row>
    <row r="99" spans="2:14" x14ac:dyDescent="0.25">
      <c r="B99" s="66" t="s">
        <v>12</v>
      </c>
      <c r="C99" s="34">
        <v>1943</v>
      </c>
      <c r="D99" s="34">
        <v>1774</v>
      </c>
      <c r="E99" s="34">
        <v>2299</v>
      </c>
      <c r="F99" s="34">
        <v>1845</v>
      </c>
      <c r="G99" s="34">
        <v>2168</v>
      </c>
      <c r="H99" s="34">
        <v>1862</v>
      </c>
      <c r="I99" s="34">
        <v>2844</v>
      </c>
      <c r="J99" s="34">
        <v>2229</v>
      </c>
      <c r="K99" s="34">
        <v>2562</v>
      </c>
      <c r="L99" s="34">
        <v>3241</v>
      </c>
      <c r="M99" s="34">
        <v>4116</v>
      </c>
      <c r="N99" s="34">
        <v>4629</v>
      </c>
    </row>
    <row r="100" spans="2:14" x14ac:dyDescent="0.25">
      <c r="B100" s="66" t="s">
        <v>13</v>
      </c>
      <c r="C100" s="34">
        <v>432</v>
      </c>
      <c r="D100" s="34">
        <v>431</v>
      </c>
      <c r="E100" s="34">
        <v>519</v>
      </c>
      <c r="F100" s="34">
        <v>518</v>
      </c>
      <c r="G100" s="34">
        <v>479</v>
      </c>
      <c r="H100" s="34">
        <v>421</v>
      </c>
      <c r="I100" s="34">
        <v>653</v>
      </c>
      <c r="J100" s="34">
        <v>628</v>
      </c>
      <c r="K100" s="34">
        <v>582</v>
      </c>
      <c r="L100" s="34">
        <v>572</v>
      </c>
      <c r="M100" s="34">
        <v>526</v>
      </c>
      <c r="N100" s="34">
        <v>461</v>
      </c>
    </row>
    <row r="101" spans="2:14" x14ac:dyDescent="0.25">
      <c r="B101" s="66" t="s">
        <v>14</v>
      </c>
      <c r="C101" s="34">
        <v>35</v>
      </c>
      <c r="D101" s="34">
        <v>22</v>
      </c>
      <c r="E101" s="34">
        <v>35</v>
      </c>
      <c r="F101" s="34">
        <v>25</v>
      </c>
      <c r="G101" s="34">
        <v>64</v>
      </c>
      <c r="H101" s="34">
        <v>118</v>
      </c>
      <c r="I101" s="34">
        <v>101</v>
      </c>
      <c r="J101" s="34">
        <v>62</v>
      </c>
      <c r="K101" s="34">
        <v>58</v>
      </c>
      <c r="L101" s="34">
        <v>46</v>
      </c>
      <c r="M101" s="34">
        <v>73</v>
      </c>
      <c r="N101" s="34">
        <v>79</v>
      </c>
    </row>
    <row r="102" spans="2:14" x14ac:dyDescent="0.25">
      <c r="B102" s="66" t="s">
        <v>34</v>
      </c>
      <c r="C102" s="34">
        <v>6</v>
      </c>
      <c r="D102" s="34">
        <v>12</v>
      </c>
      <c r="E102" s="34">
        <v>11</v>
      </c>
      <c r="F102" s="34">
        <v>4</v>
      </c>
      <c r="G102" s="34">
        <v>7</v>
      </c>
      <c r="H102" s="34">
        <v>32</v>
      </c>
      <c r="I102" s="34">
        <v>21</v>
      </c>
      <c r="J102" s="34">
        <v>16</v>
      </c>
      <c r="K102" s="34">
        <v>8</v>
      </c>
      <c r="L102" s="34">
        <v>4</v>
      </c>
      <c r="M102" s="34">
        <v>10</v>
      </c>
      <c r="N102" s="34">
        <v>4</v>
      </c>
    </row>
    <row r="103" spans="2:14" x14ac:dyDescent="0.25">
      <c r="B103" s="66" t="s">
        <v>24</v>
      </c>
      <c r="C103" s="34">
        <v>1782</v>
      </c>
      <c r="D103" s="34">
        <v>2060</v>
      </c>
      <c r="E103" s="34">
        <v>2447</v>
      </c>
      <c r="F103" s="34">
        <v>2186</v>
      </c>
      <c r="G103" s="34">
        <v>2270</v>
      </c>
      <c r="H103" s="34">
        <v>1753</v>
      </c>
      <c r="I103" s="34">
        <v>2169</v>
      </c>
      <c r="J103" s="34">
        <v>2128</v>
      </c>
      <c r="K103" s="34">
        <v>1831</v>
      </c>
      <c r="L103" s="34">
        <v>1937</v>
      </c>
      <c r="M103" s="34">
        <v>1891</v>
      </c>
      <c r="N103" s="34">
        <v>1731</v>
      </c>
    </row>
    <row r="104" spans="2:14" x14ac:dyDescent="0.25">
      <c r="B104" s="66" t="s">
        <v>23</v>
      </c>
      <c r="C104" s="34">
        <v>1978</v>
      </c>
      <c r="D104" s="34">
        <v>1538</v>
      </c>
      <c r="E104" s="34">
        <v>1821</v>
      </c>
      <c r="F104" s="34">
        <v>1437</v>
      </c>
      <c r="G104" s="34">
        <v>1774</v>
      </c>
      <c r="H104" s="34">
        <v>1360</v>
      </c>
      <c r="I104" s="34">
        <v>1752</v>
      </c>
      <c r="J104" s="34">
        <v>1987</v>
      </c>
      <c r="K104" s="34">
        <v>1837</v>
      </c>
      <c r="L104" s="34">
        <v>1820</v>
      </c>
      <c r="M104" s="34">
        <v>1967</v>
      </c>
      <c r="N104" s="34">
        <v>1510</v>
      </c>
    </row>
    <row r="105" spans="2:14" x14ac:dyDescent="0.25">
      <c r="B105" s="66" t="s">
        <v>15</v>
      </c>
      <c r="C105" s="34">
        <v>467</v>
      </c>
      <c r="D105" s="34">
        <v>354</v>
      </c>
      <c r="E105" s="34">
        <v>316</v>
      </c>
      <c r="F105" s="34">
        <v>280</v>
      </c>
      <c r="G105" s="34">
        <v>353</v>
      </c>
      <c r="H105" s="34">
        <v>368</v>
      </c>
      <c r="I105" s="34">
        <v>389</v>
      </c>
      <c r="J105" s="34">
        <v>403</v>
      </c>
      <c r="K105" s="34">
        <v>354</v>
      </c>
      <c r="L105" s="34">
        <v>387</v>
      </c>
      <c r="M105" s="34">
        <v>328</v>
      </c>
      <c r="N105" s="34">
        <v>405</v>
      </c>
    </row>
    <row r="106" spans="2:14" x14ac:dyDescent="0.25">
      <c r="B106" s="66" t="s">
        <v>25</v>
      </c>
      <c r="C106" s="34">
        <v>1170</v>
      </c>
      <c r="D106" s="34">
        <v>1014</v>
      </c>
      <c r="E106" s="34">
        <v>1401</v>
      </c>
      <c r="F106" s="34">
        <v>876</v>
      </c>
      <c r="G106" s="34">
        <v>890</v>
      </c>
      <c r="H106" s="34">
        <v>559</v>
      </c>
      <c r="I106" s="34">
        <v>1104</v>
      </c>
      <c r="J106" s="34">
        <v>1072</v>
      </c>
      <c r="K106" s="34">
        <v>795</v>
      </c>
      <c r="L106" s="34">
        <v>543</v>
      </c>
      <c r="M106" s="34">
        <v>479</v>
      </c>
      <c r="N106" s="34">
        <v>527</v>
      </c>
    </row>
    <row r="107" spans="2:14" x14ac:dyDescent="0.25">
      <c r="B107" s="66" t="s">
        <v>29</v>
      </c>
      <c r="C107" s="34">
        <v>186</v>
      </c>
      <c r="D107" s="34">
        <v>202</v>
      </c>
      <c r="E107" s="34">
        <v>207</v>
      </c>
      <c r="F107" s="34">
        <v>189</v>
      </c>
      <c r="G107" s="34">
        <v>351</v>
      </c>
      <c r="H107" s="34">
        <v>705</v>
      </c>
      <c r="I107" s="34">
        <v>1398</v>
      </c>
      <c r="J107" s="34">
        <v>1791</v>
      </c>
      <c r="K107" s="34">
        <v>968</v>
      </c>
      <c r="L107" s="34">
        <v>726</v>
      </c>
      <c r="M107" s="34">
        <v>654</v>
      </c>
      <c r="N107" s="34">
        <v>573</v>
      </c>
    </row>
    <row r="108" spans="2:14" x14ac:dyDescent="0.25">
      <c r="B108" s="66" t="s">
        <v>26</v>
      </c>
      <c r="C108" s="34">
        <v>5147</v>
      </c>
      <c r="D108" s="34">
        <v>4801</v>
      </c>
      <c r="E108" s="34">
        <v>5246</v>
      </c>
      <c r="F108" s="34">
        <v>4898</v>
      </c>
      <c r="G108" s="34">
        <v>6669</v>
      </c>
      <c r="H108" s="34">
        <v>5236</v>
      </c>
      <c r="I108" s="34">
        <v>6069</v>
      </c>
      <c r="J108" s="34">
        <v>5275</v>
      </c>
      <c r="K108" s="34">
        <v>5015</v>
      </c>
      <c r="L108" s="34">
        <v>5605</v>
      </c>
      <c r="M108" s="34">
        <v>5709</v>
      </c>
      <c r="N108" s="34">
        <v>6059</v>
      </c>
    </row>
    <row r="109" spans="2:14" x14ac:dyDescent="0.25">
      <c r="B109" s="66" t="s">
        <v>28</v>
      </c>
      <c r="C109" s="34">
        <v>90</v>
      </c>
      <c r="D109" s="34">
        <v>273</v>
      </c>
      <c r="E109" s="34">
        <v>359</v>
      </c>
      <c r="F109" s="34">
        <v>283</v>
      </c>
      <c r="G109" s="34">
        <v>419</v>
      </c>
      <c r="H109" s="34">
        <v>341</v>
      </c>
      <c r="I109" s="34">
        <v>369</v>
      </c>
      <c r="J109" s="34">
        <v>290</v>
      </c>
      <c r="K109" s="34">
        <v>208</v>
      </c>
      <c r="L109" s="34">
        <v>219</v>
      </c>
      <c r="M109" s="34">
        <v>207</v>
      </c>
      <c r="N109" s="34">
        <v>167</v>
      </c>
    </row>
    <row r="110" spans="2:14" x14ac:dyDescent="0.25">
      <c r="B110" s="66" t="s">
        <v>31</v>
      </c>
      <c r="C110" s="34">
        <v>186</v>
      </c>
      <c r="D110" s="34">
        <v>183</v>
      </c>
      <c r="E110" s="34">
        <v>255</v>
      </c>
      <c r="F110" s="34">
        <v>245</v>
      </c>
      <c r="G110" s="34">
        <v>280</v>
      </c>
      <c r="H110" s="34">
        <v>216</v>
      </c>
      <c r="I110" s="34">
        <v>244</v>
      </c>
      <c r="J110" s="34">
        <v>225</v>
      </c>
      <c r="K110" s="34">
        <v>183</v>
      </c>
      <c r="L110" s="34">
        <v>175</v>
      </c>
      <c r="M110" s="34">
        <v>227</v>
      </c>
      <c r="N110" s="34">
        <v>164</v>
      </c>
    </row>
    <row r="111" spans="2:14" x14ac:dyDescent="0.25">
      <c r="B111" s="66" t="s">
        <v>35</v>
      </c>
      <c r="C111" s="34">
        <v>71</v>
      </c>
      <c r="D111" s="34">
        <v>68</v>
      </c>
      <c r="E111" s="34">
        <v>72</v>
      </c>
      <c r="F111" s="34">
        <v>53</v>
      </c>
      <c r="G111" s="34">
        <v>101</v>
      </c>
      <c r="H111" s="34">
        <v>75</v>
      </c>
      <c r="I111" s="34">
        <v>75</v>
      </c>
      <c r="J111" s="34">
        <v>44</v>
      </c>
      <c r="K111" s="34">
        <v>47</v>
      </c>
      <c r="L111" s="34">
        <v>59</v>
      </c>
      <c r="M111" s="34">
        <v>54</v>
      </c>
      <c r="N111" s="34">
        <v>50</v>
      </c>
    </row>
    <row r="112" spans="2:14" x14ac:dyDescent="0.25">
      <c r="B112" s="66" t="s">
        <v>32</v>
      </c>
      <c r="C112" s="34"/>
      <c r="D112" s="34">
        <v>3</v>
      </c>
      <c r="E112" s="34">
        <v>5</v>
      </c>
      <c r="F112" s="34">
        <v>5</v>
      </c>
      <c r="G112" s="34">
        <v>12</v>
      </c>
      <c r="H112" s="34">
        <v>10</v>
      </c>
      <c r="I112" s="34">
        <v>31</v>
      </c>
      <c r="J112" s="34">
        <v>67</v>
      </c>
      <c r="K112" s="34">
        <v>39</v>
      </c>
      <c r="L112" s="34">
        <v>45</v>
      </c>
      <c r="M112" s="34">
        <v>46</v>
      </c>
      <c r="N112" s="34">
        <v>30</v>
      </c>
    </row>
    <row r="113" spans="1:14" x14ac:dyDescent="0.25">
      <c r="B113" s="66" t="s">
        <v>27</v>
      </c>
      <c r="C113" s="34">
        <v>100</v>
      </c>
      <c r="D113" s="34">
        <v>86</v>
      </c>
      <c r="E113" s="34">
        <v>126</v>
      </c>
      <c r="F113" s="34">
        <v>119</v>
      </c>
      <c r="G113" s="34">
        <v>153</v>
      </c>
      <c r="H113" s="34">
        <v>131</v>
      </c>
      <c r="I113" s="34">
        <v>68</v>
      </c>
      <c r="J113" s="34">
        <v>41</v>
      </c>
      <c r="K113" s="34">
        <v>54</v>
      </c>
      <c r="L113" s="34">
        <v>114</v>
      </c>
      <c r="M113" s="34">
        <v>65</v>
      </c>
      <c r="N113" s="34">
        <v>89</v>
      </c>
    </row>
    <row r="114" spans="1:14" x14ac:dyDescent="0.25">
      <c r="B114" s="66" t="s">
        <v>63</v>
      </c>
      <c r="C114" s="34"/>
      <c r="D114" s="34"/>
      <c r="E114" s="34"/>
      <c r="F114" s="34"/>
      <c r="G114" s="34"/>
      <c r="H114" s="34"/>
      <c r="I114" s="34"/>
      <c r="J114" s="34"/>
      <c r="K114" s="34"/>
      <c r="L114" s="34">
        <v>1</v>
      </c>
      <c r="M114" s="34"/>
      <c r="N114" s="34"/>
    </row>
    <row r="115" spans="1:14" x14ac:dyDescent="0.25">
      <c r="B115" s="66" t="s">
        <v>36</v>
      </c>
      <c r="C115" s="34">
        <v>12</v>
      </c>
      <c r="D115" s="34">
        <v>11</v>
      </c>
      <c r="E115" s="34">
        <v>15</v>
      </c>
      <c r="F115" s="34">
        <v>14</v>
      </c>
      <c r="G115" s="34">
        <v>33</v>
      </c>
      <c r="H115" s="34">
        <v>26</v>
      </c>
      <c r="I115" s="34">
        <v>48</v>
      </c>
      <c r="J115" s="34">
        <v>114</v>
      </c>
      <c r="K115" s="34">
        <v>33</v>
      </c>
      <c r="L115" s="34">
        <v>41</v>
      </c>
      <c r="M115" s="34">
        <v>38</v>
      </c>
      <c r="N115" s="34">
        <v>48</v>
      </c>
    </row>
    <row r="116" spans="1:14" x14ac:dyDescent="0.25">
      <c r="B116" s="66" t="s">
        <v>30</v>
      </c>
      <c r="C116" s="34">
        <v>424</v>
      </c>
      <c r="D116" s="34">
        <v>411</v>
      </c>
      <c r="E116" s="34">
        <v>396</v>
      </c>
      <c r="F116" s="34">
        <v>500</v>
      </c>
      <c r="G116" s="34">
        <v>553</v>
      </c>
      <c r="H116" s="34">
        <v>490</v>
      </c>
      <c r="I116" s="34">
        <v>685</v>
      </c>
      <c r="J116" s="34">
        <v>1858</v>
      </c>
      <c r="K116" s="34">
        <v>2039</v>
      </c>
      <c r="L116" s="34">
        <v>2985</v>
      </c>
      <c r="M116" s="34">
        <v>4207</v>
      </c>
      <c r="N116" s="34">
        <v>751</v>
      </c>
    </row>
    <row r="117" spans="1:14" x14ac:dyDescent="0.25">
      <c r="B117" s="66" t="s">
        <v>37</v>
      </c>
      <c r="C117" s="34"/>
      <c r="D117" s="34"/>
      <c r="E117" s="34">
        <v>1</v>
      </c>
      <c r="F117" s="34">
        <v>0</v>
      </c>
      <c r="G117" s="34">
        <v>5</v>
      </c>
      <c r="H117" s="34">
        <v>11</v>
      </c>
      <c r="I117" s="34">
        <v>57</v>
      </c>
      <c r="J117" s="34">
        <v>16</v>
      </c>
      <c r="K117" s="34">
        <v>12</v>
      </c>
      <c r="L117" s="34">
        <v>14</v>
      </c>
      <c r="M117" s="34">
        <v>19</v>
      </c>
      <c r="N117" s="34">
        <v>3</v>
      </c>
    </row>
    <row r="118" spans="1:14" ht="14.45" x14ac:dyDescent="0.3">
      <c r="B118" s="66" t="s">
        <v>38</v>
      </c>
      <c r="C118" s="34"/>
      <c r="D118" s="34"/>
      <c r="E118" s="34">
        <v>1</v>
      </c>
      <c r="F118" s="34">
        <v>0</v>
      </c>
      <c r="G118" s="34">
        <v>5</v>
      </c>
      <c r="H118" s="34">
        <v>1</v>
      </c>
      <c r="I118" s="34">
        <v>5</v>
      </c>
      <c r="J118" s="34">
        <v>7</v>
      </c>
      <c r="K118" s="34">
        <v>7</v>
      </c>
      <c r="L118" s="34">
        <v>7</v>
      </c>
      <c r="M118" s="34">
        <v>3</v>
      </c>
      <c r="N118" s="34">
        <v>9</v>
      </c>
    </row>
    <row r="119" spans="1:14" ht="14.45" x14ac:dyDescent="0.3">
      <c r="B119" s="66" t="s">
        <v>39</v>
      </c>
      <c r="C119" s="34">
        <v>94</v>
      </c>
      <c r="D119" s="34">
        <v>46</v>
      </c>
      <c r="E119" s="34">
        <v>35</v>
      </c>
      <c r="F119" s="34">
        <v>38</v>
      </c>
      <c r="G119" s="34">
        <v>58</v>
      </c>
      <c r="H119" s="34">
        <v>109</v>
      </c>
      <c r="I119" s="34">
        <v>43</v>
      </c>
      <c r="J119" s="34">
        <v>23</v>
      </c>
      <c r="K119" s="34">
        <v>6</v>
      </c>
      <c r="L119" s="34"/>
      <c r="M119" s="34">
        <v>1</v>
      </c>
      <c r="N119" s="34"/>
    </row>
    <row r="120" spans="1:14" ht="14.45" x14ac:dyDescent="0.3">
      <c r="B120" s="66" t="s">
        <v>40</v>
      </c>
      <c r="C120" s="34">
        <v>25</v>
      </c>
      <c r="D120" s="34">
        <v>21</v>
      </c>
      <c r="E120" s="34">
        <v>53</v>
      </c>
      <c r="F120" s="34">
        <v>36</v>
      </c>
      <c r="G120" s="34">
        <v>44</v>
      </c>
      <c r="H120" s="34">
        <v>37</v>
      </c>
      <c r="I120" s="34">
        <v>78</v>
      </c>
      <c r="J120" s="34">
        <v>88</v>
      </c>
      <c r="K120" s="34">
        <v>73</v>
      </c>
      <c r="L120" s="34">
        <v>132</v>
      </c>
      <c r="M120" s="34">
        <v>122</v>
      </c>
      <c r="N120" s="34">
        <v>148</v>
      </c>
    </row>
    <row r="121" spans="1:14" ht="14.45" x14ac:dyDescent="0.3">
      <c r="B121" s="67" t="s">
        <v>33</v>
      </c>
      <c r="C121" s="87">
        <v>32</v>
      </c>
      <c r="D121" s="87">
        <v>28</v>
      </c>
      <c r="E121" s="87">
        <v>37</v>
      </c>
      <c r="F121" s="87">
        <v>21</v>
      </c>
      <c r="G121" s="87">
        <v>36</v>
      </c>
      <c r="H121" s="87">
        <v>23</v>
      </c>
      <c r="I121" s="87">
        <v>93</v>
      </c>
      <c r="J121" s="87">
        <v>74</v>
      </c>
      <c r="K121" s="87">
        <v>63</v>
      </c>
      <c r="L121" s="87">
        <v>58</v>
      </c>
      <c r="M121" s="87">
        <v>70</v>
      </c>
      <c r="N121" s="87">
        <v>45</v>
      </c>
    </row>
    <row r="124" spans="1:14" ht="14.45" x14ac:dyDescent="0.3">
      <c r="A124" s="13"/>
      <c r="B124" s="41" t="s">
        <v>61</v>
      </c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</row>
    <row r="125" spans="1:14" ht="14.45" x14ac:dyDescent="0.3"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</row>
    <row r="126" spans="1:14" ht="14.45" x14ac:dyDescent="0.3">
      <c r="B126" s="41" t="str">
        <f>+Sistema!B63</f>
        <v>(*) Datos sujetos a rectificación</v>
      </c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</row>
    <row r="127" spans="1:14" ht="14.45" x14ac:dyDescent="0.3">
      <c r="B127" s="43" t="s">
        <v>142</v>
      </c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</row>
    <row r="128" spans="1:14" ht="14.45" x14ac:dyDescent="0.3">
      <c r="B128" s="1" t="s">
        <v>60</v>
      </c>
    </row>
    <row r="129" spans="2:2" ht="14.45" x14ac:dyDescent="0.3">
      <c r="B129" s="45" t="str">
        <f>+Indice!B35</f>
        <v>Información al: 31/12/2023 para todas las instituciones</v>
      </c>
    </row>
    <row r="130" spans="2:2" ht="14.45" x14ac:dyDescent="0.3">
      <c r="B130" s="1" t="s">
        <v>59</v>
      </c>
    </row>
    <row r="132" spans="2:2" ht="14.45" x14ac:dyDescent="0.3">
      <c r="B132" s="1" t="str">
        <f>+Indice!B36</f>
        <v>Actualización: 07/08/2024</v>
      </c>
    </row>
  </sheetData>
  <mergeCells count="1"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0DCCE-972C-4A52-914D-292B63FE8BDE}">
  <dimension ref="A2:W94"/>
  <sheetViews>
    <sheetView topLeftCell="A62" workbookViewId="0">
      <selection activeCell="B94" sqref="B94"/>
    </sheetView>
  </sheetViews>
  <sheetFormatPr baseColWidth="10" defaultColWidth="11.5703125" defaultRowHeight="15" x14ac:dyDescent="0.25"/>
  <cols>
    <col min="1" max="1" width="11.5703125" style="13"/>
    <col min="2" max="2" width="19.42578125" style="1" bestFit="1" customWidth="1"/>
    <col min="3" max="3" width="11.28515625" style="1" customWidth="1"/>
    <col min="4" max="4" width="12.28515625" style="1" bestFit="1" customWidth="1"/>
    <col min="5" max="5" width="12.5703125" style="1" bestFit="1" customWidth="1"/>
    <col min="6" max="6" width="10.7109375" style="1" bestFit="1" customWidth="1"/>
    <col min="7" max="7" width="12.28515625" style="1" bestFit="1" customWidth="1"/>
    <col min="8" max="8" width="12.5703125" style="1" bestFit="1" customWidth="1"/>
    <col min="9" max="9" width="10.7109375" style="1" bestFit="1" customWidth="1"/>
    <col min="10" max="10" width="12.28515625" style="1" bestFit="1" customWidth="1"/>
    <col min="11" max="11" width="12.5703125" style="1" bestFit="1" customWidth="1"/>
    <col min="12" max="12" width="10.7109375" style="1" bestFit="1" customWidth="1"/>
    <col min="13" max="13" width="12.28515625" style="1" bestFit="1" customWidth="1"/>
    <col min="14" max="14" width="12.5703125" style="1" bestFit="1" customWidth="1"/>
    <col min="15" max="15" width="10.7109375" style="1" bestFit="1" customWidth="1"/>
    <col min="16" max="16" width="12.28515625" style="1" bestFit="1" customWidth="1"/>
    <col min="17" max="17" width="12.5703125" style="1" bestFit="1" customWidth="1"/>
    <col min="18" max="18" width="10.7109375" style="1" bestFit="1" customWidth="1"/>
    <col min="19" max="19" width="12.28515625" style="1" bestFit="1" customWidth="1"/>
    <col min="20" max="20" width="12.5703125" style="1" bestFit="1" customWidth="1"/>
    <col min="21" max="21" width="13.7109375" style="1" bestFit="1" customWidth="1"/>
    <col min="22" max="16384" width="11.5703125" style="1"/>
  </cols>
  <sheetData>
    <row r="2" spans="1:22" x14ac:dyDescent="0.25">
      <c r="A2" s="1"/>
      <c r="B2" s="28" t="str">
        <f>+Indice!B28</f>
        <v>USUARIOS Y MONTOS RECLAMADOS POR TAMAÑO DEL RECLAMO  (SEGUNDO SEMESTRE 2023)</v>
      </c>
    </row>
    <row r="4" spans="1:22" x14ac:dyDescent="0.25">
      <c r="A4" s="1"/>
      <c r="B4" s="2" t="str">
        <f>+Indice!B30</f>
        <v>Tabla 10</v>
      </c>
    </row>
    <row r="5" spans="1:22" x14ac:dyDescent="0.25">
      <c r="A5" s="1"/>
      <c r="B5" s="89" t="str">
        <f>+Indice!C30</f>
        <v>Usuarios por tamaño de aviso de reclamo Segundo Semestre 2023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7" spans="1:22" ht="36" customHeight="1" x14ac:dyDescent="0.25">
      <c r="B7" s="7" t="s">
        <v>80</v>
      </c>
      <c r="C7" s="103" t="s">
        <v>71</v>
      </c>
      <c r="D7" s="104"/>
      <c r="E7" s="105"/>
      <c r="F7" s="103" t="s">
        <v>72</v>
      </c>
      <c r="G7" s="104"/>
      <c r="H7" s="105"/>
      <c r="I7" s="103" t="s">
        <v>73</v>
      </c>
      <c r="J7" s="104"/>
      <c r="K7" s="105"/>
      <c r="L7" s="103" t="s">
        <v>74</v>
      </c>
      <c r="M7" s="104"/>
      <c r="N7" s="105"/>
      <c r="O7" s="103" t="s">
        <v>75</v>
      </c>
      <c r="P7" s="104"/>
      <c r="Q7" s="105"/>
      <c r="R7" s="103" t="s">
        <v>76</v>
      </c>
      <c r="S7" s="104"/>
      <c r="T7" s="105"/>
      <c r="U7" s="7" t="s">
        <v>81</v>
      </c>
    </row>
    <row r="8" spans="1:22" ht="30" x14ac:dyDescent="0.25">
      <c r="B8" s="7"/>
      <c r="C8" s="7" t="s">
        <v>82</v>
      </c>
      <c r="D8" s="7" t="s">
        <v>83</v>
      </c>
      <c r="E8" s="7" t="s">
        <v>84</v>
      </c>
      <c r="F8" s="7" t="s">
        <v>82</v>
      </c>
      <c r="G8" s="7" t="s">
        <v>83</v>
      </c>
      <c r="H8" s="7" t="s">
        <v>84</v>
      </c>
      <c r="I8" s="7" t="s">
        <v>82</v>
      </c>
      <c r="J8" s="7" t="s">
        <v>83</v>
      </c>
      <c r="K8" s="7" t="s">
        <v>84</v>
      </c>
      <c r="L8" s="7" t="s">
        <v>82</v>
      </c>
      <c r="M8" s="7" t="s">
        <v>83</v>
      </c>
      <c r="N8" s="7" t="s">
        <v>84</v>
      </c>
      <c r="O8" s="7" t="s">
        <v>82</v>
      </c>
      <c r="P8" s="7" t="s">
        <v>83</v>
      </c>
      <c r="Q8" s="7" t="s">
        <v>84</v>
      </c>
      <c r="R8" s="7" t="s">
        <v>82</v>
      </c>
      <c r="S8" s="7" t="s">
        <v>83</v>
      </c>
      <c r="T8" s="7" t="s">
        <v>84</v>
      </c>
      <c r="U8" s="7"/>
    </row>
    <row r="9" spans="1:22" x14ac:dyDescent="0.25">
      <c r="A9" s="38">
        <v>1</v>
      </c>
      <c r="B9" s="55" t="s">
        <v>85</v>
      </c>
      <c r="C9" s="32">
        <v>17827</v>
      </c>
      <c r="D9" s="32">
        <v>1455</v>
      </c>
      <c r="E9" s="55">
        <v>19281</v>
      </c>
      <c r="F9" s="32">
        <v>17989</v>
      </c>
      <c r="G9" s="32">
        <v>343</v>
      </c>
      <c r="H9" s="55">
        <v>18331</v>
      </c>
      <c r="I9" s="32"/>
      <c r="J9" s="32"/>
      <c r="K9" s="55"/>
      <c r="L9" s="32">
        <v>1529</v>
      </c>
      <c r="M9" s="32">
        <v>376</v>
      </c>
      <c r="N9" s="55">
        <v>1905</v>
      </c>
      <c r="O9" s="32">
        <v>3254</v>
      </c>
      <c r="P9" s="32">
        <v>169</v>
      </c>
      <c r="Q9" s="55">
        <v>3421</v>
      </c>
      <c r="R9" s="32"/>
      <c r="S9" s="32"/>
      <c r="T9" s="55"/>
      <c r="U9" s="55">
        <v>40231</v>
      </c>
      <c r="V9" s="52"/>
    </row>
    <row r="10" spans="1:22" x14ac:dyDescent="0.25">
      <c r="A10" s="38">
        <v>9</v>
      </c>
      <c r="B10" s="55" t="s">
        <v>4</v>
      </c>
      <c r="C10" s="32">
        <v>42</v>
      </c>
      <c r="D10" s="32">
        <v>3</v>
      </c>
      <c r="E10" s="55">
        <v>45</v>
      </c>
      <c r="F10" s="32">
        <v>11</v>
      </c>
      <c r="G10" s="32">
        <v>3</v>
      </c>
      <c r="H10" s="55">
        <v>14</v>
      </c>
      <c r="I10" s="32"/>
      <c r="J10" s="32"/>
      <c r="K10" s="55"/>
      <c r="L10" s="32">
        <v>2</v>
      </c>
      <c r="M10" s="32">
        <v>2</v>
      </c>
      <c r="N10" s="55">
        <v>4</v>
      </c>
      <c r="O10" s="32">
        <v>5</v>
      </c>
      <c r="P10" s="32"/>
      <c r="Q10" s="55">
        <v>5</v>
      </c>
      <c r="R10" s="32"/>
      <c r="S10" s="32"/>
      <c r="T10" s="55"/>
      <c r="U10" s="55">
        <v>66</v>
      </c>
      <c r="V10" s="52"/>
    </row>
    <row r="11" spans="1:22" x14ac:dyDescent="0.25">
      <c r="A11" s="38">
        <v>12</v>
      </c>
      <c r="B11" s="55" t="s">
        <v>86</v>
      </c>
      <c r="C11" s="32">
        <v>6454</v>
      </c>
      <c r="D11" s="32">
        <v>408</v>
      </c>
      <c r="E11" s="55">
        <v>6861</v>
      </c>
      <c r="F11" s="32">
        <v>89427</v>
      </c>
      <c r="G11" s="32">
        <v>1682</v>
      </c>
      <c r="H11" s="55">
        <v>91084</v>
      </c>
      <c r="I11" s="32"/>
      <c r="J11" s="32"/>
      <c r="K11" s="55"/>
      <c r="L11" s="32">
        <v>29159</v>
      </c>
      <c r="M11" s="32">
        <v>454</v>
      </c>
      <c r="N11" s="55">
        <v>29608</v>
      </c>
      <c r="O11" s="32">
        <v>164265</v>
      </c>
      <c r="P11" s="32">
        <v>921</v>
      </c>
      <c r="Q11" s="55">
        <v>165164</v>
      </c>
      <c r="R11" s="32">
        <v>19</v>
      </c>
      <c r="S11" s="32">
        <v>1</v>
      </c>
      <c r="T11" s="55">
        <v>20</v>
      </c>
      <c r="U11" s="55">
        <v>292648</v>
      </c>
      <c r="V11" s="52"/>
    </row>
    <row r="12" spans="1:22" x14ac:dyDescent="0.25">
      <c r="A12" s="38">
        <v>14</v>
      </c>
      <c r="B12" s="55" t="s">
        <v>6</v>
      </c>
      <c r="C12" s="32">
        <v>2975</v>
      </c>
      <c r="D12" s="32">
        <v>264</v>
      </c>
      <c r="E12" s="55">
        <v>3239</v>
      </c>
      <c r="F12" s="32">
        <v>2215</v>
      </c>
      <c r="G12" s="32">
        <v>187</v>
      </c>
      <c r="H12" s="55">
        <v>2402</v>
      </c>
      <c r="I12" s="32"/>
      <c r="J12" s="32"/>
      <c r="K12" s="55"/>
      <c r="L12" s="32">
        <v>374</v>
      </c>
      <c r="M12" s="32">
        <v>87</v>
      </c>
      <c r="N12" s="55">
        <v>461</v>
      </c>
      <c r="O12" s="32">
        <v>251</v>
      </c>
      <c r="P12" s="32">
        <v>2</v>
      </c>
      <c r="Q12" s="55">
        <v>253</v>
      </c>
      <c r="R12" s="32"/>
      <c r="S12" s="32"/>
      <c r="T12" s="55"/>
      <c r="U12" s="55">
        <v>6355</v>
      </c>
      <c r="V12" s="52"/>
    </row>
    <row r="13" spans="1:22" x14ac:dyDescent="0.25">
      <c r="A13" s="38">
        <v>16</v>
      </c>
      <c r="B13" s="55" t="s">
        <v>7</v>
      </c>
      <c r="C13" s="32">
        <v>6030</v>
      </c>
      <c r="D13" s="32">
        <v>551</v>
      </c>
      <c r="E13" s="55">
        <v>6580</v>
      </c>
      <c r="F13" s="32">
        <v>4496</v>
      </c>
      <c r="G13" s="32">
        <v>244</v>
      </c>
      <c r="H13" s="55">
        <v>4739</v>
      </c>
      <c r="I13" s="32">
        <v>873</v>
      </c>
      <c r="J13" s="32">
        <v>15</v>
      </c>
      <c r="K13" s="55">
        <v>888</v>
      </c>
      <c r="L13" s="32">
        <v>420</v>
      </c>
      <c r="M13" s="32">
        <v>283</v>
      </c>
      <c r="N13" s="55">
        <v>703</v>
      </c>
      <c r="O13" s="32">
        <v>1658</v>
      </c>
      <c r="P13" s="32">
        <v>122</v>
      </c>
      <c r="Q13" s="55">
        <v>1780</v>
      </c>
      <c r="R13" s="32">
        <v>55</v>
      </c>
      <c r="S13" s="32">
        <v>2</v>
      </c>
      <c r="T13" s="55">
        <v>57</v>
      </c>
      <c r="U13" s="55">
        <v>14128</v>
      </c>
      <c r="V13" s="52"/>
    </row>
    <row r="14" spans="1:22" x14ac:dyDescent="0.25">
      <c r="A14" s="38">
        <v>28</v>
      </c>
      <c r="B14" s="55" t="s">
        <v>8</v>
      </c>
      <c r="C14" s="32">
        <v>1049</v>
      </c>
      <c r="D14" s="32">
        <v>256</v>
      </c>
      <c r="E14" s="55">
        <v>1305</v>
      </c>
      <c r="F14" s="32">
        <v>582</v>
      </c>
      <c r="G14" s="32">
        <v>49</v>
      </c>
      <c r="H14" s="55">
        <v>631</v>
      </c>
      <c r="I14" s="32"/>
      <c r="J14" s="32"/>
      <c r="K14" s="55"/>
      <c r="L14" s="32">
        <v>316</v>
      </c>
      <c r="M14" s="32">
        <v>118</v>
      </c>
      <c r="N14" s="55">
        <v>434</v>
      </c>
      <c r="O14" s="32">
        <v>57</v>
      </c>
      <c r="P14" s="32">
        <v>3</v>
      </c>
      <c r="Q14" s="55">
        <v>60</v>
      </c>
      <c r="R14" s="32"/>
      <c r="S14" s="32"/>
      <c r="T14" s="55"/>
      <c r="U14" s="55">
        <v>2430</v>
      </c>
      <c r="V14" s="52"/>
    </row>
    <row r="15" spans="1:22" x14ac:dyDescent="0.25">
      <c r="A15" s="38">
        <v>37</v>
      </c>
      <c r="B15" s="55" t="s">
        <v>87</v>
      </c>
      <c r="C15" s="32">
        <v>14496</v>
      </c>
      <c r="D15" s="32">
        <v>1106</v>
      </c>
      <c r="E15" s="55">
        <v>15600</v>
      </c>
      <c r="F15" s="32">
        <v>10761</v>
      </c>
      <c r="G15" s="32">
        <v>296</v>
      </c>
      <c r="H15" s="55">
        <v>11057</v>
      </c>
      <c r="I15" s="32">
        <v>19</v>
      </c>
      <c r="J15" s="32"/>
      <c r="K15" s="55">
        <v>19</v>
      </c>
      <c r="L15" s="32">
        <v>5983</v>
      </c>
      <c r="M15" s="32">
        <v>749</v>
      </c>
      <c r="N15" s="55">
        <v>6732</v>
      </c>
      <c r="O15" s="32">
        <v>3307</v>
      </c>
      <c r="P15" s="32">
        <v>161</v>
      </c>
      <c r="Q15" s="55">
        <v>3468</v>
      </c>
      <c r="R15" s="32">
        <v>41</v>
      </c>
      <c r="S15" s="32">
        <v>14</v>
      </c>
      <c r="T15" s="55">
        <v>55</v>
      </c>
      <c r="U15" s="55">
        <v>35969</v>
      </c>
      <c r="V15" s="52"/>
    </row>
    <row r="16" spans="1:22" x14ac:dyDescent="0.25">
      <c r="A16" s="38">
        <v>39</v>
      </c>
      <c r="B16" s="55" t="s">
        <v>88</v>
      </c>
      <c r="C16" s="32">
        <v>6447</v>
      </c>
      <c r="D16" s="32">
        <v>677</v>
      </c>
      <c r="E16" s="55">
        <v>7123</v>
      </c>
      <c r="F16" s="32">
        <v>511</v>
      </c>
      <c r="G16" s="32">
        <v>97</v>
      </c>
      <c r="H16" s="55">
        <v>608</v>
      </c>
      <c r="I16" s="32"/>
      <c r="J16" s="32"/>
      <c r="K16" s="55"/>
      <c r="L16" s="32">
        <v>672</v>
      </c>
      <c r="M16" s="32">
        <v>85</v>
      </c>
      <c r="N16" s="55">
        <v>757</v>
      </c>
      <c r="O16" s="32">
        <v>133</v>
      </c>
      <c r="P16" s="32">
        <v>36</v>
      </c>
      <c r="Q16" s="55">
        <v>169</v>
      </c>
      <c r="R16" s="32">
        <v>12</v>
      </c>
      <c r="S16" s="32">
        <v>13</v>
      </c>
      <c r="T16" s="55">
        <v>25</v>
      </c>
      <c r="U16" s="55">
        <v>8468</v>
      </c>
      <c r="V16" s="52"/>
    </row>
    <row r="17" spans="1:22" x14ac:dyDescent="0.25">
      <c r="A17" s="38">
        <v>49</v>
      </c>
      <c r="B17" s="55" t="s">
        <v>11</v>
      </c>
      <c r="C17" s="32">
        <v>597</v>
      </c>
      <c r="D17" s="32">
        <v>72</v>
      </c>
      <c r="E17" s="55">
        <v>669</v>
      </c>
      <c r="F17" s="32">
        <v>44</v>
      </c>
      <c r="G17" s="32">
        <v>2</v>
      </c>
      <c r="H17" s="55">
        <v>46</v>
      </c>
      <c r="I17" s="32"/>
      <c r="J17" s="32"/>
      <c r="K17" s="55"/>
      <c r="L17" s="32">
        <v>23</v>
      </c>
      <c r="M17" s="32">
        <v>21</v>
      </c>
      <c r="N17" s="55">
        <v>44</v>
      </c>
      <c r="O17" s="32">
        <v>28</v>
      </c>
      <c r="P17" s="32">
        <v>1</v>
      </c>
      <c r="Q17" s="55">
        <v>29</v>
      </c>
      <c r="R17" s="32"/>
      <c r="S17" s="32"/>
      <c r="T17" s="55"/>
      <c r="U17" s="55">
        <v>787</v>
      </c>
      <c r="V17" s="52"/>
    </row>
    <row r="18" spans="1:22" x14ac:dyDescent="0.25">
      <c r="A18" s="38">
        <v>51</v>
      </c>
      <c r="B18" s="55" t="s">
        <v>12</v>
      </c>
      <c r="C18" s="32"/>
      <c r="D18" s="32"/>
      <c r="E18" s="55"/>
      <c r="F18" s="32">
        <v>10402</v>
      </c>
      <c r="G18" s="32">
        <v>195</v>
      </c>
      <c r="H18" s="55">
        <v>10596</v>
      </c>
      <c r="I18" s="32"/>
      <c r="J18" s="32"/>
      <c r="K18" s="55"/>
      <c r="L18" s="32">
        <v>2839</v>
      </c>
      <c r="M18" s="32">
        <v>168</v>
      </c>
      <c r="N18" s="55">
        <v>3007</v>
      </c>
      <c r="O18" s="32">
        <v>1336</v>
      </c>
      <c r="P18" s="32">
        <v>80</v>
      </c>
      <c r="Q18" s="55">
        <v>1416</v>
      </c>
      <c r="R18" s="32">
        <v>839</v>
      </c>
      <c r="S18" s="32">
        <v>100</v>
      </c>
      <c r="T18" s="55">
        <v>939</v>
      </c>
      <c r="U18" s="55">
        <v>14776</v>
      </c>
      <c r="V18" s="52"/>
    </row>
    <row r="19" spans="1:22" x14ac:dyDescent="0.25">
      <c r="A19" s="38">
        <v>53</v>
      </c>
      <c r="B19" s="55" t="s">
        <v>13</v>
      </c>
      <c r="C19" s="32"/>
      <c r="D19" s="32"/>
      <c r="E19" s="55"/>
      <c r="F19" s="32">
        <v>2692</v>
      </c>
      <c r="G19" s="32">
        <v>32</v>
      </c>
      <c r="H19" s="55">
        <v>2724</v>
      </c>
      <c r="I19" s="32">
        <v>10</v>
      </c>
      <c r="J19" s="32">
        <v>1</v>
      </c>
      <c r="K19" s="55">
        <v>11</v>
      </c>
      <c r="L19" s="32">
        <v>374</v>
      </c>
      <c r="M19" s="32">
        <v>48</v>
      </c>
      <c r="N19" s="55">
        <v>422</v>
      </c>
      <c r="O19" s="32">
        <v>508</v>
      </c>
      <c r="P19" s="32">
        <v>9</v>
      </c>
      <c r="Q19" s="55">
        <v>517</v>
      </c>
      <c r="R19" s="32"/>
      <c r="S19" s="32"/>
      <c r="T19" s="55"/>
      <c r="U19" s="55">
        <v>3392</v>
      </c>
      <c r="V19" s="52"/>
    </row>
    <row r="20" spans="1:22" x14ac:dyDescent="0.25">
      <c r="A20" s="38">
        <v>55</v>
      </c>
      <c r="B20" s="55" t="s">
        <v>14</v>
      </c>
      <c r="C20" s="32">
        <v>71</v>
      </c>
      <c r="D20" s="32">
        <v>6</v>
      </c>
      <c r="E20" s="55">
        <v>77</v>
      </c>
      <c r="F20" s="32">
        <v>124</v>
      </c>
      <c r="G20" s="32">
        <v>23</v>
      </c>
      <c r="H20" s="55">
        <v>147</v>
      </c>
      <c r="I20" s="32"/>
      <c r="J20" s="32"/>
      <c r="K20" s="55"/>
      <c r="L20" s="32">
        <v>91</v>
      </c>
      <c r="M20" s="32">
        <v>34</v>
      </c>
      <c r="N20" s="55">
        <v>125</v>
      </c>
      <c r="O20" s="32">
        <v>97</v>
      </c>
      <c r="P20" s="32">
        <v>14</v>
      </c>
      <c r="Q20" s="55">
        <v>111</v>
      </c>
      <c r="R20" s="32"/>
      <c r="S20" s="32"/>
      <c r="T20" s="55"/>
      <c r="U20" s="55">
        <v>332</v>
      </c>
      <c r="V20" s="52"/>
    </row>
    <row r="21" spans="1:22" x14ac:dyDescent="0.25">
      <c r="A21" s="38">
        <v>288</v>
      </c>
      <c r="B21" s="55" t="s">
        <v>89</v>
      </c>
      <c r="C21" s="32">
        <v>56</v>
      </c>
      <c r="D21" s="32">
        <v>1</v>
      </c>
      <c r="E21" s="55">
        <v>57</v>
      </c>
      <c r="F21" s="32"/>
      <c r="G21" s="32"/>
      <c r="H21" s="55"/>
      <c r="I21" s="32"/>
      <c r="J21" s="32"/>
      <c r="K21" s="55"/>
      <c r="L21" s="32"/>
      <c r="M21" s="32"/>
      <c r="N21" s="55"/>
      <c r="O21" s="32"/>
      <c r="P21" s="32"/>
      <c r="Q21" s="55"/>
      <c r="R21" s="32"/>
      <c r="S21" s="32"/>
      <c r="T21" s="55"/>
      <c r="U21" s="55">
        <v>57</v>
      </c>
      <c r="V21" s="52"/>
    </row>
    <row r="22" spans="1:22" x14ac:dyDescent="0.25">
      <c r="A22" s="38">
        <v>292</v>
      </c>
      <c r="B22" s="55" t="s">
        <v>24</v>
      </c>
      <c r="C22" s="32">
        <v>8421</v>
      </c>
      <c r="D22" s="32">
        <v>368</v>
      </c>
      <c r="E22" s="55">
        <v>8789</v>
      </c>
      <c r="F22" s="32"/>
      <c r="G22" s="32"/>
      <c r="H22" s="55"/>
      <c r="I22" s="32"/>
      <c r="J22" s="32"/>
      <c r="K22" s="55"/>
      <c r="L22" s="32"/>
      <c r="M22" s="32"/>
      <c r="N22" s="55"/>
      <c r="O22" s="32">
        <v>73</v>
      </c>
      <c r="P22" s="32">
        <v>12</v>
      </c>
      <c r="Q22" s="55">
        <v>85</v>
      </c>
      <c r="R22" s="32"/>
      <c r="S22" s="32"/>
      <c r="T22" s="55"/>
      <c r="U22" s="55">
        <v>8830</v>
      </c>
      <c r="V22" s="52"/>
    </row>
    <row r="23" spans="1:22" x14ac:dyDescent="0.25">
      <c r="A23" s="38">
        <v>294</v>
      </c>
      <c r="B23" s="55" t="s">
        <v>23</v>
      </c>
      <c r="C23" s="32">
        <v>9435</v>
      </c>
      <c r="D23" s="32">
        <v>1342</v>
      </c>
      <c r="E23" s="55">
        <v>10777</v>
      </c>
      <c r="F23" s="32"/>
      <c r="G23" s="32"/>
      <c r="H23" s="55"/>
      <c r="I23" s="32"/>
      <c r="J23" s="32"/>
      <c r="K23" s="55"/>
      <c r="L23" s="32"/>
      <c r="M23" s="32"/>
      <c r="N23" s="55"/>
      <c r="O23" s="32"/>
      <c r="P23" s="32"/>
      <c r="Q23" s="55"/>
      <c r="R23" s="32"/>
      <c r="S23" s="32"/>
      <c r="T23" s="55"/>
      <c r="U23" s="55">
        <v>10777</v>
      </c>
      <c r="V23" s="52"/>
    </row>
    <row r="24" spans="1:22" x14ac:dyDescent="0.25">
      <c r="A24" s="38">
        <v>672</v>
      </c>
      <c r="B24" s="55" t="s">
        <v>15</v>
      </c>
      <c r="C24" s="32">
        <v>447</v>
      </c>
      <c r="D24" s="32">
        <v>6</v>
      </c>
      <c r="E24" s="55">
        <v>453</v>
      </c>
      <c r="F24" s="32">
        <v>959</v>
      </c>
      <c r="G24" s="32">
        <v>13</v>
      </c>
      <c r="H24" s="55">
        <v>972</v>
      </c>
      <c r="I24" s="32">
        <v>7</v>
      </c>
      <c r="J24" s="32"/>
      <c r="K24" s="55">
        <v>7</v>
      </c>
      <c r="L24" s="32">
        <v>161</v>
      </c>
      <c r="M24" s="32">
        <v>37</v>
      </c>
      <c r="N24" s="55">
        <v>198</v>
      </c>
      <c r="O24" s="32">
        <v>123</v>
      </c>
      <c r="P24" s="32">
        <v>5</v>
      </c>
      <c r="Q24" s="55">
        <v>128</v>
      </c>
      <c r="R24" s="32"/>
      <c r="S24" s="32"/>
      <c r="T24" s="55"/>
      <c r="U24" s="55">
        <v>1700</v>
      </c>
      <c r="V24" s="52"/>
    </row>
    <row r="25" spans="1:22" x14ac:dyDescent="0.25">
      <c r="A25" s="38">
        <v>686</v>
      </c>
      <c r="B25" s="55" t="s">
        <v>25</v>
      </c>
      <c r="C25" s="32">
        <v>3084</v>
      </c>
      <c r="D25" s="32">
        <v>156</v>
      </c>
      <c r="E25" s="55">
        <v>3239</v>
      </c>
      <c r="F25" s="32"/>
      <c r="G25" s="32"/>
      <c r="H25" s="55"/>
      <c r="I25" s="32"/>
      <c r="J25" s="32"/>
      <c r="K25" s="55"/>
      <c r="L25" s="32"/>
      <c r="M25" s="32"/>
      <c r="N25" s="55"/>
      <c r="O25" s="32"/>
      <c r="P25" s="32"/>
      <c r="Q25" s="55"/>
      <c r="R25" s="32"/>
      <c r="S25" s="32"/>
      <c r="T25" s="55"/>
      <c r="U25" s="55">
        <v>3239</v>
      </c>
      <c r="V25" s="52"/>
    </row>
    <row r="26" spans="1:22" x14ac:dyDescent="0.25">
      <c r="A26" s="38">
        <v>689</v>
      </c>
      <c r="B26" s="55" t="s">
        <v>90</v>
      </c>
      <c r="C26" s="32">
        <v>3804</v>
      </c>
      <c r="D26" s="32">
        <v>511</v>
      </c>
      <c r="E26" s="55">
        <v>4315</v>
      </c>
      <c r="F26" s="32"/>
      <c r="G26" s="32"/>
      <c r="H26" s="55"/>
      <c r="I26" s="32"/>
      <c r="J26" s="32"/>
      <c r="K26" s="55"/>
      <c r="L26" s="32"/>
      <c r="M26" s="32"/>
      <c r="N26" s="55"/>
      <c r="O26" s="32"/>
      <c r="P26" s="32"/>
      <c r="Q26" s="55"/>
      <c r="R26" s="32"/>
      <c r="S26" s="32"/>
      <c r="T26" s="55"/>
      <c r="U26" s="55">
        <v>4315</v>
      </c>
      <c r="V26" s="52"/>
    </row>
    <row r="27" spans="1:22" x14ac:dyDescent="0.25">
      <c r="A27" s="38">
        <v>693</v>
      </c>
      <c r="B27" s="55" t="s">
        <v>91</v>
      </c>
      <c r="C27" s="32">
        <v>22847</v>
      </c>
      <c r="D27" s="32">
        <v>556</v>
      </c>
      <c r="E27" s="55">
        <v>23403</v>
      </c>
      <c r="F27" s="32"/>
      <c r="G27" s="32"/>
      <c r="H27" s="55"/>
      <c r="I27" s="32"/>
      <c r="J27" s="32"/>
      <c r="K27" s="55"/>
      <c r="L27" s="32"/>
      <c r="M27" s="32"/>
      <c r="N27" s="55"/>
      <c r="O27" s="32">
        <v>28</v>
      </c>
      <c r="P27" s="32">
        <v>4</v>
      </c>
      <c r="Q27" s="55">
        <v>32</v>
      </c>
      <c r="R27" s="32">
        <v>549</v>
      </c>
      <c r="S27" s="32">
        <v>90</v>
      </c>
      <c r="T27" s="55">
        <v>639</v>
      </c>
      <c r="U27" s="55">
        <v>23670</v>
      </c>
      <c r="V27" s="52"/>
    </row>
    <row r="28" spans="1:22" x14ac:dyDescent="0.25">
      <c r="A28" s="38">
        <v>697</v>
      </c>
      <c r="B28" s="55" t="s">
        <v>92</v>
      </c>
      <c r="C28" s="32">
        <v>1013</v>
      </c>
      <c r="D28" s="32">
        <v>24</v>
      </c>
      <c r="E28" s="55">
        <v>1037</v>
      </c>
      <c r="F28" s="32"/>
      <c r="G28" s="32"/>
      <c r="H28" s="55"/>
      <c r="I28" s="32"/>
      <c r="J28" s="32"/>
      <c r="K28" s="55"/>
      <c r="L28" s="32"/>
      <c r="M28" s="32"/>
      <c r="N28" s="55"/>
      <c r="O28" s="32"/>
      <c r="P28" s="32"/>
      <c r="Q28" s="55"/>
      <c r="R28" s="32"/>
      <c r="S28" s="32"/>
      <c r="T28" s="55"/>
      <c r="U28" s="55">
        <v>1037</v>
      </c>
      <c r="V28" s="52"/>
    </row>
    <row r="29" spans="1:22" x14ac:dyDescent="0.25">
      <c r="A29" s="38">
        <v>699</v>
      </c>
      <c r="B29" s="55" t="s">
        <v>93</v>
      </c>
      <c r="C29" s="32">
        <v>817</v>
      </c>
      <c r="D29" s="32"/>
      <c r="E29" s="55">
        <v>817</v>
      </c>
      <c r="F29" s="32"/>
      <c r="G29" s="32"/>
      <c r="H29" s="55"/>
      <c r="I29" s="32"/>
      <c r="J29" s="32"/>
      <c r="K29" s="55"/>
      <c r="L29" s="32"/>
      <c r="M29" s="32"/>
      <c r="N29" s="55"/>
      <c r="O29" s="32"/>
      <c r="P29" s="32"/>
      <c r="Q29" s="55"/>
      <c r="R29" s="32"/>
      <c r="S29" s="32"/>
      <c r="T29" s="55"/>
      <c r="U29" s="55">
        <v>817</v>
      </c>
      <c r="V29" s="52"/>
    </row>
    <row r="30" spans="1:22" x14ac:dyDescent="0.25">
      <c r="A30" s="38">
        <v>701</v>
      </c>
      <c r="B30" s="55" t="s">
        <v>94</v>
      </c>
      <c r="C30" s="32">
        <v>228</v>
      </c>
      <c r="D30" s="32">
        <v>3</v>
      </c>
      <c r="E30" s="55">
        <v>231</v>
      </c>
      <c r="F30" s="32"/>
      <c r="G30" s="32"/>
      <c r="H30" s="55"/>
      <c r="I30" s="32"/>
      <c r="J30" s="32"/>
      <c r="K30" s="55"/>
      <c r="L30" s="32"/>
      <c r="M30" s="32"/>
      <c r="N30" s="55"/>
      <c r="O30" s="32"/>
      <c r="P30" s="32"/>
      <c r="Q30" s="55"/>
      <c r="R30" s="32"/>
      <c r="S30" s="32"/>
      <c r="T30" s="55"/>
      <c r="U30" s="55">
        <v>231</v>
      </c>
      <c r="V30" s="52"/>
    </row>
    <row r="31" spans="1:22" x14ac:dyDescent="0.25">
      <c r="A31" s="38">
        <v>707</v>
      </c>
      <c r="B31" s="55" t="s">
        <v>95</v>
      </c>
      <c r="C31" s="32">
        <v>196</v>
      </c>
      <c r="D31" s="32"/>
      <c r="E31" s="55">
        <v>196</v>
      </c>
      <c r="F31" s="32"/>
      <c r="G31" s="32"/>
      <c r="H31" s="55"/>
      <c r="I31" s="32"/>
      <c r="J31" s="32"/>
      <c r="K31" s="55"/>
      <c r="L31" s="32"/>
      <c r="M31" s="32"/>
      <c r="N31" s="55"/>
      <c r="O31" s="32"/>
      <c r="P31" s="32"/>
      <c r="Q31" s="55"/>
      <c r="R31" s="32"/>
      <c r="S31" s="32"/>
      <c r="T31" s="55"/>
      <c r="U31" s="55">
        <v>196</v>
      </c>
      <c r="V31" s="52"/>
    </row>
    <row r="32" spans="1:22" x14ac:dyDescent="0.25">
      <c r="A32" s="38">
        <v>708</v>
      </c>
      <c r="B32" s="55" t="s">
        <v>96</v>
      </c>
      <c r="C32" s="32">
        <v>571</v>
      </c>
      <c r="D32" s="32">
        <v>14</v>
      </c>
      <c r="E32" s="55">
        <v>585</v>
      </c>
      <c r="F32" s="32"/>
      <c r="G32" s="32"/>
      <c r="H32" s="55"/>
      <c r="I32" s="32"/>
      <c r="J32" s="32"/>
      <c r="K32" s="55"/>
      <c r="L32" s="32"/>
      <c r="M32" s="32"/>
      <c r="N32" s="55"/>
      <c r="O32" s="32"/>
      <c r="P32" s="32"/>
      <c r="Q32" s="55"/>
      <c r="R32" s="32"/>
      <c r="S32" s="32"/>
      <c r="T32" s="55"/>
      <c r="U32" s="55">
        <v>585</v>
      </c>
      <c r="V32" s="52"/>
    </row>
    <row r="33" spans="1:23" x14ac:dyDescent="0.25">
      <c r="A33" s="38">
        <v>718</v>
      </c>
      <c r="B33" s="55" t="s">
        <v>97</v>
      </c>
      <c r="C33" s="32">
        <v>1</v>
      </c>
      <c r="D33" s="32"/>
      <c r="E33" s="55">
        <v>1</v>
      </c>
      <c r="F33" s="32"/>
      <c r="G33" s="32"/>
      <c r="H33" s="55"/>
      <c r="I33" s="32"/>
      <c r="J33" s="32"/>
      <c r="K33" s="55"/>
      <c r="L33" s="32"/>
      <c r="M33" s="32"/>
      <c r="N33" s="55"/>
      <c r="O33" s="32"/>
      <c r="P33" s="32"/>
      <c r="Q33" s="55"/>
      <c r="R33" s="32"/>
      <c r="S33" s="32"/>
      <c r="T33" s="55"/>
      <c r="U33" s="55">
        <v>1</v>
      </c>
      <c r="V33" s="52"/>
    </row>
    <row r="34" spans="1:23" x14ac:dyDescent="0.25">
      <c r="A34" s="38">
        <v>729</v>
      </c>
      <c r="B34" s="55" t="s">
        <v>98</v>
      </c>
      <c r="C34" s="32"/>
      <c r="D34" s="32"/>
      <c r="E34" s="55"/>
      <c r="F34" s="32"/>
      <c r="G34" s="32"/>
      <c r="H34" s="55"/>
      <c r="I34" s="32">
        <v>160</v>
      </c>
      <c r="J34" s="32">
        <v>4</v>
      </c>
      <c r="K34" s="55">
        <v>164</v>
      </c>
      <c r="L34" s="32">
        <v>35</v>
      </c>
      <c r="M34" s="32">
        <v>4</v>
      </c>
      <c r="N34" s="55">
        <v>39</v>
      </c>
      <c r="O34" s="32">
        <v>41</v>
      </c>
      <c r="P34" s="32"/>
      <c r="Q34" s="55">
        <v>41</v>
      </c>
      <c r="R34" s="32">
        <v>28</v>
      </c>
      <c r="S34" s="32"/>
      <c r="T34" s="55">
        <v>28</v>
      </c>
      <c r="U34" s="55">
        <v>230</v>
      </c>
      <c r="V34" s="52"/>
    </row>
    <row r="35" spans="1:23" x14ac:dyDescent="0.25">
      <c r="A35" s="38">
        <v>730</v>
      </c>
      <c r="B35" s="55" t="s">
        <v>99</v>
      </c>
      <c r="C35" s="32">
        <v>174</v>
      </c>
      <c r="D35" s="32">
        <v>3</v>
      </c>
      <c r="E35" s="55">
        <v>177</v>
      </c>
      <c r="F35" s="32"/>
      <c r="G35" s="32"/>
      <c r="H35" s="55"/>
      <c r="I35" s="32">
        <v>10163</v>
      </c>
      <c r="J35" s="32">
        <v>15</v>
      </c>
      <c r="K35" s="55">
        <v>10178</v>
      </c>
      <c r="L35" s="32">
        <v>130</v>
      </c>
      <c r="M35" s="32">
        <v>4</v>
      </c>
      <c r="N35" s="55">
        <v>134</v>
      </c>
      <c r="O35" s="32">
        <v>35</v>
      </c>
      <c r="P35" s="32"/>
      <c r="Q35" s="55">
        <v>35</v>
      </c>
      <c r="R35" s="32">
        <v>12</v>
      </c>
      <c r="S35" s="32"/>
      <c r="T35" s="55">
        <v>12</v>
      </c>
      <c r="U35" s="55">
        <v>10522</v>
      </c>
      <c r="V35" s="52"/>
    </row>
    <row r="36" spans="1:23" x14ac:dyDescent="0.25">
      <c r="A36" s="38">
        <v>732</v>
      </c>
      <c r="B36" s="55" t="s">
        <v>100</v>
      </c>
      <c r="C36" s="32"/>
      <c r="D36" s="32"/>
      <c r="E36" s="55"/>
      <c r="F36" s="32"/>
      <c r="G36" s="32"/>
      <c r="H36" s="55"/>
      <c r="I36" s="32">
        <v>64</v>
      </c>
      <c r="J36" s="32">
        <v>2</v>
      </c>
      <c r="K36" s="55">
        <v>66</v>
      </c>
      <c r="L36" s="32">
        <v>20</v>
      </c>
      <c r="M36" s="32"/>
      <c r="N36" s="55">
        <v>20</v>
      </c>
      <c r="O36" s="32">
        <v>16</v>
      </c>
      <c r="P36" s="32"/>
      <c r="Q36" s="55">
        <v>16</v>
      </c>
      <c r="R36" s="32"/>
      <c r="S36" s="32"/>
      <c r="T36" s="55"/>
      <c r="U36" s="55">
        <v>100</v>
      </c>
      <c r="V36" s="52"/>
    </row>
    <row r="37" spans="1:23" x14ac:dyDescent="0.25">
      <c r="A37" s="38">
        <v>738</v>
      </c>
      <c r="B37" s="55" t="s">
        <v>101</v>
      </c>
      <c r="C37" s="32"/>
      <c r="D37" s="32"/>
      <c r="E37" s="55"/>
      <c r="F37" s="32"/>
      <c r="G37" s="32"/>
      <c r="H37" s="55"/>
      <c r="I37" s="32">
        <v>30</v>
      </c>
      <c r="J37" s="32">
        <v>1</v>
      </c>
      <c r="K37" s="55">
        <v>31</v>
      </c>
      <c r="L37" s="32"/>
      <c r="M37" s="32"/>
      <c r="N37" s="55"/>
      <c r="O37" s="32"/>
      <c r="P37" s="32"/>
      <c r="Q37" s="55"/>
      <c r="R37" s="32"/>
      <c r="S37" s="32"/>
      <c r="T37" s="55"/>
      <c r="U37" s="55">
        <v>31</v>
      </c>
      <c r="V37" s="52"/>
    </row>
    <row r="38" spans="1:23" x14ac:dyDescent="0.25">
      <c r="A38" s="38">
        <v>739</v>
      </c>
      <c r="B38" s="55" t="s">
        <v>102</v>
      </c>
      <c r="C38" s="32"/>
      <c r="D38" s="32"/>
      <c r="E38" s="55"/>
      <c r="F38" s="32"/>
      <c r="G38" s="32"/>
      <c r="H38" s="55"/>
      <c r="I38" s="32">
        <v>51</v>
      </c>
      <c r="J38" s="32"/>
      <c r="K38" s="55">
        <v>51</v>
      </c>
      <c r="L38" s="32"/>
      <c r="M38" s="32"/>
      <c r="N38" s="55"/>
      <c r="O38" s="32"/>
      <c r="P38" s="32"/>
      <c r="Q38" s="55"/>
      <c r="R38" s="32"/>
      <c r="S38" s="32"/>
      <c r="T38" s="55"/>
      <c r="U38" s="55">
        <v>51</v>
      </c>
      <c r="V38" s="52"/>
    </row>
    <row r="39" spans="1:23" x14ac:dyDescent="0.25">
      <c r="A39" s="38">
        <v>875</v>
      </c>
      <c r="B39" s="55" t="s">
        <v>103</v>
      </c>
      <c r="C39" s="32"/>
      <c r="D39" s="32"/>
      <c r="E39" s="55"/>
      <c r="F39" s="32"/>
      <c r="G39" s="32"/>
      <c r="H39" s="55"/>
      <c r="I39" s="32">
        <v>672</v>
      </c>
      <c r="J39" s="32">
        <v>8</v>
      </c>
      <c r="K39" s="55">
        <v>680</v>
      </c>
      <c r="L39" s="32">
        <v>321</v>
      </c>
      <c r="M39" s="32">
        <v>5</v>
      </c>
      <c r="N39" s="55">
        <v>326</v>
      </c>
      <c r="O39" s="32">
        <v>27</v>
      </c>
      <c r="P39" s="32">
        <v>1</v>
      </c>
      <c r="Q39" s="55">
        <v>28</v>
      </c>
      <c r="R39" s="32"/>
      <c r="S39" s="32"/>
      <c r="T39" s="55"/>
      <c r="U39" s="55">
        <v>995</v>
      </c>
      <c r="V39" s="52"/>
    </row>
    <row r="40" spans="1:23" x14ac:dyDescent="0.25">
      <c r="A40" s="38">
        <v>2527</v>
      </c>
      <c r="B40" s="55" t="s">
        <v>104</v>
      </c>
      <c r="C40" s="32">
        <v>287</v>
      </c>
      <c r="D40" s="32">
        <v>2</v>
      </c>
      <c r="E40" s="55">
        <v>289</v>
      </c>
      <c r="F40" s="32"/>
      <c r="G40" s="32"/>
      <c r="H40" s="55"/>
      <c r="I40" s="32"/>
      <c r="J40" s="32"/>
      <c r="K40" s="55"/>
      <c r="L40" s="32"/>
      <c r="M40" s="32"/>
      <c r="N40" s="55"/>
      <c r="O40" s="32"/>
      <c r="P40" s="32"/>
      <c r="Q40" s="55"/>
      <c r="R40" s="32"/>
      <c r="S40" s="32"/>
      <c r="T40" s="55"/>
      <c r="U40" s="55">
        <v>289</v>
      </c>
      <c r="V40" s="52"/>
    </row>
    <row r="41" spans="1:23" ht="17.25" x14ac:dyDescent="0.4">
      <c r="A41" s="38"/>
      <c r="B41" s="57" t="s">
        <v>0</v>
      </c>
      <c r="C41" s="56">
        <v>97119</v>
      </c>
      <c r="D41" s="56">
        <v>7361</v>
      </c>
      <c r="E41" s="56">
        <v>103375</v>
      </c>
      <c r="F41" s="56">
        <v>132269</v>
      </c>
      <c r="G41" s="56">
        <v>3060</v>
      </c>
      <c r="H41" s="56">
        <v>135069</v>
      </c>
      <c r="I41" s="56">
        <v>10811</v>
      </c>
      <c r="J41" s="56">
        <v>46</v>
      </c>
      <c r="K41" s="56">
        <v>10854</v>
      </c>
      <c r="L41" s="56">
        <v>39235</v>
      </c>
      <c r="M41" s="56">
        <v>2357</v>
      </c>
      <c r="N41" s="56">
        <v>41214</v>
      </c>
      <c r="O41" s="56">
        <v>158801</v>
      </c>
      <c r="P41" s="56">
        <v>1497</v>
      </c>
      <c r="Q41" s="56">
        <v>160173</v>
      </c>
      <c r="R41" s="56">
        <v>1595</v>
      </c>
      <c r="S41" s="56">
        <v>217</v>
      </c>
      <c r="T41" s="56">
        <v>1806</v>
      </c>
      <c r="U41" s="57">
        <v>431532</v>
      </c>
      <c r="V41" s="6"/>
      <c r="W41" s="58"/>
    </row>
    <row r="42" spans="1:23" x14ac:dyDescent="0.25">
      <c r="V42" s="53"/>
      <c r="W42" s="54"/>
    </row>
    <row r="45" spans="1:23" x14ac:dyDescent="0.25">
      <c r="B45" s="2" t="str">
        <f>+Indice!B31</f>
        <v>Tabla 11</v>
      </c>
    </row>
    <row r="46" spans="1:23" x14ac:dyDescent="0.25">
      <c r="B46" s="2" t="str">
        <f>+Indice!C31</f>
        <v>Incidencia de usuarios afectados sobre el total de clientes Segundo Semestre 2023</v>
      </c>
    </row>
    <row r="50" spans="2:8" x14ac:dyDescent="0.25">
      <c r="B50"/>
      <c r="C50" s="106" t="s">
        <v>118</v>
      </c>
      <c r="D50" s="106"/>
      <c r="E50" s="106"/>
      <c r="F50" s="106"/>
      <c r="G50" s="106"/>
      <c r="H50" s="107"/>
    </row>
    <row r="51" spans="2:8" ht="60" x14ac:dyDescent="0.25">
      <c r="B51" s="59"/>
      <c r="C51" s="60" t="s">
        <v>71</v>
      </c>
      <c r="D51" s="60" t="s">
        <v>72</v>
      </c>
      <c r="E51" s="60" t="s">
        <v>73</v>
      </c>
      <c r="F51" s="60" t="s">
        <v>78</v>
      </c>
      <c r="G51" s="60" t="s">
        <v>79</v>
      </c>
      <c r="H51" s="60" t="s">
        <v>119</v>
      </c>
    </row>
    <row r="52" spans="2:8" x14ac:dyDescent="0.25">
      <c r="B52" s="61" t="s">
        <v>85</v>
      </c>
      <c r="C52" s="62">
        <v>2.2575776558239086E-2</v>
      </c>
      <c r="D52" s="62">
        <v>6.8934421482599612E-3</v>
      </c>
      <c r="E52" s="62"/>
      <c r="F52" s="62">
        <v>7.1638248281246123E-4</v>
      </c>
      <c r="G52" s="62">
        <v>1.2567937028794204E-3</v>
      </c>
      <c r="H52" s="62">
        <v>1.4779908640906742E-2</v>
      </c>
    </row>
    <row r="53" spans="2:8" x14ac:dyDescent="0.25">
      <c r="B53" s="61" t="s">
        <v>4</v>
      </c>
      <c r="C53" s="62">
        <v>2.342529932326913E-2</v>
      </c>
      <c r="D53" s="62">
        <v>1.397903145282077E-3</v>
      </c>
      <c r="E53" s="62"/>
      <c r="F53" s="62">
        <v>3.9940089865202194E-4</v>
      </c>
      <c r="G53" s="62">
        <v>4.6698421593350143E-4</v>
      </c>
      <c r="H53" s="62">
        <v>6.1641916503222191E-3</v>
      </c>
    </row>
    <row r="54" spans="2:8" x14ac:dyDescent="0.25">
      <c r="B54" s="61" t="s">
        <v>86</v>
      </c>
      <c r="C54" s="62">
        <v>1.1621702653122411E-2</v>
      </c>
      <c r="D54" s="62">
        <v>6.0505536498388548E-3</v>
      </c>
      <c r="E54" s="62"/>
      <c r="F54" s="62">
        <v>1.9668085774057881E-3</v>
      </c>
      <c r="G54" s="62">
        <v>1.0966073320593449E-2</v>
      </c>
      <c r="H54" s="62">
        <v>1.9430380864625656E-2</v>
      </c>
    </row>
    <row r="55" spans="2:8" x14ac:dyDescent="0.25">
      <c r="B55" s="61" t="s">
        <v>6</v>
      </c>
      <c r="C55" s="62">
        <v>1.3753131501847055E-2</v>
      </c>
      <c r="D55" s="62">
        <v>3.0585323119550157E-3</v>
      </c>
      <c r="E55" s="62"/>
      <c r="F55" s="62">
        <v>5.8700391166164126E-4</v>
      </c>
      <c r="G55" s="62">
        <v>3.1101140170257228E-4</v>
      </c>
      <c r="H55" s="62">
        <v>7.8121638649005804E-3</v>
      </c>
    </row>
    <row r="56" spans="2:8" x14ac:dyDescent="0.25">
      <c r="B56" s="61" t="s">
        <v>7</v>
      </c>
      <c r="C56" s="62">
        <v>1.6396751549343506E-2</v>
      </c>
      <c r="D56" s="62">
        <v>3.0849028538768941E-3</v>
      </c>
      <c r="E56" s="62">
        <v>3.6072075907346763E-4</v>
      </c>
      <c r="F56" s="62">
        <v>4.5762538642655766E-4</v>
      </c>
      <c r="G56" s="62">
        <v>1.1268190531174905E-3</v>
      </c>
      <c r="H56" s="62">
        <v>3.8215740405625675E-3</v>
      </c>
    </row>
    <row r="57" spans="2:8" x14ac:dyDescent="0.25">
      <c r="B57" s="61" t="s">
        <v>8</v>
      </c>
      <c r="C57" s="62">
        <v>3.5900962861072902E-2</v>
      </c>
      <c r="D57" s="62">
        <v>2.9678754527068343E-3</v>
      </c>
      <c r="E57" s="62"/>
      <c r="F57" s="62">
        <v>2.0412962701660316E-3</v>
      </c>
      <c r="G57" s="62">
        <v>2.8210070995345337E-4</v>
      </c>
      <c r="H57" s="62">
        <v>1.1425078753114862E-2</v>
      </c>
    </row>
    <row r="58" spans="2:8" x14ac:dyDescent="0.25">
      <c r="B58" s="61" t="s">
        <v>87</v>
      </c>
      <c r="C58" s="62">
        <v>1.8973693460521947E-2</v>
      </c>
      <c r="D58" s="62">
        <v>4.4572761394836785E-3</v>
      </c>
      <c r="E58" s="62">
        <v>6.7658998646820032E-4</v>
      </c>
      <c r="F58" s="62">
        <v>2.7137906277475013E-3</v>
      </c>
      <c r="G58" s="62">
        <v>1.3441735425716969E-3</v>
      </c>
      <c r="H58" s="62">
        <v>1.3843868231345667E-2</v>
      </c>
    </row>
    <row r="59" spans="2:8" x14ac:dyDescent="0.25">
      <c r="B59" s="61" t="s">
        <v>88</v>
      </c>
      <c r="C59" s="62">
        <v>2.82266693085001E-2</v>
      </c>
      <c r="D59" s="62">
        <v>9.794555966704953E-4</v>
      </c>
      <c r="E59" s="62"/>
      <c r="F59" s="62">
        <v>1.2194866557229686E-3</v>
      </c>
      <c r="G59" s="62">
        <v>2.5142449082821313E-4</v>
      </c>
      <c r="H59" s="62">
        <v>1.2598003481262181E-2</v>
      </c>
    </row>
    <row r="60" spans="2:8" x14ac:dyDescent="0.25">
      <c r="B60" s="61" t="s">
        <v>11</v>
      </c>
      <c r="C60" s="62">
        <v>1.87673577019104E-2</v>
      </c>
      <c r="D60" s="62">
        <v>6.5731188019776509E-4</v>
      </c>
      <c r="E60" s="62"/>
      <c r="F60" s="62">
        <v>6.2873310279786226E-4</v>
      </c>
      <c r="G60" s="62">
        <v>3.8338996047117307E-4</v>
      </c>
      <c r="H60" s="62">
        <v>1.0404410306579764E-2</v>
      </c>
    </row>
    <row r="61" spans="2:8" x14ac:dyDescent="0.25">
      <c r="B61" s="61" t="s">
        <v>12</v>
      </c>
      <c r="C61" s="62"/>
      <c r="D61" s="62">
        <v>5.3756567372259664E-3</v>
      </c>
      <c r="E61" s="62"/>
      <c r="F61" s="62">
        <v>1.5255379208039335E-3</v>
      </c>
      <c r="G61" s="62">
        <v>7.1837768402340202E-4</v>
      </c>
      <c r="H61" s="62">
        <v>7.4962914259391169E-3</v>
      </c>
    </row>
    <row r="62" spans="2:8" x14ac:dyDescent="0.25">
      <c r="B62" s="61" t="s">
        <v>13</v>
      </c>
      <c r="C62" s="62"/>
      <c r="D62" s="62">
        <v>5.7343263850587536E-3</v>
      </c>
      <c r="E62" s="62">
        <v>2.4489995836700708E-5</v>
      </c>
      <c r="F62" s="62">
        <v>8.8835746493935166E-4</v>
      </c>
      <c r="G62" s="62">
        <v>1.0883431501745137E-3</v>
      </c>
      <c r="H62" s="62">
        <v>3.9062724924482954E-3</v>
      </c>
    </row>
    <row r="63" spans="2:8" x14ac:dyDescent="0.25">
      <c r="B63" s="61" t="s">
        <v>14</v>
      </c>
      <c r="C63" s="62">
        <v>1.005090719227255E-2</v>
      </c>
      <c r="D63" s="62">
        <v>1.6314481044126788E-3</v>
      </c>
      <c r="E63" s="62"/>
      <c r="F63" s="62">
        <v>1.3872858030720056E-3</v>
      </c>
      <c r="G63" s="62">
        <v>1.2229248837670494E-3</v>
      </c>
      <c r="H63" s="62">
        <v>3.6577573100059495E-3</v>
      </c>
    </row>
    <row r="64" spans="2:8" x14ac:dyDescent="0.25">
      <c r="B64" s="61" t="s">
        <v>89</v>
      </c>
      <c r="C64" s="62">
        <v>6.5612266040472405E-4</v>
      </c>
      <c r="D64" s="62"/>
      <c r="E64" s="62"/>
      <c r="F64" s="62"/>
      <c r="G64" s="62">
        <v>0</v>
      </c>
      <c r="H64" s="62">
        <v>6.5612266040472405E-4</v>
      </c>
    </row>
    <row r="65" spans="2:8" x14ac:dyDescent="0.25">
      <c r="B65" s="61" t="s">
        <v>24</v>
      </c>
      <c r="C65" s="62">
        <v>9.0765261968642659E-3</v>
      </c>
      <c r="D65" s="62"/>
      <c r="E65" s="62"/>
      <c r="F65" s="62"/>
      <c r="G65" s="62">
        <v>8.7780717571221142E-5</v>
      </c>
      <c r="H65" s="62">
        <v>9.118867484163325E-3</v>
      </c>
    </row>
    <row r="66" spans="2:8" x14ac:dyDescent="0.25">
      <c r="B66" s="61" t="s">
        <v>23</v>
      </c>
      <c r="C66" s="62">
        <v>8.2501643985157819E-3</v>
      </c>
      <c r="D66" s="62"/>
      <c r="E66" s="62"/>
      <c r="F66" s="62"/>
      <c r="G66" s="62">
        <v>0</v>
      </c>
      <c r="H66" s="62">
        <v>8.2501643985157819E-3</v>
      </c>
    </row>
    <row r="67" spans="2:8" x14ac:dyDescent="0.25">
      <c r="B67" s="61" t="s">
        <v>15</v>
      </c>
      <c r="C67" s="62">
        <v>1.3192765821125899E-2</v>
      </c>
      <c r="D67" s="62">
        <v>1.6655328934178893E-3</v>
      </c>
      <c r="E67" s="62">
        <v>1.2072087608864362E-4</v>
      </c>
      <c r="F67" s="62">
        <v>3.3927521902957008E-4</v>
      </c>
      <c r="G67" s="62">
        <v>2.1620854665628416E-4</v>
      </c>
      <c r="H67" s="62">
        <v>2.6617315033146387E-3</v>
      </c>
    </row>
    <row r="68" spans="2:8" x14ac:dyDescent="0.25">
      <c r="B68" s="61" t="s">
        <v>25</v>
      </c>
      <c r="C68" s="62">
        <v>6.5645469874829757E-3</v>
      </c>
      <c r="D68" s="62"/>
      <c r="E68" s="62"/>
      <c r="F68" s="62"/>
      <c r="G68" s="62"/>
      <c r="H68" s="62">
        <v>6.5645469874829757E-3</v>
      </c>
    </row>
    <row r="69" spans="2:8" x14ac:dyDescent="0.25">
      <c r="B69" s="61" t="s">
        <v>90</v>
      </c>
      <c r="C69" s="62">
        <v>1.3342444744035325E-2</v>
      </c>
      <c r="D69" s="62"/>
      <c r="E69" s="62"/>
      <c r="F69" s="62"/>
      <c r="G69" s="62"/>
      <c r="H69" s="62">
        <v>1.3342444744035325E-2</v>
      </c>
    </row>
    <row r="70" spans="2:8" x14ac:dyDescent="0.25">
      <c r="B70" s="61" t="s">
        <v>91</v>
      </c>
      <c r="C70" s="62">
        <v>7.8439114247677629E-3</v>
      </c>
      <c r="D70" s="62"/>
      <c r="E70" s="62"/>
      <c r="F70" s="62"/>
      <c r="G70" s="62"/>
      <c r="H70" s="62">
        <v>7.8439114247677629E-3</v>
      </c>
    </row>
    <row r="71" spans="2:8" x14ac:dyDescent="0.25">
      <c r="B71" s="61" t="s">
        <v>92</v>
      </c>
      <c r="C71" s="62">
        <v>3.6099826289167614E-3</v>
      </c>
      <c r="D71" s="62"/>
      <c r="E71" s="62"/>
      <c r="F71" s="62"/>
      <c r="G71" s="62"/>
      <c r="H71" s="62">
        <v>3.6099826289167614E-3</v>
      </c>
    </row>
    <row r="72" spans="2:8" x14ac:dyDescent="0.25">
      <c r="B72" s="61" t="s">
        <v>93</v>
      </c>
      <c r="C72" s="62">
        <v>1.8831349933502515E-3</v>
      </c>
      <c r="D72" s="62"/>
      <c r="E72" s="62"/>
      <c r="F72" s="62"/>
      <c r="G72" s="62"/>
      <c r="H72" s="62">
        <v>1.8831349933502515E-3</v>
      </c>
    </row>
    <row r="73" spans="2:8" x14ac:dyDescent="0.25">
      <c r="B73" s="61" t="s">
        <v>94</v>
      </c>
      <c r="C73" s="62">
        <v>4.1231593038821958E-3</v>
      </c>
      <c r="D73" s="62"/>
      <c r="E73" s="62"/>
      <c r="F73" s="62"/>
      <c r="G73" s="62"/>
      <c r="H73" s="62">
        <v>4.1231593038821958E-3</v>
      </c>
    </row>
    <row r="74" spans="2:8" x14ac:dyDescent="0.25">
      <c r="B74" s="61" t="s">
        <v>95</v>
      </c>
      <c r="C74" s="62">
        <v>7.3313234535022026E-4</v>
      </c>
      <c r="D74" s="62"/>
      <c r="E74" s="62"/>
      <c r="F74" s="62"/>
      <c r="G74" s="62"/>
      <c r="H74" s="62">
        <v>7.3313234535022026E-4</v>
      </c>
    </row>
    <row r="75" spans="2:8" x14ac:dyDescent="0.25">
      <c r="B75" s="61" t="s">
        <v>96</v>
      </c>
      <c r="C75" s="62">
        <v>1.7783317120622568E-3</v>
      </c>
      <c r="D75" s="62"/>
      <c r="E75" s="62"/>
      <c r="F75" s="62"/>
      <c r="G75" s="62"/>
      <c r="H75" s="62">
        <v>1.7783317120622568E-3</v>
      </c>
    </row>
    <row r="76" spans="2:8" x14ac:dyDescent="0.25">
      <c r="B76" s="61" t="s">
        <v>97</v>
      </c>
      <c r="C76" s="62">
        <v>1.005126143330988E-4</v>
      </c>
      <c r="D76" s="62"/>
      <c r="E76" s="62"/>
      <c r="F76" s="62"/>
      <c r="G76" s="62"/>
      <c r="H76" s="62">
        <v>1.005126143330988E-4</v>
      </c>
    </row>
    <row r="77" spans="2:8" x14ac:dyDescent="0.25">
      <c r="B77" s="61" t="s">
        <v>98</v>
      </c>
      <c r="C77" s="62"/>
      <c r="D77" s="62"/>
      <c r="E77" s="62"/>
      <c r="F77" s="62"/>
      <c r="G77" s="62"/>
      <c r="H77" s="62"/>
    </row>
    <row r="78" spans="2:8" x14ac:dyDescent="0.25">
      <c r="B78" s="61" t="s">
        <v>99</v>
      </c>
      <c r="C78" s="62">
        <v>7.1581671856674892E-3</v>
      </c>
      <c r="D78" s="62"/>
      <c r="E78" s="62"/>
      <c r="F78" s="62"/>
      <c r="G78" s="62"/>
      <c r="H78" s="62">
        <v>7.1581671856674892E-3</v>
      </c>
    </row>
    <row r="79" spans="2:8" x14ac:dyDescent="0.25">
      <c r="B79" s="61" t="s">
        <v>100</v>
      </c>
      <c r="C79" s="62"/>
      <c r="D79" s="62"/>
      <c r="E79" s="62"/>
      <c r="F79" s="62"/>
      <c r="G79" s="62"/>
      <c r="H79" s="62"/>
    </row>
    <row r="80" spans="2:8" x14ac:dyDescent="0.25">
      <c r="B80" s="61" t="s">
        <v>101</v>
      </c>
      <c r="C80" s="62"/>
      <c r="D80" s="62"/>
      <c r="E80" s="62"/>
      <c r="F80" s="62"/>
      <c r="G80" s="62"/>
      <c r="H80" s="62"/>
    </row>
    <row r="81" spans="2:8" x14ac:dyDescent="0.25">
      <c r="B81" s="61" t="s">
        <v>102</v>
      </c>
      <c r="C81" s="62"/>
      <c r="D81" s="62"/>
      <c r="E81" s="62"/>
      <c r="F81" s="62"/>
      <c r="G81" s="62"/>
      <c r="H81" s="62"/>
    </row>
    <row r="82" spans="2:8" x14ac:dyDescent="0.25">
      <c r="B82" s="61" t="s">
        <v>103</v>
      </c>
      <c r="C82" s="62"/>
      <c r="D82" s="62"/>
      <c r="E82" s="62"/>
      <c r="F82" s="62"/>
      <c r="G82" s="62"/>
      <c r="H82" s="62"/>
    </row>
    <row r="83" spans="2:8" x14ac:dyDescent="0.25">
      <c r="B83" s="61" t="s">
        <v>104</v>
      </c>
      <c r="C83" s="62">
        <v>1.8667200630421723E-3</v>
      </c>
      <c r="D83" s="62"/>
      <c r="E83" s="62"/>
      <c r="F83" s="62"/>
      <c r="G83" s="62"/>
      <c r="H83" s="62">
        <v>1.8667200630421723E-3</v>
      </c>
    </row>
    <row r="86" spans="2:8" x14ac:dyDescent="0.25">
      <c r="B86" s="41" t="str">
        <f>+Evolucion!B124</f>
        <v xml:space="preserve">Fuente: Archivo E24 de la CMF </v>
      </c>
    </row>
    <row r="87" spans="2:8" x14ac:dyDescent="0.25">
      <c r="B87" s="41"/>
    </row>
    <row r="88" spans="2:8" x14ac:dyDescent="0.25">
      <c r="B88" s="41" t="str">
        <f>+Evolucion!B126</f>
        <v>(*) Datos sujetos a rectificación</v>
      </c>
    </row>
    <row r="89" spans="2:8" x14ac:dyDescent="0.25">
      <c r="B89" s="43"/>
      <c r="C89" s="43"/>
      <c r="D89" s="43"/>
      <c r="E89" s="43"/>
      <c r="F89" s="43"/>
      <c r="G89" s="43"/>
      <c r="H89" s="43"/>
    </row>
    <row r="90" spans="2:8" x14ac:dyDescent="0.25">
      <c r="B90" s="1" t="str">
        <f>+Evolucion!B128</f>
        <v>Información sujeta a revisión</v>
      </c>
    </row>
    <row r="91" spans="2:8" x14ac:dyDescent="0.25">
      <c r="B91" s="1" t="str">
        <f>+Evolucion!B129</f>
        <v>Información al: 31/12/2023 para todas las instituciones</v>
      </c>
    </row>
    <row r="92" spans="2:8" x14ac:dyDescent="0.25">
      <c r="B92" s="1" t="str">
        <f>+Evolucion!B130</f>
        <v xml:space="preserve">Fuente: CMF </v>
      </c>
    </row>
    <row r="94" spans="2:8" x14ac:dyDescent="0.25">
      <c r="B94" s="1" t="str">
        <f>+Evolucion!B132</f>
        <v>Actualización: 07/08/2024</v>
      </c>
    </row>
  </sheetData>
  <mergeCells count="8">
    <mergeCell ref="R7:T7"/>
    <mergeCell ref="B5:L5"/>
    <mergeCell ref="C50:H50"/>
    <mergeCell ref="C7:E7"/>
    <mergeCell ref="F7:H7"/>
    <mergeCell ref="I7:K7"/>
    <mergeCell ref="L7:N7"/>
    <mergeCell ref="O7:Q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01B4-C731-4CD6-80FD-2BCBF99A2BEE}">
  <dimension ref="A2:W52"/>
  <sheetViews>
    <sheetView workbookViewId="0">
      <selection activeCell="E44" sqref="E44"/>
    </sheetView>
  </sheetViews>
  <sheetFormatPr baseColWidth="10" defaultColWidth="20.28515625" defaultRowHeight="15" x14ac:dyDescent="0.25"/>
  <cols>
    <col min="1" max="1" width="8.7109375" style="13" customWidth="1"/>
    <col min="2" max="16384" width="20.28515625" style="1"/>
  </cols>
  <sheetData>
    <row r="2" spans="1:22" x14ac:dyDescent="0.25">
      <c r="A2" s="1"/>
      <c r="B2" s="28" t="str">
        <f>+Indice!B28</f>
        <v>USUARIOS Y MONTOS RECLAMADOS POR TAMAÑO DEL RECLAMO  (SEGUNDO SEMESTRE 2023)</v>
      </c>
    </row>
    <row r="4" spans="1:22" x14ac:dyDescent="0.25">
      <c r="A4" s="1"/>
      <c r="B4" s="2" t="str">
        <f>+Indice!B32</f>
        <v>Tabla 12</v>
      </c>
    </row>
    <row r="5" spans="1:22" x14ac:dyDescent="0.25">
      <c r="A5" s="1"/>
      <c r="B5" s="89" t="str">
        <f>+Indice!C32</f>
        <v>Montos reclamados por tamaño de aviso de reclamo Segundo Semestre 2023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7" spans="1:22" ht="36" customHeight="1" x14ac:dyDescent="0.25">
      <c r="B7" s="7" t="s">
        <v>107</v>
      </c>
      <c r="C7" s="103" t="s">
        <v>71</v>
      </c>
      <c r="D7" s="104"/>
      <c r="E7" s="105"/>
      <c r="F7" s="103" t="s">
        <v>72</v>
      </c>
      <c r="G7" s="104"/>
      <c r="H7" s="105"/>
      <c r="I7" s="103" t="s">
        <v>73</v>
      </c>
      <c r="J7" s="104"/>
      <c r="K7" s="105"/>
      <c r="L7" s="103" t="s">
        <v>74</v>
      </c>
      <c r="M7" s="104"/>
      <c r="N7" s="105"/>
      <c r="O7" s="103" t="s">
        <v>75</v>
      </c>
      <c r="P7" s="104"/>
      <c r="Q7" s="105"/>
      <c r="R7" s="103" t="s">
        <v>76</v>
      </c>
      <c r="S7" s="104"/>
      <c r="T7" s="105"/>
      <c r="U7" s="7" t="s">
        <v>81</v>
      </c>
    </row>
    <row r="8" spans="1:22" x14ac:dyDescent="0.25">
      <c r="B8" s="7"/>
      <c r="C8" s="7" t="s">
        <v>82</v>
      </c>
      <c r="D8" s="7" t="s">
        <v>83</v>
      </c>
      <c r="E8" s="7" t="s">
        <v>84</v>
      </c>
      <c r="F8" s="7" t="s">
        <v>82</v>
      </c>
      <c r="G8" s="7" t="s">
        <v>83</v>
      </c>
      <c r="H8" s="7" t="s">
        <v>84</v>
      </c>
      <c r="I8" s="7" t="s">
        <v>82</v>
      </c>
      <c r="J8" s="7" t="s">
        <v>83</v>
      </c>
      <c r="K8" s="7" t="s">
        <v>84</v>
      </c>
      <c r="L8" s="7" t="s">
        <v>82</v>
      </c>
      <c r="M8" s="7" t="s">
        <v>83</v>
      </c>
      <c r="N8" s="7" t="s">
        <v>84</v>
      </c>
      <c r="O8" s="7" t="s">
        <v>82</v>
      </c>
      <c r="P8" s="7" t="s">
        <v>83</v>
      </c>
      <c r="Q8" s="7" t="s">
        <v>84</v>
      </c>
      <c r="R8" s="7" t="s">
        <v>82</v>
      </c>
      <c r="S8" s="7" t="s">
        <v>83</v>
      </c>
      <c r="T8" s="7" t="s">
        <v>84</v>
      </c>
      <c r="U8" s="7"/>
    </row>
    <row r="9" spans="1:22" x14ac:dyDescent="0.25">
      <c r="A9" s="38">
        <v>1</v>
      </c>
      <c r="B9" s="55" t="s">
        <v>85</v>
      </c>
      <c r="C9" s="32">
        <v>3505248249</v>
      </c>
      <c r="D9" s="32">
        <v>4072264666</v>
      </c>
      <c r="E9" s="55">
        <v>7577512915</v>
      </c>
      <c r="F9" s="32">
        <v>2858544166</v>
      </c>
      <c r="G9" s="32">
        <v>414795542</v>
      </c>
      <c r="H9" s="55">
        <v>3273339708</v>
      </c>
      <c r="I9" s="32"/>
      <c r="J9" s="32"/>
      <c r="K9" s="55"/>
      <c r="L9" s="32">
        <v>508667052</v>
      </c>
      <c r="M9" s="32">
        <v>806003005</v>
      </c>
      <c r="N9" s="55">
        <v>1314670057</v>
      </c>
      <c r="O9" s="32">
        <v>993348932</v>
      </c>
      <c r="P9" s="32">
        <v>85707941</v>
      </c>
      <c r="Q9" s="55">
        <v>1079056873</v>
      </c>
      <c r="R9" s="32"/>
      <c r="S9" s="32"/>
      <c r="T9" s="55"/>
      <c r="U9" s="55">
        <f t="shared" ref="U9:U39" si="0">SUM(T9+Q9+N9+K9+H9+E9)</f>
        <v>13244579553</v>
      </c>
      <c r="V9" s="52"/>
    </row>
    <row r="10" spans="1:22" x14ac:dyDescent="0.25">
      <c r="A10" s="38">
        <v>9</v>
      </c>
      <c r="B10" s="55" t="s">
        <v>4</v>
      </c>
      <c r="C10" s="32">
        <v>5736084</v>
      </c>
      <c r="D10" s="32">
        <v>4598273</v>
      </c>
      <c r="E10" s="55">
        <v>10334357</v>
      </c>
      <c r="F10" s="32">
        <v>4164592</v>
      </c>
      <c r="G10" s="32">
        <v>4630112</v>
      </c>
      <c r="H10" s="55">
        <v>8794704</v>
      </c>
      <c r="I10" s="32"/>
      <c r="J10" s="32"/>
      <c r="K10" s="55"/>
      <c r="L10" s="32">
        <v>399999</v>
      </c>
      <c r="M10" s="32">
        <v>5442000</v>
      </c>
      <c r="N10" s="55">
        <v>5841999</v>
      </c>
      <c r="O10" s="32">
        <v>2080000</v>
      </c>
      <c r="P10" s="32"/>
      <c r="Q10" s="55">
        <v>2080000</v>
      </c>
      <c r="R10" s="32"/>
      <c r="S10" s="32"/>
      <c r="T10" s="55"/>
      <c r="U10" s="55">
        <f t="shared" si="0"/>
        <v>27051060</v>
      </c>
      <c r="V10" s="52"/>
    </row>
    <row r="11" spans="1:22" x14ac:dyDescent="0.25">
      <c r="A11" s="38">
        <v>12</v>
      </c>
      <c r="B11" s="55" t="s">
        <v>86</v>
      </c>
      <c r="C11" s="32">
        <v>1319095396</v>
      </c>
      <c r="D11" s="32">
        <v>953754195</v>
      </c>
      <c r="E11" s="55">
        <v>2272849591</v>
      </c>
      <c r="F11" s="32">
        <v>9938809985</v>
      </c>
      <c r="G11" s="32">
        <v>3865699289</v>
      </c>
      <c r="H11" s="55">
        <v>13804509274</v>
      </c>
      <c r="I11" s="32"/>
      <c r="J11" s="32"/>
      <c r="K11" s="55"/>
      <c r="L11" s="32">
        <v>7104503347</v>
      </c>
      <c r="M11" s="32">
        <v>1020007157</v>
      </c>
      <c r="N11" s="55">
        <v>8124510504</v>
      </c>
      <c r="O11" s="32">
        <v>82896560793</v>
      </c>
      <c r="P11" s="32">
        <v>1643740584</v>
      </c>
      <c r="Q11" s="55">
        <v>84540301377</v>
      </c>
      <c r="R11" s="32">
        <v>13147157</v>
      </c>
      <c r="S11" s="32">
        <v>2159860</v>
      </c>
      <c r="T11" s="55">
        <v>15307017</v>
      </c>
      <c r="U11" s="55">
        <f t="shared" si="0"/>
        <v>108757477763</v>
      </c>
      <c r="V11" s="52"/>
    </row>
    <row r="12" spans="1:22" x14ac:dyDescent="0.25">
      <c r="A12" s="38">
        <v>14</v>
      </c>
      <c r="B12" s="55" t="s">
        <v>6</v>
      </c>
      <c r="C12" s="32">
        <v>662680945</v>
      </c>
      <c r="D12" s="32">
        <v>857323703</v>
      </c>
      <c r="E12" s="55">
        <v>1520004648</v>
      </c>
      <c r="F12" s="32">
        <v>443063313</v>
      </c>
      <c r="G12" s="32">
        <v>668697518</v>
      </c>
      <c r="H12" s="55">
        <v>1111760831</v>
      </c>
      <c r="I12" s="32"/>
      <c r="J12" s="32"/>
      <c r="K12" s="55"/>
      <c r="L12" s="32">
        <v>137848963</v>
      </c>
      <c r="M12" s="32">
        <v>361380526</v>
      </c>
      <c r="N12" s="55">
        <v>499229489</v>
      </c>
      <c r="O12" s="32">
        <v>79926958</v>
      </c>
      <c r="P12" s="32">
        <v>7803229</v>
      </c>
      <c r="Q12" s="55">
        <v>87730187</v>
      </c>
      <c r="R12" s="32"/>
      <c r="S12" s="32"/>
      <c r="T12" s="55"/>
      <c r="U12" s="55">
        <f t="shared" si="0"/>
        <v>3218725155</v>
      </c>
      <c r="V12" s="52"/>
    </row>
    <row r="13" spans="1:22" x14ac:dyDescent="0.25">
      <c r="A13" s="38">
        <v>16</v>
      </c>
      <c r="B13" s="55" t="s">
        <v>7</v>
      </c>
      <c r="C13" s="32">
        <v>1325974450</v>
      </c>
      <c r="D13" s="32">
        <v>1551025202</v>
      </c>
      <c r="E13" s="55">
        <v>2876999652</v>
      </c>
      <c r="F13" s="32">
        <v>603415908</v>
      </c>
      <c r="G13" s="32">
        <v>770892471</v>
      </c>
      <c r="H13" s="55">
        <v>1374308379</v>
      </c>
      <c r="I13" s="32">
        <v>49082862</v>
      </c>
      <c r="J13" s="32">
        <v>35786744</v>
      </c>
      <c r="K13" s="55">
        <v>84869606</v>
      </c>
      <c r="L13" s="32">
        <v>178728469</v>
      </c>
      <c r="M13" s="32">
        <v>1110262889</v>
      </c>
      <c r="N13" s="55">
        <v>1288991358</v>
      </c>
      <c r="O13" s="32">
        <v>370631289</v>
      </c>
      <c r="P13" s="32">
        <v>281840338</v>
      </c>
      <c r="Q13" s="55">
        <v>652471627</v>
      </c>
      <c r="R13" s="32">
        <v>10273072</v>
      </c>
      <c r="S13" s="32">
        <v>3713024</v>
      </c>
      <c r="T13" s="55">
        <v>13986096</v>
      </c>
      <c r="U13" s="55">
        <f t="shared" si="0"/>
        <v>6291626718</v>
      </c>
      <c r="V13" s="52"/>
    </row>
    <row r="14" spans="1:22" x14ac:dyDescent="0.25">
      <c r="A14" s="38">
        <v>28</v>
      </c>
      <c r="B14" s="55" t="s">
        <v>8</v>
      </c>
      <c r="C14" s="32">
        <v>292022089</v>
      </c>
      <c r="D14" s="32">
        <v>878961145</v>
      </c>
      <c r="E14" s="55">
        <v>1170983234</v>
      </c>
      <c r="F14" s="32">
        <v>123648650</v>
      </c>
      <c r="G14" s="32">
        <v>213415740</v>
      </c>
      <c r="H14" s="55">
        <v>337064390</v>
      </c>
      <c r="I14" s="32"/>
      <c r="J14" s="32"/>
      <c r="K14" s="55"/>
      <c r="L14" s="32">
        <v>153336457</v>
      </c>
      <c r="M14" s="32">
        <v>1064405329</v>
      </c>
      <c r="N14" s="55">
        <v>1217741786</v>
      </c>
      <c r="O14" s="32">
        <v>20372188</v>
      </c>
      <c r="P14" s="32">
        <v>4742177</v>
      </c>
      <c r="Q14" s="55">
        <v>25114365</v>
      </c>
      <c r="R14" s="32"/>
      <c r="S14" s="32"/>
      <c r="T14" s="55"/>
      <c r="U14" s="55">
        <f t="shared" si="0"/>
        <v>2750903775</v>
      </c>
      <c r="V14" s="52"/>
    </row>
    <row r="15" spans="1:22" x14ac:dyDescent="0.25">
      <c r="A15" s="38">
        <v>37</v>
      </c>
      <c r="B15" s="55" t="s">
        <v>87</v>
      </c>
      <c r="C15" s="32">
        <v>2879057562</v>
      </c>
      <c r="D15" s="32">
        <v>3288964360</v>
      </c>
      <c r="E15" s="55">
        <v>6168021922</v>
      </c>
      <c r="F15" s="32">
        <v>1479502872</v>
      </c>
      <c r="G15" s="32">
        <v>576419583</v>
      </c>
      <c r="H15" s="55">
        <v>2055922455</v>
      </c>
      <c r="I15" s="32">
        <v>4099518</v>
      </c>
      <c r="J15" s="32"/>
      <c r="K15" s="55">
        <v>4099518</v>
      </c>
      <c r="L15" s="32">
        <v>2825662837</v>
      </c>
      <c r="M15" s="32">
        <v>5653226096</v>
      </c>
      <c r="N15" s="55">
        <v>8478888933</v>
      </c>
      <c r="O15" s="32">
        <v>1451986663</v>
      </c>
      <c r="P15" s="32">
        <v>155805098</v>
      </c>
      <c r="Q15" s="55">
        <v>1607791761</v>
      </c>
      <c r="R15" s="32">
        <v>8191102</v>
      </c>
      <c r="S15" s="32">
        <v>68108060</v>
      </c>
      <c r="T15" s="55">
        <v>76299162</v>
      </c>
      <c r="U15" s="55">
        <f t="shared" si="0"/>
        <v>18391023751</v>
      </c>
      <c r="V15" s="52"/>
    </row>
    <row r="16" spans="1:22" x14ac:dyDescent="0.25">
      <c r="A16" s="38">
        <v>39</v>
      </c>
      <c r="B16" s="55" t="s">
        <v>88</v>
      </c>
      <c r="C16" s="32">
        <v>1223528825</v>
      </c>
      <c r="D16" s="32">
        <v>2284529856</v>
      </c>
      <c r="E16" s="55">
        <v>3508058681</v>
      </c>
      <c r="F16" s="32">
        <v>140976527</v>
      </c>
      <c r="G16" s="32">
        <v>170273793</v>
      </c>
      <c r="H16" s="55">
        <v>311250320</v>
      </c>
      <c r="I16" s="32"/>
      <c r="J16" s="32"/>
      <c r="K16" s="55"/>
      <c r="L16" s="32">
        <v>243059756</v>
      </c>
      <c r="M16" s="32">
        <v>462232950</v>
      </c>
      <c r="N16" s="55">
        <v>705292706</v>
      </c>
      <c r="O16" s="32">
        <v>35781219</v>
      </c>
      <c r="P16" s="32">
        <v>36103224</v>
      </c>
      <c r="Q16" s="55">
        <v>71884443</v>
      </c>
      <c r="R16" s="32">
        <v>7097331</v>
      </c>
      <c r="S16" s="32">
        <v>39583553</v>
      </c>
      <c r="T16" s="55">
        <v>46680884</v>
      </c>
      <c r="U16" s="55">
        <f t="shared" si="0"/>
        <v>4643167034</v>
      </c>
      <c r="V16" s="52"/>
    </row>
    <row r="17" spans="1:22" x14ac:dyDescent="0.25">
      <c r="A17" s="38">
        <v>49</v>
      </c>
      <c r="B17" s="55" t="s">
        <v>11</v>
      </c>
      <c r="C17" s="32">
        <v>172989843</v>
      </c>
      <c r="D17" s="32">
        <v>186227914</v>
      </c>
      <c r="E17" s="55">
        <v>359217757</v>
      </c>
      <c r="F17" s="32">
        <v>13323729</v>
      </c>
      <c r="G17" s="32">
        <v>7904880</v>
      </c>
      <c r="H17" s="55">
        <v>21228609</v>
      </c>
      <c r="I17" s="32"/>
      <c r="J17" s="32"/>
      <c r="K17" s="55"/>
      <c r="L17" s="32">
        <v>11751180</v>
      </c>
      <c r="M17" s="32">
        <v>57779980</v>
      </c>
      <c r="N17" s="55">
        <v>69531160</v>
      </c>
      <c r="O17" s="32">
        <v>8532498</v>
      </c>
      <c r="P17" s="32">
        <v>800000</v>
      </c>
      <c r="Q17" s="55">
        <v>9332498</v>
      </c>
      <c r="R17" s="32"/>
      <c r="S17" s="32"/>
      <c r="T17" s="55"/>
      <c r="U17" s="55">
        <f t="shared" si="0"/>
        <v>459310024</v>
      </c>
      <c r="V17" s="52"/>
    </row>
    <row r="18" spans="1:22" x14ac:dyDescent="0.25">
      <c r="A18" s="38">
        <v>51</v>
      </c>
      <c r="B18" s="55" t="s">
        <v>12</v>
      </c>
      <c r="C18" s="32"/>
      <c r="D18" s="32"/>
      <c r="E18" s="55"/>
      <c r="F18" s="32">
        <v>1109638321</v>
      </c>
      <c r="G18" s="32">
        <v>374684039</v>
      </c>
      <c r="H18" s="55">
        <v>1484322360</v>
      </c>
      <c r="I18" s="32"/>
      <c r="J18" s="32"/>
      <c r="K18" s="55"/>
      <c r="L18" s="32">
        <v>769814185</v>
      </c>
      <c r="M18" s="32">
        <v>446888596</v>
      </c>
      <c r="N18" s="55">
        <v>1216702781</v>
      </c>
      <c r="O18" s="32">
        <v>620532138</v>
      </c>
      <c r="P18" s="32">
        <v>107789872</v>
      </c>
      <c r="Q18" s="55">
        <v>728322010</v>
      </c>
      <c r="R18" s="32">
        <v>184400946</v>
      </c>
      <c r="S18" s="32">
        <v>210439017</v>
      </c>
      <c r="T18" s="55">
        <v>394839963</v>
      </c>
      <c r="U18" s="55">
        <f t="shared" si="0"/>
        <v>3824187114</v>
      </c>
      <c r="V18" s="52"/>
    </row>
    <row r="19" spans="1:22" x14ac:dyDescent="0.25">
      <c r="A19" s="38">
        <v>53</v>
      </c>
      <c r="B19" s="55" t="s">
        <v>13</v>
      </c>
      <c r="C19" s="32"/>
      <c r="D19" s="32"/>
      <c r="E19" s="55"/>
      <c r="F19" s="32">
        <v>326083783</v>
      </c>
      <c r="G19" s="32">
        <v>51295224</v>
      </c>
      <c r="H19" s="55">
        <v>377379007</v>
      </c>
      <c r="I19" s="32">
        <v>3414153</v>
      </c>
      <c r="J19" s="32">
        <v>1688000</v>
      </c>
      <c r="K19" s="55">
        <v>5102153</v>
      </c>
      <c r="L19" s="32">
        <v>116510395</v>
      </c>
      <c r="M19" s="32">
        <v>115278857</v>
      </c>
      <c r="N19" s="55">
        <v>231789252</v>
      </c>
      <c r="O19" s="32">
        <v>138275780</v>
      </c>
      <c r="P19" s="32">
        <v>6354724</v>
      </c>
      <c r="Q19" s="55">
        <v>144630504</v>
      </c>
      <c r="R19" s="32"/>
      <c r="S19" s="32"/>
      <c r="T19" s="55"/>
      <c r="U19" s="55">
        <f t="shared" si="0"/>
        <v>758900916</v>
      </c>
      <c r="V19" s="52"/>
    </row>
    <row r="20" spans="1:22" x14ac:dyDescent="0.25">
      <c r="A20" s="38">
        <v>55</v>
      </c>
      <c r="B20" s="55" t="s">
        <v>14</v>
      </c>
      <c r="C20" s="32">
        <v>25469982</v>
      </c>
      <c r="D20" s="32">
        <v>7645391</v>
      </c>
      <c r="E20" s="55">
        <v>33115373</v>
      </c>
      <c r="F20" s="32">
        <v>15698595</v>
      </c>
      <c r="G20" s="32">
        <v>46429228</v>
      </c>
      <c r="H20" s="55">
        <v>62127823</v>
      </c>
      <c r="I20" s="32"/>
      <c r="J20" s="32"/>
      <c r="K20" s="55"/>
      <c r="L20" s="32">
        <v>27902941</v>
      </c>
      <c r="M20" s="32">
        <v>156689138</v>
      </c>
      <c r="N20" s="55">
        <v>184592079</v>
      </c>
      <c r="O20" s="32">
        <v>21268487</v>
      </c>
      <c r="P20" s="32">
        <v>18917307</v>
      </c>
      <c r="Q20" s="55">
        <v>40185794</v>
      </c>
      <c r="R20" s="32"/>
      <c r="S20" s="32"/>
      <c r="T20" s="55"/>
      <c r="U20" s="55">
        <f t="shared" si="0"/>
        <v>320021069</v>
      </c>
      <c r="V20" s="52"/>
    </row>
    <row r="21" spans="1:22" x14ac:dyDescent="0.25">
      <c r="A21" s="38">
        <v>288</v>
      </c>
      <c r="B21" s="55" t="s">
        <v>89</v>
      </c>
      <c r="C21" s="32">
        <v>7577685</v>
      </c>
      <c r="D21" s="32">
        <v>1400000</v>
      </c>
      <c r="E21" s="55">
        <v>8977685</v>
      </c>
      <c r="F21" s="32"/>
      <c r="G21" s="32"/>
      <c r="H21" s="55"/>
      <c r="I21" s="32"/>
      <c r="J21" s="32"/>
      <c r="K21" s="55"/>
      <c r="L21" s="32"/>
      <c r="M21" s="32"/>
      <c r="N21" s="55"/>
      <c r="O21" s="32"/>
      <c r="P21" s="32"/>
      <c r="Q21" s="55"/>
      <c r="R21" s="32"/>
      <c r="S21" s="32"/>
      <c r="T21" s="55"/>
      <c r="U21" s="55">
        <f t="shared" si="0"/>
        <v>8977685</v>
      </c>
      <c r="V21" s="52"/>
    </row>
    <row r="22" spans="1:22" x14ac:dyDescent="0.25">
      <c r="A22" s="38">
        <v>292</v>
      </c>
      <c r="B22" s="55" t="s">
        <v>24</v>
      </c>
      <c r="C22" s="32">
        <v>1309138828</v>
      </c>
      <c r="D22" s="32">
        <v>1106737440</v>
      </c>
      <c r="E22" s="55">
        <v>2415876268</v>
      </c>
      <c r="F22" s="32"/>
      <c r="G22" s="32"/>
      <c r="H22" s="55"/>
      <c r="I22" s="32"/>
      <c r="J22" s="32"/>
      <c r="K22" s="55"/>
      <c r="L22" s="32"/>
      <c r="M22" s="32"/>
      <c r="N22" s="55"/>
      <c r="O22" s="32">
        <v>19868544</v>
      </c>
      <c r="P22" s="32">
        <v>3986382</v>
      </c>
      <c r="Q22" s="55">
        <v>23854926</v>
      </c>
      <c r="R22" s="32"/>
      <c r="S22" s="32"/>
      <c r="T22" s="55"/>
      <c r="U22" s="55">
        <f t="shared" si="0"/>
        <v>2439731194</v>
      </c>
      <c r="V22" s="52"/>
    </row>
    <row r="23" spans="1:22" x14ac:dyDescent="0.25">
      <c r="A23" s="38">
        <v>294</v>
      </c>
      <c r="B23" s="55" t="s">
        <v>23</v>
      </c>
      <c r="C23" s="32">
        <v>2227972631</v>
      </c>
      <c r="D23" s="32">
        <v>4958060998</v>
      </c>
      <c r="E23" s="55">
        <v>7186033629</v>
      </c>
      <c r="F23" s="32"/>
      <c r="G23" s="32"/>
      <c r="H23" s="55"/>
      <c r="I23" s="32"/>
      <c r="J23" s="32"/>
      <c r="K23" s="55"/>
      <c r="L23" s="32"/>
      <c r="M23" s="32"/>
      <c r="N23" s="55"/>
      <c r="O23" s="32"/>
      <c r="P23" s="32"/>
      <c r="Q23" s="55"/>
      <c r="R23" s="32"/>
      <c r="S23" s="32"/>
      <c r="T23" s="55"/>
      <c r="U23" s="55">
        <f t="shared" si="0"/>
        <v>7186033629</v>
      </c>
      <c r="V23" s="52"/>
    </row>
    <row r="24" spans="1:22" x14ac:dyDescent="0.25">
      <c r="A24" s="38">
        <v>672</v>
      </c>
      <c r="B24" s="55" t="s">
        <v>15</v>
      </c>
      <c r="C24" s="32">
        <v>84210587</v>
      </c>
      <c r="D24" s="32">
        <v>11035600</v>
      </c>
      <c r="E24" s="55">
        <v>95246187</v>
      </c>
      <c r="F24" s="32">
        <v>82347400</v>
      </c>
      <c r="G24" s="32">
        <v>29548268</v>
      </c>
      <c r="H24" s="55">
        <v>111895668</v>
      </c>
      <c r="I24" s="32">
        <v>2095362</v>
      </c>
      <c r="J24" s="32"/>
      <c r="K24" s="55">
        <v>2095362</v>
      </c>
      <c r="L24" s="32">
        <v>63354511</v>
      </c>
      <c r="M24" s="32">
        <v>123123777</v>
      </c>
      <c r="N24" s="55">
        <v>186478288</v>
      </c>
      <c r="O24" s="32">
        <v>37828000</v>
      </c>
      <c r="P24" s="32">
        <v>2260000</v>
      </c>
      <c r="Q24" s="55">
        <v>40088000</v>
      </c>
      <c r="R24" s="32"/>
      <c r="S24" s="32"/>
      <c r="T24" s="55"/>
      <c r="U24" s="55">
        <f t="shared" si="0"/>
        <v>435803505</v>
      </c>
      <c r="V24" s="52"/>
    </row>
    <row r="25" spans="1:22" x14ac:dyDescent="0.25">
      <c r="A25" s="38">
        <v>686</v>
      </c>
      <c r="B25" s="55" t="s">
        <v>25</v>
      </c>
      <c r="C25" s="32">
        <v>388367190</v>
      </c>
      <c r="D25" s="32">
        <v>411238453</v>
      </c>
      <c r="E25" s="55">
        <v>799605643</v>
      </c>
      <c r="F25" s="32"/>
      <c r="G25" s="32"/>
      <c r="H25" s="55"/>
      <c r="I25" s="32"/>
      <c r="J25" s="32"/>
      <c r="K25" s="55"/>
      <c r="L25" s="32"/>
      <c r="M25" s="32"/>
      <c r="N25" s="55"/>
      <c r="O25" s="32"/>
      <c r="P25" s="32"/>
      <c r="Q25" s="55"/>
      <c r="R25" s="32"/>
      <c r="S25" s="32"/>
      <c r="T25" s="55"/>
      <c r="U25" s="55">
        <f t="shared" si="0"/>
        <v>799605643</v>
      </c>
      <c r="V25" s="52"/>
    </row>
    <row r="26" spans="1:22" x14ac:dyDescent="0.25">
      <c r="A26" s="38">
        <v>689</v>
      </c>
      <c r="B26" s="55" t="s">
        <v>90</v>
      </c>
      <c r="C26" s="32">
        <v>1073956021</v>
      </c>
      <c r="D26" s="32">
        <v>1080681714</v>
      </c>
      <c r="E26" s="55">
        <v>2154637735</v>
      </c>
      <c r="F26" s="32"/>
      <c r="G26" s="32"/>
      <c r="H26" s="55"/>
      <c r="I26" s="32"/>
      <c r="J26" s="32"/>
      <c r="K26" s="55"/>
      <c r="L26" s="32"/>
      <c r="M26" s="32"/>
      <c r="N26" s="55"/>
      <c r="O26" s="32"/>
      <c r="P26" s="32"/>
      <c r="Q26" s="55"/>
      <c r="R26" s="32"/>
      <c r="S26" s="32"/>
      <c r="T26" s="55"/>
      <c r="U26" s="55">
        <f t="shared" si="0"/>
        <v>2154637735</v>
      </c>
      <c r="V26" s="52"/>
    </row>
    <row r="27" spans="1:22" x14ac:dyDescent="0.25">
      <c r="A27" s="38">
        <v>693</v>
      </c>
      <c r="B27" s="55" t="s">
        <v>91</v>
      </c>
      <c r="C27" s="32">
        <v>3171207443</v>
      </c>
      <c r="D27" s="32">
        <v>1457915422</v>
      </c>
      <c r="E27" s="55">
        <v>4629122865</v>
      </c>
      <c r="F27" s="32"/>
      <c r="G27" s="32"/>
      <c r="H27" s="55"/>
      <c r="I27" s="32"/>
      <c r="J27" s="32"/>
      <c r="K27" s="55"/>
      <c r="L27" s="32"/>
      <c r="M27" s="32"/>
      <c r="N27" s="55"/>
      <c r="O27" s="32">
        <v>10700000</v>
      </c>
      <c r="P27" s="32">
        <v>3610000</v>
      </c>
      <c r="Q27" s="55">
        <v>14310000</v>
      </c>
      <c r="R27" s="32">
        <v>68893744</v>
      </c>
      <c r="S27" s="32">
        <v>349360252</v>
      </c>
      <c r="T27" s="55">
        <v>418253996</v>
      </c>
      <c r="U27" s="55">
        <f t="shared" si="0"/>
        <v>5061686861</v>
      </c>
      <c r="V27" s="52"/>
    </row>
    <row r="28" spans="1:22" x14ac:dyDescent="0.25">
      <c r="A28" s="38">
        <v>697</v>
      </c>
      <c r="B28" s="55" t="s">
        <v>92</v>
      </c>
      <c r="C28" s="32">
        <v>169952000</v>
      </c>
      <c r="D28" s="32">
        <v>43140101</v>
      </c>
      <c r="E28" s="55">
        <v>213092101</v>
      </c>
      <c r="F28" s="32"/>
      <c r="G28" s="32"/>
      <c r="H28" s="55"/>
      <c r="I28" s="32"/>
      <c r="J28" s="32"/>
      <c r="K28" s="55"/>
      <c r="L28" s="32"/>
      <c r="M28" s="32"/>
      <c r="N28" s="55"/>
      <c r="O28" s="32"/>
      <c r="P28" s="32"/>
      <c r="Q28" s="55"/>
      <c r="R28" s="32"/>
      <c r="S28" s="32"/>
      <c r="T28" s="55"/>
      <c r="U28" s="55">
        <f t="shared" si="0"/>
        <v>213092101</v>
      </c>
      <c r="V28" s="52"/>
    </row>
    <row r="29" spans="1:22" x14ac:dyDescent="0.25">
      <c r="A29" s="38">
        <v>699</v>
      </c>
      <c r="B29" s="55" t="s">
        <v>93</v>
      </c>
      <c r="C29" s="32">
        <v>111074939</v>
      </c>
      <c r="D29" s="32"/>
      <c r="E29" s="55">
        <v>111074939</v>
      </c>
      <c r="F29" s="32"/>
      <c r="G29" s="32"/>
      <c r="H29" s="55"/>
      <c r="I29" s="32"/>
      <c r="J29" s="32"/>
      <c r="K29" s="55"/>
      <c r="L29" s="32"/>
      <c r="M29" s="32"/>
      <c r="N29" s="55"/>
      <c r="O29" s="32"/>
      <c r="P29" s="32"/>
      <c r="Q29" s="55"/>
      <c r="R29" s="32"/>
      <c r="S29" s="32"/>
      <c r="T29" s="55"/>
      <c r="U29" s="55">
        <f t="shared" si="0"/>
        <v>111074939</v>
      </c>
      <c r="V29" s="52"/>
    </row>
    <row r="30" spans="1:22" x14ac:dyDescent="0.25">
      <c r="A30" s="38">
        <v>701</v>
      </c>
      <c r="B30" s="55" t="s">
        <v>94</v>
      </c>
      <c r="C30" s="32">
        <v>36663719</v>
      </c>
      <c r="D30" s="32">
        <v>4672652</v>
      </c>
      <c r="E30" s="55">
        <v>41336371</v>
      </c>
      <c r="F30" s="32"/>
      <c r="G30" s="32"/>
      <c r="H30" s="55"/>
      <c r="I30" s="32"/>
      <c r="J30" s="32"/>
      <c r="K30" s="55"/>
      <c r="L30" s="32"/>
      <c r="M30" s="32"/>
      <c r="N30" s="55"/>
      <c r="O30" s="32"/>
      <c r="P30" s="32"/>
      <c r="Q30" s="55"/>
      <c r="R30" s="32"/>
      <c r="S30" s="32"/>
      <c r="T30" s="55"/>
      <c r="U30" s="55">
        <f t="shared" si="0"/>
        <v>41336371</v>
      </c>
      <c r="V30" s="52"/>
    </row>
    <row r="31" spans="1:22" x14ac:dyDescent="0.25">
      <c r="A31" s="38">
        <v>707</v>
      </c>
      <c r="B31" s="55" t="s">
        <v>95</v>
      </c>
      <c r="C31" s="32">
        <v>49922150</v>
      </c>
      <c r="D31" s="32"/>
      <c r="E31" s="55">
        <v>49922150</v>
      </c>
      <c r="F31" s="32"/>
      <c r="G31" s="32"/>
      <c r="H31" s="55"/>
      <c r="I31" s="32"/>
      <c r="J31" s="32"/>
      <c r="K31" s="55"/>
      <c r="L31" s="32"/>
      <c r="M31" s="32"/>
      <c r="N31" s="55"/>
      <c r="O31" s="32"/>
      <c r="P31" s="32"/>
      <c r="Q31" s="55"/>
      <c r="R31" s="32"/>
      <c r="S31" s="32"/>
      <c r="T31" s="55"/>
      <c r="U31" s="55">
        <f t="shared" si="0"/>
        <v>49922150</v>
      </c>
      <c r="V31" s="52"/>
    </row>
    <row r="32" spans="1:22" x14ac:dyDescent="0.25">
      <c r="A32" s="38">
        <v>708</v>
      </c>
      <c r="B32" s="55" t="s">
        <v>96</v>
      </c>
      <c r="C32" s="32">
        <v>94296964</v>
      </c>
      <c r="D32" s="32">
        <v>23326090</v>
      </c>
      <c r="E32" s="55">
        <v>117623054</v>
      </c>
      <c r="F32" s="32"/>
      <c r="G32" s="32"/>
      <c r="H32" s="55"/>
      <c r="I32" s="32"/>
      <c r="J32" s="32"/>
      <c r="K32" s="55"/>
      <c r="L32" s="32"/>
      <c r="M32" s="32"/>
      <c r="N32" s="55"/>
      <c r="O32" s="32"/>
      <c r="P32" s="32"/>
      <c r="Q32" s="55"/>
      <c r="R32" s="32"/>
      <c r="S32" s="32"/>
      <c r="T32" s="55"/>
      <c r="U32" s="55">
        <f t="shared" si="0"/>
        <v>117623054</v>
      </c>
      <c r="V32" s="52"/>
    </row>
    <row r="33" spans="1:23" x14ac:dyDescent="0.25">
      <c r="A33" s="38">
        <v>718</v>
      </c>
      <c r="B33" s="55" t="s">
        <v>97</v>
      </c>
      <c r="C33" s="32">
        <v>284462</v>
      </c>
      <c r="D33" s="32"/>
      <c r="E33" s="55">
        <v>284462</v>
      </c>
      <c r="F33" s="32"/>
      <c r="G33" s="32"/>
      <c r="H33" s="55"/>
      <c r="I33" s="32"/>
      <c r="J33" s="32"/>
      <c r="K33" s="55"/>
      <c r="L33" s="32"/>
      <c r="M33" s="32"/>
      <c r="N33" s="55"/>
      <c r="O33" s="32"/>
      <c r="P33" s="32"/>
      <c r="Q33" s="55"/>
      <c r="R33" s="32"/>
      <c r="S33" s="32"/>
      <c r="T33" s="55"/>
      <c r="U33" s="55">
        <f t="shared" si="0"/>
        <v>284462</v>
      </c>
      <c r="V33" s="52"/>
    </row>
    <row r="34" spans="1:23" x14ac:dyDescent="0.25">
      <c r="A34" s="38">
        <v>729</v>
      </c>
      <c r="B34" s="55" t="s">
        <v>98</v>
      </c>
      <c r="C34" s="32"/>
      <c r="D34" s="32"/>
      <c r="E34" s="55"/>
      <c r="F34" s="32"/>
      <c r="G34" s="32"/>
      <c r="H34" s="55"/>
      <c r="I34" s="32">
        <v>20381804</v>
      </c>
      <c r="J34" s="32">
        <v>9699525</v>
      </c>
      <c r="K34" s="55">
        <v>30081329</v>
      </c>
      <c r="L34" s="32">
        <v>9891775</v>
      </c>
      <c r="M34" s="32">
        <v>13570000</v>
      </c>
      <c r="N34" s="55">
        <v>23461775</v>
      </c>
      <c r="O34" s="32">
        <v>10317253</v>
      </c>
      <c r="P34" s="32"/>
      <c r="Q34" s="55">
        <v>10317253</v>
      </c>
      <c r="R34" s="32">
        <v>1733100</v>
      </c>
      <c r="S34" s="32"/>
      <c r="T34" s="55">
        <v>1733100</v>
      </c>
      <c r="U34" s="55">
        <f t="shared" si="0"/>
        <v>65593457</v>
      </c>
      <c r="V34" s="52"/>
    </row>
    <row r="35" spans="1:23" x14ac:dyDescent="0.25">
      <c r="A35" s="38">
        <v>730</v>
      </c>
      <c r="B35" s="55" t="s">
        <v>99</v>
      </c>
      <c r="C35" s="32">
        <v>19800084</v>
      </c>
      <c r="D35" s="32">
        <v>13323208</v>
      </c>
      <c r="E35" s="55">
        <v>33123292</v>
      </c>
      <c r="F35" s="32"/>
      <c r="G35" s="32"/>
      <c r="H35" s="55"/>
      <c r="I35" s="32">
        <v>320894328</v>
      </c>
      <c r="J35" s="32">
        <v>29809971</v>
      </c>
      <c r="K35" s="55">
        <v>350704299</v>
      </c>
      <c r="L35" s="32">
        <v>21341118</v>
      </c>
      <c r="M35" s="32">
        <v>5104000</v>
      </c>
      <c r="N35" s="55">
        <v>26445118</v>
      </c>
      <c r="O35" s="32">
        <v>5310850</v>
      </c>
      <c r="P35" s="32"/>
      <c r="Q35" s="55">
        <v>5310850</v>
      </c>
      <c r="R35" s="32">
        <v>297784</v>
      </c>
      <c r="S35" s="32"/>
      <c r="T35" s="55">
        <v>297784</v>
      </c>
      <c r="U35" s="55">
        <f t="shared" si="0"/>
        <v>415881343</v>
      </c>
      <c r="V35" s="52"/>
    </row>
    <row r="36" spans="1:23" x14ac:dyDescent="0.25">
      <c r="A36" s="38">
        <v>732</v>
      </c>
      <c r="B36" s="55" t="s">
        <v>100</v>
      </c>
      <c r="C36" s="32"/>
      <c r="D36" s="32"/>
      <c r="E36" s="55"/>
      <c r="F36" s="32"/>
      <c r="G36" s="32"/>
      <c r="H36" s="55"/>
      <c r="I36" s="32">
        <v>14281005</v>
      </c>
      <c r="J36" s="32">
        <v>3252282</v>
      </c>
      <c r="K36" s="55">
        <v>17533287</v>
      </c>
      <c r="L36" s="32">
        <v>3924533</v>
      </c>
      <c r="M36" s="32"/>
      <c r="N36" s="55">
        <v>3924533</v>
      </c>
      <c r="O36" s="32">
        <v>5358070</v>
      </c>
      <c r="P36" s="32"/>
      <c r="Q36" s="55">
        <v>5358070</v>
      </c>
      <c r="R36" s="32"/>
      <c r="S36" s="32"/>
      <c r="T36" s="55"/>
      <c r="U36" s="55">
        <f t="shared" si="0"/>
        <v>26815890</v>
      </c>
      <c r="V36" s="52"/>
    </row>
    <row r="37" spans="1:23" x14ac:dyDescent="0.25">
      <c r="A37" s="38">
        <v>738</v>
      </c>
      <c r="B37" s="55" t="s">
        <v>101</v>
      </c>
      <c r="C37" s="32"/>
      <c r="D37" s="32"/>
      <c r="E37" s="55"/>
      <c r="F37" s="32"/>
      <c r="G37" s="32"/>
      <c r="H37" s="55"/>
      <c r="I37" s="32">
        <v>5089819</v>
      </c>
      <c r="J37" s="32">
        <v>1761062</v>
      </c>
      <c r="K37" s="55">
        <v>6850881</v>
      </c>
      <c r="L37" s="32"/>
      <c r="M37" s="32"/>
      <c r="N37" s="55"/>
      <c r="O37" s="32"/>
      <c r="P37" s="32"/>
      <c r="Q37" s="55"/>
      <c r="R37" s="32"/>
      <c r="S37" s="32"/>
      <c r="T37" s="55"/>
      <c r="U37" s="55">
        <f t="shared" si="0"/>
        <v>6850881</v>
      </c>
      <c r="V37" s="52"/>
    </row>
    <row r="38" spans="1:23" x14ac:dyDescent="0.25">
      <c r="A38" s="38">
        <v>739</v>
      </c>
      <c r="B38" s="55" t="s">
        <v>102</v>
      </c>
      <c r="C38" s="32"/>
      <c r="D38" s="32"/>
      <c r="E38" s="55"/>
      <c r="F38" s="32"/>
      <c r="G38" s="32"/>
      <c r="H38" s="55"/>
      <c r="I38" s="32">
        <v>13768210</v>
      </c>
      <c r="J38" s="32"/>
      <c r="K38" s="55">
        <v>13768210</v>
      </c>
      <c r="L38" s="32"/>
      <c r="M38" s="32"/>
      <c r="N38" s="55"/>
      <c r="O38" s="32"/>
      <c r="P38" s="32"/>
      <c r="Q38" s="55"/>
      <c r="R38" s="32"/>
      <c r="S38" s="32"/>
      <c r="T38" s="55"/>
      <c r="U38" s="55">
        <f t="shared" si="0"/>
        <v>13768210</v>
      </c>
      <c r="V38" s="52"/>
    </row>
    <row r="39" spans="1:23" x14ac:dyDescent="0.25">
      <c r="A39" s="38">
        <v>875</v>
      </c>
      <c r="B39" s="55" t="s">
        <v>103</v>
      </c>
      <c r="C39" s="32"/>
      <c r="D39" s="32"/>
      <c r="E39" s="55"/>
      <c r="F39" s="32"/>
      <c r="G39" s="32"/>
      <c r="H39" s="55"/>
      <c r="I39" s="32">
        <v>53394795</v>
      </c>
      <c r="J39" s="32">
        <v>19723380</v>
      </c>
      <c r="K39" s="55">
        <v>73118175</v>
      </c>
      <c r="L39" s="32">
        <v>54289192</v>
      </c>
      <c r="M39" s="32">
        <v>4488560</v>
      </c>
      <c r="N39" s="55">
        <v>58777752</v>
      </c>
      <c r="O39" s="32">
        <v>3595000</v>
      </c>
      <c r="P39" s="32">
        <v>200000</v>
      </c>
      <c r="Q39" s="55">
        <v>3795000</v>
      </c>
      <c r="R39" s="32"/>
      <c r="S39" s="32"/>
      <c r="T39" s="55"/>
      <c r="U39" s="55">
        <f t="shared" si="0"/>
        <v>135690927</v>
      </c>
      <c r="V39" s="52"/>
    </row>
    <row r="40" spans="1:23" x14ac:dyDescent="0.25">
      <c r="A40" s="38">
        <v>2527</v>
      </c>
      <c r="B40" s="55" t="s">
        <v>104</v>
      </c>
      <c r="C40" s="32">
        <v>33548099</v>
      </c>
      <c r="D40" s="32">
        <v>2970747</v>
      </c>
      <c r="E40" s="55">
        <v>36518846</v>
      </c>
      <c r="F40" s="32"/>
      <c r="G40" s="32"/>
      <c r="H40" s="55"/>
      <c r="I40" s="32"/>
      <c r="J40" s="32"/>
      <c r="K40" s="55"/>
      <c r="L40" s="32"/>
      <c r="M40" s="32"/>
      <c r="N40" s="55"/>
      <c r="O40" s="32"/>
      <c r="P40" s="32"/>
      <c r="Q40" s="55"/>
      <c r="R40" s="32"/>
      <c r="S40" s="32"/>
      <c r="T40" s="55"/>
      <c r="U40" s="55">
        <f>SUM(T40+Q40+N40+K40+H40+E40)</f>
        <v>36518846</v>
      </c>
      <c r="V40" s="52"/>
    </row>
    <row r="41" spans="1:23" x14ac:dyDescent="0.25">
      <c r="A41" s="38"/>
      <c r="B41" s="55" t="s">
        <v>0</v>
      </c>
      <c r="C41" s="56">
        <f>SUM(C9:C40)</f>
        <v>20189776227</v>
      </c>
      <c r="D41" s="56">
        <f t="shared" ref="D41:F41" si="1">SUM(D9:D40)</f>
        <v>23199797130</v>
      </c>
      <c r="E41" s="56">
        <f t="shared" si="1"/>
        <v>43389573357</v>
      </c>
      <c r="F41" s="56">
        <f t="shared" si="1"/>
        <v>17139217841</v>
      </c>
      <c r="G41" s="56">
        <f t="shared" ref="G41" si="2">SUM(G9:G40)</f>
        <v>7194685687</v>
      </c>
      <c r="H41" s="56">
        <f t="shared" ref="H41:I41" si="3">SUM(H9:H40)</f>
        <v>24333903528</v>
      </c>
      <c r="I41" s="56">
        <f t="shared" si="3"/>
        <v>486501856</v>
      </c>
      <c r="J41" s="56">
        <f t="shared" ref="J41" si="4">SUM(J9:J40)</f>
        <v>101720964</v>
      </c>
      <c r="K41" s="56">
        <f t="shared" ref="K41:L41" si="5">SUM(K9:K40)</f>
        <v>588222820</v>
      </c>
      <c r="L41" s="56">
        <f t="shared" si="5"/>
        <v>12230986710</v>
      </c>
      <c r="M41" s="56">
        <f t="shared" ref="M41" si="6">SUM(M9:M40)</f>
        <v>11405882860</v>
      </c>
      <c r="N41" s="56">
        <f t="shared" ref="N41:O41" si="7">SUM(N9:N40)</f>
        <v>23636869570</v>
      </c>
      <c r="O41" s="56">
        <f t="shared" si="7"/>
        <v>86732274662</v>
      </c>
      <c r="P41" s="56">
        <f t="shared" ref="P41" si="8">SUM(P9:P40)</f>
        <v>2359660876</v>
      </c>
      <c r="Q41" s="56">
        <f t="shared" ref="Q41:R41" si="9">SUM(Q9:Q40)</f>
        <v>89091935538</v>
      </c>
      <c r="R41" s="56">
        <f t="shared" si="9"/>
        <v>294034236</v>
      </c>
      <c r="S41" s="56">
        <f t="shared" ref="S41" si="10">SUM(S9:S40)</f>
        <v>673363766</v>
      </c>
      <c r="T41" s="56">
        <f t="shared" ref="T41" si="11">SUM(T9:T40)</f>
        <v>967398002</v>
      </c>
      <c r="U41" s="56">
        <f>SUM(U9:U40)</f>
        <v>182007902815</v>
      </c>
      <c r="V41" s="6"/>
      <c r="W41" s="58"/>
    </row>
    <row r="42" spans="1:23" x14ac:dyDescent="0.25">
      <c r="V42" s="53"/>
      <c r="W42" s="54"/>
    </row>
    <row r="44" spans="1:23" x14ac:dyDescent="0.25">
      <c r="B44" s="41" t="str">
        <f>+Usuarios!B86</f>
        <v xml:space="preserve">Fuente: Archivo E24 de la CMF </v>
      </c>
    </row>
    <row r="45" spans="1:23" x14ac:dyDescent="0.25">
      <c r="B45" s="41"/>
    </row>
    <row r="46" spans="1:23" x14ac:dyDescent="0.25">
      <c r="B46" s="41" t="str">
        <f>+Usuarios!B88</f>
        <v>(*) Datos sujetos a rectificación</v>
      </c>
    </row>
    <row r="47" spans="1:23" x14ac:dyDescent="0.25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</row>
    <row r="48" spans="1:23" x14ac:dyDescent="0.25">
      <c r="B48" s="41" t="str">
        <f>+Usuarios!B90</f>
        <v>Información sujeta a revisión</v>
      </c>
    </row>
    <row r="49" spans="2:2" x14ac:dyDescent="0.25">
      <c r="B49" s="41" t="str">
        <f>+Usuarios!B91</f>
        <v>Información al: 31/12/2023 para todas las instituciones</v>
      </c>
    </row>
    <row r="50" spans="2:2" x14ac:dyDescent="0.25">
      <c r="B50" s="41" t="str">
        <f>+Usuarios!B92</f>
        <v xml:space="preserve">Fuente: CMF </v>
      </c>
    </row>
    <row r="52" spans="2:2" x14ac:dyDescent="0.25">
      <c r="B52" s="41" t="str">
        <f>+Usuarios!B94</f>
        <v>Actualización: 07/08/2024</v>
      </c>
    </row>
  </sheetData>
  <mergeCells count="7">
    <mergeCell ref="R7:T7"/>
    <mergeCell ref="B5:L5"/>
    <mergeCell ref="C7:E7"/>
    <mergeCell ref="F7:H7"/>
    <mergeCell ref="I7:K7"/>
    <mergeCell ref="L7:N7"/>
    <mergeCell ref="O7:Q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80ACA-8B8A-4DC9-B99E-A76CA5C21C80}">
  <dimension ref="A1:I8"/>
  <sheetViews>
    <sheetView showGridLines="0" workbookViewId="0">
      <selection activeCell="A15" sqref="A15"/>
    </sheetView>
  </sheetViews>
  <sheetFormatPr baseColWidth="10" defaultRowHeight="15" x14ac:dyDescent="0.25"/>
  <cols>
    <col min="1" max="1" width="21.5703125" bestFit="1" customWidth="1"/>
  </cols>
  <sheetData>
    <row r="1" spans="1:9" x14ac:dyDescent="0.25">
      <c r="A1" s="82" t="s">
        <v>139</v>
      </c>
      <c r="B1" s="91" t="s">
        <v>140</v>
      </c>
      <c r="C1" s="91"/>
      <c r="D1" s="91"/>
      <c r="E1" s="91"/>
      <c r="F1" s="91"/>
      <c r="G1" s="91"/>
      <c r="H1" s="91"/>
      <c r="I1" s="91"/>
    </row>
    <row r="2" spans="1:9" ht="69.75" customHeight="1" x14ac:dyDescent="0.25">
      <c r="A2" s="82" t="s">
        <v>132</v>
      </c>
      <c r="B2" s="91" t="s">
        <v>131</v>
      </c>
      <c r="C2" s="91"/>
      <c r="D2" s="91"/>
      <c r="E2" s="91"/>
      <c r="F2" s="91"/>
      <c r="G2" s="91"/>
      <c r="H2" s="91"/>
      <c r="I2" s="91"/>
    </row>
    <row r="3" spans="1:9" ht="49.9" customHeight="1" x14ac:dyDescent="0.25">
      <c r="A3" s="82" t="s">
        <v>129</v>
      </c>
      <c r="B3" s="91" t="s">
        <v>130</v>
      </c>
      <c r="C3" s="91"/>
      <c r="D3" s="91"/>
      <c r="E3" s="91"/>
      <c r="F3" s="91"/>
      <c r="G3" s="91"/>
      <c r="H3" s="91"/>
      <c r="I3" s="91"/>
    </row>
    <row r="4" spans="1:9" x14ac:dyDescent="0.25">
      <c r="A4" s="82" t="s">
        <v>133</v>
      </c>
      <c r="B4" s="91" t="s">
        <v>134</v>
      </c>
      <c r="C4" s="91"/>
      <c r="D4" s="91"/>
      <c r="E4" s="91"/>
      <c r="F4" s="91"/>
      <c r="G4" s="91"/>
      <c r="H4" s="91"/>
      <c r="I4" s="91"/>
    </row>
    <row r="5" spans="1:9" x14ac:dyDescent="0.25">
      <c r="B5" s="83"/>
      <c r="C5" s="83"/>
      <c r="D5" s="83"/>
      <c r="E5" s="83"/>
      <c r="F5" s="83"/>
      <c r="G5" s="83"/>
      <c r="H5" s="83"/>
      <c r="I5" s="83"/>
    </row>
    <row r="6" spans="1:9" x14ac:dyDescent="0.25">
      <c r="A6" s="82" t="s">
        <v>135</v>
      </c>
      <c r="B6" s="83" t="s">
        <v>136</v>
      </c>
      <c r="C6" s="83"/>
      <c r="D6" s="83"/>
      <c r="E6" s="83"/>
      <c r="F6" s="83"/>
      <c r="G6" s="83"/>
      <c r="H6" s="83"/>
      <c r="I6" s="83"/>
    </row>
    <row r="7" spans="1:9" x14ac:dyDescent="0.25">
      <c r="B7" s="83" t="s">
        <v>137</v>
      </c>
      <c r="C7" s="83"/>
      <c r="D7" s="83"/>
      <c r="E7" s="83"/>
      <c r="F7" s="83"/>
      <c r="G7" s="83"/>
      <c r="H7" s="83"/>
      <c r="I7" s="83"/>
    </row>
    <row r="8" spans="1:9" x14ac:dyDescent="0.25">
      <c r="B8" s="83" t="s">
        <v>138</v>
      </c>
      <c r="C8" s="83"/>
      <c r="D8" s="83"/>
      <c r="E8" s="83"/>
      <c r="F8" s="83"/>
      <c r="G8" s="83"/>
      <c r="H8" s="83"/>
      <c r="I8" s="83"/>
    </row>
  </sheetData>
  <mergeCells count="4">
    <mergeCell ref="B3:I3"/>
    <mergeCell ref="B2:I2"/>
    <mergeCell ref="B4:I4"/>
    <mergeCell ref="B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Sistema</vt:lpstr>
      <vt:lpstr>Estado_Institucion</vt:lpstr>
      <vt:lpstr>Evolucion</vt:lpstr>
      <vt:lpstr>Usuarios</vt:lpstr>
      <vt:lpstr>Montos</vt:lpstr>
      <vt:lpstr>METADATOS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Ormazábal Cáceres</dc:creator>
  <cp:lastModifiedBy>Alvaro Yanez Oyarzun</cp:lastModifiedBy>
  <dcterms:created xsi:type="dcterms:W3CDTF">2023-11-20T11:56:25Z</dcterms:created>
  <dcterms:modified xsi:type="dcterms:W3CDTF">2024-08-08T19:15:27Z</dcterms:modified>
</cp:coreProperties>
</file>