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NOVO_USB_HDD\Francisco\NUEVOS_fOGAPE\"/>
    </mc:Choice>
  </mc:AlternateContent>
  <xr:revisionPtr revIDLastSave="0" documentId="8_{78F79CBE-CB74-48C2-8BC0-296AE6497779}" xr6:coauthVersionLast="47" xr6:coauthVersionMax="47" xr10:uidLastSave="{00000000-0000-0000-0000-000000000000}"/>
  <bookViews>
    <workbookView xWindow="-108" yWindow="-108" windowWidth="23256" windowHeight="12576" activeTab="3" xr2:uid="{CC24818C-0FD1-40A2-A22C-B879058944C6}"/>
  </bookViews>
  <sheets>
    <sheet name="Indice" sheetId="1" r:id="rId1"/>
    <sheet name="Solicitudes y Curses_Reactiva" sheetId="2" r:id="rId2"/>
    <sheet name="Detalle_Reactiva" sheetId="3" r:id="rId3"/>
    <sheet name="Tasas de interes y plazo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4" l="1"/>
  <c r="L27" i="4"/>
  <c r="L26" i="4"/>
  <c r="K26" i="4"/>
  <c r="L25" i="4"/>
  <c r="K25" i="4"/>
  <c r="L24" i="4"/>
  <c r="K24" i="4"/>
  <c r="K15" i="4"/>
  <c r="L15" i="4"/>
  <c r="L13" i="4"/>
  <c r="L14" i="4"/>
  <c r="L12" i="4"/>
  <c r="K13" i="4"/>
  <c r="K14" i="4"/>
  <c r="K12" i="4"/>
  <c r="E28" i="4"/>
  <c r="D28" i="4"/>
  <c r="B41" i="4"/>
  <c r="B38" i="4"/>
  <c r="B92" i="3" l="1"/>
  <c r="B89" i="3"/>
  <c r="B115" i="2"/>
  <c r="B112" i="2"/>
</calcChain>
</file>

<file path=xl/sharedStrings.xml><?xml version="1.0" encoding="utf-8"?>
<sst xmlns="http://schemas.openxmlformats.org/spreadsheetml/2006/main" count="408" uniqueCount="116">
  <si>
    <t>SOLICITUDES Y CURSES DE CRÉDITO ASOCIADOS AL PROGRAMA REACTIVA</t>
  </si>
  <si>
    <t>Tabla 1</t>
  </si>
  <si>
    <t>Solicitudes y curses por institución financiera</t>
  </si>
  <si>
    <t>Tabla 2</t>
  </si>
  <si>
    <t>Solicitudes y curses por tipo de empresa</t>
  </si>
  <si>
    <t>Tabla 3</t>
  </si>
  <si>
    <t>Solicitudes y curses por  region</t>
  </si>
  <si>
    <t>Tabla 4</t>
  </si>
  <si>
    <t>Solicitudes y curses por destino de financiamiento</t>
  </si>
  <si>
    <t>Tabla 5</t>
  </si>
  <si>
    <t>Solicitudes y curses por institución y tamaño</t>
  </si>
  <si>
    <t>Tabla 6</t>
  </si>
  <si>
    <t>Tabla 7</t>
  </si>
  <si>
    <t>Tabla 8</t>
  </si>
  <si>
    <t>Tabla 9</t>
  </si>
  <si>
    <t>SOLICITUDES Y CURSES DE CRÉDITO ASOCIADOS AL PROGRAMA FOGAPE REACTIVA (*)</t>
  </si>
  <si>
    <t>Solicitudes y curses por institución financiera (montos en Unidades de Fomento)</t>
  </si>
  <si>
    <t>Institución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</si>
  <si>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</si>
  <si>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</si>
  <si>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</si>
  <si>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</si>
  <si>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</si>
  <si>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</si>
  <si>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</si>
  <si>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</si>
  <si>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Total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</si>
  <si>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</si>
  <si>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</si>
  <si>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</si>
  <si>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</si>
  <si>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</si>
  <si>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</si>
  <si>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</si>
  <si>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</si>
  <si>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</si>
  <si>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</si>
  <si>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</si>
  <si>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</si>
  <si>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</si>
  <si>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</si>
  <si>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</si>
  <si>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Falabella</t>
  </si>
  <si>
    <t>Consorcio</t>
  </si>
  <si>
    <t>COOPEUCH</t>
  </si>
  <si>
    <t>ORIENCOOP</t>
  </si>
  <si>
    <t>Millones de USD</t>
  </si>
  <si>
    <t xml:space="preserve">Fuente: CMF </t>
  </si>
  <si>
    <t>Solicitudes y curses por tipo de empresa (montos en Unidades de Fomento)</t>
  </si>
  <si>
    <t>Tamaño</t>
  </si>
  <si>
    <t>Micro y Pequeñas Empresas</t>
  </si>
  <si>
    <t>Medianas Empresas</t>
  </si>
  <si>
    <t>Empresas Grandes I</t>
  </si>
  <si>
    <t>Empresas Grandes II</t>
  </si>
  <si>
    <t>Solicitudes y curses por  region (montos en Unidades de Fomento)</t>
  </si>
  <si>
    <t>Region</t>
  </si>
  <si>
    <t>Región de Tarapacá</t>
  </si>
  <si>
    <t>Región de Antofagasta</t>
  </si>
  <si>
    <t>Región de Atacama</t>
  </si>
  <si>
    <t>Región de Coquimbo</t>
  </si>
  <si>
    <t>Región de Valparaíso</t>
  </si>
  <si>
    <t>Región del Libertador General Bernardo O’Higgins</t>
  </si>
  <si>
    <t>Región del Maule</t>
  </si>
  <si>
    <t>Región del Bío Bío</t>
  </si>
  <si>
    <t>Región de la Araucanía</t>
  </si>
  <si>
    <t>Región de los Lagos</t>
  </si>
  <si>
    <t>Región de Aysén del general Carlos Ibáñez del Campo</t>
  </si>
  <si>
    <t>Región de Magallanes y de la Antártica Chilena</t>
  </si>
  <si>
    <t>Región Metropolitana de Santiago</t>
  </si>
  <si>
    <t>Región de los Ríos</t>
  </si>
  <si>
    <t>Región de Arica y Parinacota</t>
  </si>
  <si>
    <t>Región de Ñuble</t>
  </si>
  <si>
    <t>Sin Información</t>
  </si>
  <si>
    <t>Solicitudes y curses por destino de financiamiento (montos en Unidades de Fomento)</t>
  </si>
  <si>
    <t>Destino de Financiamiento</t>
  </si>
  <si>
    <t>Inversiones en Activo Fijo</t>
  </si>
  <si>
    <t>Refinanciamiento</t>
  </si>
  <si>
    <t>Gastos de Capital de Trabajo</t>
  </si>
  <si>
    <t xml:space="preserve">(*) Notas: </t>
  </si>
  <si>
    <t>1) A partir de este reporte se informan los montos asociados al último estado de la solicitud.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</si>
  <si>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</si>
  <si>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</si>
  <si>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</si>
  <si>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>5) Las operaciones consideradas como cursadas podrían incluir operaciones que no están completamente perfeccionadas, por ejemplo falta termino de la tramitación en el Conservador de Bienes Raíces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</si>
  <si>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</si>
  <si>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</si>
  <si>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cumpla con los requisitos de mora, valor de la tasación y otros requerimientos especificados en los Decretos Supremos N°8 y N° 32, ambos del año 2021 emitidos por el Ministerio de Hacienda (Reglamentos), según el tipo de programa que corresponda.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</si>
  <si>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</si>
  <si>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</si>
  <si>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</si>
  <si>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</si>
  <si>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</si>
  <si>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REACTIVA o POSTERGACIÓN.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</si>
  <si>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</si>
  <si>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</si>
  <si>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y tamaño (montos en Unidades de Fomento)</t>
  </si>
  <si>
    <t>TASAS DE INTERES Y PLAZOS DE CRÉDITO ASOCIADOS AL PROGRAMA FOGAPE (*)</t>
  </si>
  <si>
    <t>Programa</t>
  </si>
  <si>
    <t>Destino</t>
  </si>
  <si>
    <t>Tasa de interes</t>
  </si>
  <si>
    <t>Plazo contractual</t>
  </si>
  <si>
    <t>(%)</t>
  </si>
  <si>
    <t>(meses)</t>
  </si>
  <si>
    <t>Reactivación</t>
  </si>
  <si>
    <t>Reprogramaciones</t>
  </si>
  <si>
    <t>1) Información de operaciones cursadas.</t>
  </si>
  <si>
    <t>2) Datos sujetos a rectificación.</t>
  </si>
  <si>
    <t>Tasas de interes y plazo promedio por destino de financiamiento</t>
  </si>
  <si>
    <t>Tasas de interes y plazo promedio por tipo de empresas</t>
  </si>
  <si>
    <t>BALANCE DE ACTIVIDADES ASOCIADO AL PROGRAMA DE GARANTÍAS FOGAPE REACTIVA</t>
  </si>
  <si>
    <t>TASAS DE INTERES Y PLAZOS DE CRÉDITO ASOCIADOS AL PROGRAMA REACTIVA</t>
  </si>
  <si>
    <t xml:space="preserve">Tasas de interes y plazo promedio por tipo de empresas </t>
  </si>
  <si>
    <t>Información al: 14/11/2021 para todas las instituciones</t>
  </si>
  <si>
    <t>Actualización: 17/11/2021</t>
  </si>
  <si>
    <t>d59_tasa_int_anual</t>
  </si>
  <si>
    <t>d59_plazo_contract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</si>
</sst>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_);_(* \(#,##0\);_(* &quot;-&quot;_);_(@_)"/>
    <numFmt numFmtId="165" formatCode="_(* #,##0.00_);_(* \(#,##0.00\);_(* &quot;-&quot;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 Light"/>
      <family val="2"/>
      <scheme val="maj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i/>
      <sz val="11"/>
      <color theme="0" tint="-0.4999542222357860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6">
    <xf numFmtId="0" fontId="0" fillId="0" borderId="0" xfId="0"/>
    <xf numFmtId="0" fontId="7" fillId="0" borderId="0" xfId="0" applyFont="1"/>
    <xf numFmtId="0" fontId="8" fillId="0" borderId="0" xfId="0" applyFont="1"/>
    <xf numFmtId="0" fontId="3" fillId="2" borderId="0" xfId="0" applyFont="1" applyFill="1"/>
    <xf numFmtId="0" fontId="6" fillId="0" borderId="0" xfId="2"/>
    <xf numFmtId="0" fontId="9" fillId="2" borderId="0" xfId="0" applyFont="1" applyFill="1" applyAlignment="1">
      <alignment horizontal="left"/>
    </xf>
    <xf numFmtId="0" fontId="3" fillId="0" borderId="0" xfId="0" applyFont="1"/>
    <xf numFmtId="0" fontId="10" fillId="0" borderId="0" xfId="0" applyFont="1"/>
    <xf numFmtId="0" fontId="0" fillId="2" borderId="0" xfId="0" applyFill="1"/>
    <xf numFmtId="0" fontId="11" fillId="2" borderId="0" xfId="0" applyFont="1" applyFill="1"/>
    <xf numFmtId="0" fontId="4" fillId="2" borderId="0" xfId="0" applyFont="1" applyFill="1"/>
    <xf numFmtId="0" fontId="12" fillId="2" borderId="0" xfId="0" applyFont="1" applyFill="1"/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0" fontId="9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0" fillId="2" borderId="0" xfId="1" applyFont="1" applyFill="1" applyBorder="1"/>
    <xf numFmtId="164" fontId="12" fillId="2" borderId="0" xfId="1" applyFont="1" applyFill="1" applyBorder="1"/>
    <xf numFmtId="164" fontId="12" fillId="2" borderId="3" xfId="1" applyFont="1" applyFill="1" applyBorder="1"/>
    <xf numFmtId="164" fontId="12" fillId="2" borderId="0" xfId="1" applyFont="1" applyFill="1"/>
    <xf numFmtId="0" fontId="0" fillId="2" borderId="11" xfId="0" applyFill="1" applyBorder="1"/>
    <xf numFmtId="164" fontId="0" fillId="2" borderId="11" xfId="1" applyFont="1" applyFill="1" applyBorder="1"/>
    <xf numFmtId="164" fontId="0" fillId="2" borderId="15" xfId="1" applyFont="1" applyFill="1" applyBorder="1"/>
    <xf numFmtId="164" fontId="0" fillId="2" borderId="16" xfId="1" applyFont="1" applyFill="1" applyBorder="1"/>
    <xf numFmtId="164" fontId="12" fillId="2" borderId="11" xfId="1" applyFont="1" applyFill="1" applyBorder="1"/>
    <xf numFmtId="164" fontId="12" fillId="2" borderId="16" xfId="1" applyFont="1" applyFill="1" applyBorder="1"/>
    <xf numFmtId="0" fontId="4" fillId="2" borderId="11" xfId="0" applyFont="1" applyFill="1" applyBorder="1"/>
    <xf numFmtId="164" fontId="4" fillId="2" borderId="11" xfId="0" applyNumberFormat="1" applyFont="1" applyFill="1" applyBorder="1"/>
    <xf numFmtId="164" fontId="4" fillId="2" borderId="15" xfId="0" applyNumberFormat="1" applyFont="1" applyFill="1" applyBorder="1"/>
    <xf numFmtId="164" fontId="4" fillId="2" borderId="16" xfId="0" applyNumberFormat="1" applyFont="1" applyFill="1" applyBorder="1"/>
    <xf numFmtId="164" fontId="15" fillId="2" borderId="11" xfId="0" applyNumberFormat="1" applyFont="1" applyFill="1" applyBorder="1"/>
    <xf numFmtId="164" fontId="15" fillId="2" borderId="16" xfId="0" applyNumberFormat="1" applyFont="1" applyFill="1" applyBorder="1"/>
    <xf numFmtId="164" fontId="11" fillId="2" borderId="0" xfId="1" applyFont="1" applyFill="1"/>
    <xf numFmtId="0" fontId="11" fillId="2" borderId="2" xfId="0" applyFont="1" applyFill="1" applyBorder="1"/>
    <xf numFmtId="164" fontId="11" fillId="2" borderId="3" xfId="1" applyFont="1" applyFill="1" applyBorder="1"/>
    <xf numFmtId="164" fontId="11" fillId="2" borderId="0" xfId="1" applyFont="1" applyFill="1" applyBorder="1"/>
    <xf numFmtId="164" fontId="4" fillId="2" borderId="0" xfId="0" applyNumberFormat="1" applyFont="1" applyFill="1"/>
    <xf numFmtId="164" fontId="0" fillId="2" borderId="0" xfId="0" applyNumberFormat="1" applyFill="1"/>
    <xf numFmtId="0" fontId="8" fillId="2" borderId="0" xfId="0" applyFont="1" applyFill="1"/>
    <xf numFmtId="1" fontId="16" fillId="2" borderId="0" xfId="1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0" fillId="2" borderId="0" xfId="0" applyFill="1" applyAlignment="1">
      <alignment vertical="top"/>
    </xf>
    <xf numFmtId="0" fontId="17" fillId="2" borderId="0" xfId="0" applyFont="1" applyFill="1"/>
    <xf numFmtId="164" fontId="16" fillId="2" borderId="0" xfId="1" applyFont="1" applyFill="1" applyBorder="1" applyAlignment="1"/>
    <xf numFmtId="164" fontId="16" fillId="2" borderId="3" xfId="1" applyFont="1" applyFill="1" applyBorder="1" applyAlignment="1"/>
    <xf numFmtId="164" fontId="16" fillId="2" borderId="2" xfId="1" applyFont="1" applyFill="1" applyBorder="1" applyAlignment="1"/>
    <xf numFmtId="164" fontId="16" fillId="2" borderId="0" xfId="1" applyFont="1" applyFill="1" applyAlignment="1"/>
    <xf numFmtId="0" fontId="17" fillId="2" borderId="0" xfId="0" applyFont="1" applyFill="1" applyAlignment="1">
      <alignment horizontal="left"/>
    </xf>
    <xf numFmtId="0" fontId="17" fillId="2" borderId="11" xfId="0" applyFont="1" applyFill="1" applyBorder="1" applyAlignment="1">
      <alignment horizontal="left"/>
    </xf>
    <xf numFmtId="164" fontId="4" fillId="2" borderId="17" xfId="0" applyNumberFormat="1" applyFont="1" applyFill="1" applyBorder="1"/>
    <xf numFmtId="164" fontId="4" fillId="2" borderId="18" xfId="0" applyNumberFormat="1" applyFont="1" applyFill="1" applyBorder="1"/>
    <xf numFmtId="164" fontId="4" fillId="2" borderId="19" xfId="0" applyNumberFormat="1" applyFont="1" applyFill="1" applyBorder="1"/>
    <xf numFmtId="0" fontId="5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7" fillId="2" borderId="11" xfId="0" applyFont="1" applyFill="1" applyBorder="1"/>
    <xf numFmtId="3" fontId="13" fillId="2" borderId="0" xfId="0" applyNumberFormat="1" applyFont="1" applyFill="1"/>
    <xf numFmtId="164" fontId="18" fillId="2" borderId="17" xfId="0" applyNumberFormat="1" applyFont="1" applyFill="1" applyBorder="1"/>
    <xf numFmtId="164" fontId="18" fillId="2" borderId="18" xfId="0" applyNumberFormat="1" applyFont="1" applyFill="1" applyBorder="1"/>
    <xf numFmtId="0" fontId="12" fillId="2" borderId="11" xfId="0" applyFont="1" applyFill="1" applyBorder="1"/>
    <xf numFmtId="0" fontId="19" fillId="2" borderId="0" xfId="0" applyFont="1" applyFill="1"/>
    <xf numFmtId="0" fontId="7" fillId="2" borderId="0" xfId="0" applyFont="1" applyFill="1"/>
    <xf numFmtId="3" fontId="0" fillId="2" borderId="0" xfId="0" applyNumberFormat="1" applyFill="1"/>
    <xf numFmtId="3" fontId="0" fillId="2" borderId="2" xfId="0" applyNumberFormat="1" applyFill="1" applyBorder="1"/>
    <xf numFmtId="3" fontId="0" fillId="2" borderId="3" xfId="0" applyNumberFormat="1" applyFill="1" applyBorder="1"/>
    <xf numFmtId="3" fontId="12" fillId="2" borderId="0" xfId="0" applyNumberFormat="1" applyFont="1" applyFill="1"/>
    <xf numFmtId="3" fontId="12" fillId="2" borderId="3" xfId="0" applyNumberFormat="1" applyFont="1" applyFill="1" applyBorder="1"/>
    <xf numFmtId="0" fontId="0" fillId="2" borderId="17" xfId="0" applyFill="1" applyBorder="1"/>
    <xf numFmtId="3" fontId="0" fillId="2" borderId="17" xfId="0" applyNumberFormat="1" applyFill="1" applyBorder="1"/>
    <xf numFmtId="3" fontId="0" fillId="2" borderId="19" xfId="0" applyNumberFormat="1" applyFill="1" applyBorder="1"/>
    <xf numFmtId="3" fontId="0" fillId="2" borderId="18" xfId="0" applyNumberFormat="1" applyFill="1" applyBorder="1"/>
    <xf numFmtId="3" fontId="12" fillId="2" borderId="17" xfId="0" applyNumberFormat="1" applyFont="1" applyFill="1" applyBorder="1"/>
    <xf numFmtId="3" fontId="12" fillId="2" borderId="18" xfId="0" applyNumberFormat="1" applyFont="1" applyFill="1" applyBorder="1"/>
    <xf numFmtId="3" fontId="0" fillId="2" borderId="11" xfId="0" applyNumberFormat="1" applyFill="1" applyBorder="1"/>
    <xf numFmtId="3" fontId="0" fillId="2" borderId="15" xfId="0" applyNumberFormat="1" applyFill="1" applyBorder="1"/>
    <xf numFmtId="3" fontId="0" fillId="2" borderId="16" xfId="0" applyNumberFormat="1" applyFill="1" applyBorder="1"/>
    <xf numFmtId="3" fontId="12" fillId="2" borderId="11" xfId="0" applyNumberFormat="1" applyFont="1" applyFill="1" applyBorder="1"/>
    <xf numFmtId="3" fontId="12" fillId="2" borderId="16" xfId="0" applyNumberFormat="1" applyFont="1" applyFill="1" applyBorder="1"/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0" xfId="0" applyFill="1" applyBorder="1"/>
    <xf numFmtId="0" fontId="4" fillId="2" borderId="20" xfId="0" applyFont="1" applyFill="1" applyBorder="1"/>
    <xf numFmtId="3" fontId="4" fillId="2" borderId="20" xfId="0" applyNumberFormat="1" applyFont="1" applyFill="1" applyBorder="1"/>
    <xf numFmtId="0" fontId="20" fillId="2" borderId="0" xfId="0" applyFont="1" applyFill="1"/>
    <xf numFmtId="164" fontId="20" fillId="2" borderId="0" xfId="1" applyFont="1" applyFill="1" applyAlignment="1"/>
    <xf numFmtId="164" fontId="20" fillId="2" borderId="0" xfId="1" applyFont="1" applyFill="1"/>
    <xf numFmtId="164" fontId="16" fillId="2" borderId="0" xfId="1" applyFont="1" applyFill="1" applyAlignment="1">
      <alignment horizontal="center"/>
    </xf>
    <xf numFmtId="0" fontId="0" fillId="0" borderId="0" xfId="0" applyAlignment="1">
      <alignment vertical="center"/>
    </xf>
    <xf numFmtId="0" fontId="5" fillId="3" borderId="0" xfId="0" applyFont="1" applyFill="1" applyAlignment="1">
      <alignment horizontal="center" vertical="center"/>
    </xf>
    <xf numFmtId="3" fontId="0" fillId="0" borderId="0" xfId="0" applyNumberFormat="1"/>
    <xf numFmtId="165" fontId="0" fillId="2" borderId="0" xfId="1" applyNumberFormat="1" applyFont="1" applyFill="1" applyBorder="1"/>
    <xf numFmtId="165" fontId="0" fillId="2" borderId="11" xfId="1" applyNumberFormat="1" applyFont="1" applyFill="1" applyBorder="1"/>
    <xf numFmtId="165" fontId="4" fillId="2" borderId="11" xfId="1" applyNumberFormat="1" applyFont="1" applyFill="1" applyBorder="1"/>
    <xf numFmtId="165" fontId="4" fillId="2" borderId="11" xfId="0" applyNumberFormat="1" applyFont="1" applyFill="1" applyBorder="1"/>
    <xf numFmtId="0" fontId="9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4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20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</cellXfs>
  <cellStyles count="3">
    <cellStyle name="Hipervínculo" xfId="2" builtinId="8"/>
    <cellStyle name="Millares [0]" xfId="1" builtinId="6"/>
    <cellStyle name="Normal" xfId="0" builtinId="0"/>
  </cellStyles>
  <dxfs count="0"/>
  <tableStyles count="1" defaultTableStyle="TableStyleMedium2" defaultPivotStyle="PivotStyleLight16">
    <tableStyle name="Invisible" pivot="0" table="0" count="0" xr9:uid="{12CD9C0D-C226-4D06-9122-C986A7E500C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872E-6272-40FE-B2C2-746173420F52}">
  <sheetPr>
    <tabColor theme="4"/>
  </sheetPr>
  <dimension ref="A2:M35"/>
  <sheetViews>
    <sheetView showGridLines="0" zoomScale="85" zoomScaleNormal="85" workbookViewId="0">
      <selection activeCell="B22" sqref="B22"/>
    </sheetView>
  </sheetViews>
  <sheetFormatPr baseColWidth="10" defaultColWidth="11.44140625" defaultRowHeight="14.4" x14ac:dyDescent="0.3"/>
  <cols>
    <col min="1" max="1" width="5.6640625" style="8" customWidth="1"/>
    <col min="2" max="2" width="13.44140625" customWidth="1"/>
    <col min="3" max="3" width="73" customWidth="1"/>
  </cols>
  <sheetData>
    <row r="2" spans="2:13" ht="15.6" x14ac:dyDescent="0.3">
      <c r="B2" s="1" t="s">
        <v>109</v>
      </c>
    </row>
    <row r="4" spans="2:13" x14ac:dyDescent="0.3">
      <c r="B4" s="2" t="s">
        <v>0</v>
      </c>
      <c r="C4" s="3"/>
      <c r="D4" s="3"/>
    </row>
    <row r="6" spans="2:13" x14ac:dyDescent="0.3">
      <c r="B6" s="4" t="s">
        <v>1</v>
      </c>
      <c r="C6" s="105" t="s">
        <v>2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</row>
    <row r="7" spans="2:13" x14ac:dyDescent="0.3">
      <c r="B7" s="4" t="s">
        <v>3</v>
      </c>
      <c r="C7" s="105" t="s">
        <v>4</v>
      </c>
      <c r="D7" s="105"/>
      <c r="E7" s="105"/>
      <c r="F7" s="105"/>
      <c r="G7" s="105"/>
      <c r="H7" s="105"/>
      <c r="I7" s="105"/>
      <c r="J7" s="105"/>
      <c r="K7" s="105"/>
      <c r="L7" s="105"/>
      <c r="M7" s="105"/>
    </row>
    <row r="8" spans="2:13" x14ac:dyDescent="0.3">
      <c r="B8" s="4" t="s">
        <v>5</v>
      </c>
      <c r="C8" s="5" t="s">
        <v>6</v>
      </c>
      <c r="D8" s="5"/>
      <c r="E8" s="5"/>
      <c r="F8" s="5"/>
      <c r="G8" s="5"/>
      <c r="H8" s="5"/>
      <c r="I8" s="5"/>
      <c r="J8" s="5"/>
      <c r="K8" s="5"/>
      <c r="L8" s="5"/>
      <c r="M8" s="5"/>
    </row>
    <row r="9" spans="2:13" x14ac:dyDescent="0.3">
      <c r="B9" s="4" t="s">
        <v>7</v>
      </c>
      <c r="C9" s="5" t="s">
        <v>8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2:13" x14ac:dyDescent="0.3">
      <c r="B10" s="4" t="s">
        <v>9</v>
      </c>
      <c r="C10" s="105" t="s">
        <v>10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5"/>
    </row>
    <row r="11" spans="2:13" x14ac:dyDescent="0.3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2:13" x14ac:dyDescent="0.3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2:13" x14ac:dyDescent="0.3">
      <c r="B13" s="2" t="s">
        <v>110</v>
      </c>
      <c r="C13" s="6"/>
      <c r="D13" s="6"/>
    </row>
    <row r="14" spans="2:13" x14ac:dyDescent="0.3">
      <c r="B14" s="7"/>
      <c r="C14" s="6"/>
      <c r="D14" s="6"/>
    </row>
    <row r="15" spans="2:13" x14ac:dyDescent="0.3">
      <c r="B15" s="4" t="s">
        <v>11</v>
      </c>
      <c r="C15" s="105" t="s">
        <v>107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5"/>
    </row>
    <row r="16" spans="2:13" x14ac:dyDescent="0.3">
      <c r="B16" s="4" t="s">
        <v>12</v>
      </c>
      <c r="C16" s="105" t="s">
        <v>108</v>
      </c>
      <c r="D16" s="105"/>
      <c r="E16" s="105"/>
      <c r="F16" s="105"/>
      <c r="G16" s="105"/>
      <c r="H16" s="105"/>
      <c r="I16" s="105"/>
      <c r="J16" s="105"/>
      <c r="K16" s="105"/>
      <c r="L16" s="105"/>
      <c r="M16" s="105"/>
    </row>
    <row r="17" spans="2:13" x14ac:dyDescent="0.3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2:13" x14ac:dyDescent="0.3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2:13" x14ac:dyDescent="0.3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2:13" ht="13.95" customHeight="1" x14ac:dyDescent="0.3">
      <c r="B20" t="s">
        <v>112</v>
      </c>
    </row>
    <row r="21" spans="2:13" x14ac:dyDescent="0.3">
      <c r="B21" s="8" t="s">
        <v>113</v>
      </c>
    </row>
    <row r="35" spans="1:1" x14ac:dyDescent="0.3">
      <c r="A35" s="9"/>
    </row>
  </sheetData>
  <mergeCells count="5">
    <mergeCell ref="C16:M16"/>
    <mergeCell ref="C6:M6"/>
    <mergeCell ref="C7:M7"/>
    <mergeCell ref="C10:M10"/>
    <mergeCell ref="C15:M15"/>
  </mergeCells>
  <hyperlinks>
    <hyperlink ref="B6" location="'Solicitudes y Curses_Reactiva'!B4" display="Tabla 1" xr:uid="{F5C4E945-0895-4050-B83C-A746AA06B97C}"/>
    <hyperlink ref="B7" location="'Solicitudes y Curses_Reactiva'!B28" display="Tabla 2" xr:uid="{C92E444A-4EE2-4AB0-9307-E0F7F0E0B0D4}"/>
    <hyperlink ref="B10" location="Detalle_Reactiva!B2" display="Tabla 3" xr:uid="{6A9831E9-1276-4E73-A218-639DC9AF34E3}"/>
    <hyperlink ref="B8" location="'Solicitudes y Curses_Reactiva'!A44" display="Tabla 3" xr:uid="{55AE1E49-1545-46C4-9247-714604F73185}"/>
    <hyperlink ref="B9" location="'Solicitudes y Curses_Reactiva'!A73" display="Tabla 4" xr:uid="{5E433B00-342B-4D4A-916E-7BEA864DD727}"/>
    <hyperlink ref="B15" location="'Tasas de interes y plazos'!B4" display="Tabla 6" xr:uid="{7FA746EA-DB90-4A87-843E-EBBA637D07E1}"/>
    <hyperlink ref="B16" location="'Tasas de interes y plazos'!B19" display="Tabla 7" xr:uid="{2F5674D8-9AEA-4623-B215-D6EDF1C941F3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390D-9B8B-4EC3-B695-7FF9EBD5F70E}">
  <dimension ref="A2:AD115"/>
  <sheetViews>
    <sheetView topLeftCell="A64" zoomScale="80" zoomScaleNormal="80" workbookViewId="0">
      <selection activeCell="C80" sqref="C80:X84"/>
    </sheetView>
  </sheetViews>
  <sheetFormatPr baseColWidth="10" defaultColWidth="11.44140625" defaultRowHeight="14.4" x14ac:dyDescent="0.3"/>
  <cols>
    <col min="1" max="1" width="5.6640625" style="8" customWidth="1"/>
    <col min="2" max="2" width="28.6640625" style="8" customWidth="1"/>
    <col min="3" max="3" width="11.44140625" style="8"/>
    <col min="4" max="4" width="18.5546875" style="8" bestFit="1" customWidth="1"/>
    <col min="5" max="5" width="12.6640625" style="8" bestFit="1" customWidth="1"/>
    <col min="6" max="6" width="16.6640625" style="8" bestFit="1" customWidth="1"/>
    <col min="7" max="7" width="8.88671875" style="8" bestFit="1" customWidth="1"/>
    <col min="8" max="8" width="18.5546875" style="8" bestFit="1" customWidth="1"/>
    <col min="9" max="9" width="8.88671875" style="8" bestFit="1" customWidth="1"/>
    <col min="10" max="10" width="18.5546875" style="8" bestFit="1" customWidth="1"/>
    <col min="11" max="11" width="8.88671875" style="8" bestFit="1" customWidth="1"/>
    <col min="12" max="12" width="15.6640625" style="8" bestFit="1" customWidth="1"/>
    <col min="13" max="13" width="9.109375" style="11" bestFit="1" customWidth="1"/>
    <col min="14" max="14" width="19.33203125" style="11" bestFit="1" customWidth="1"/>
    <col min="15" max="15" width="9.5546875" style="8" bestFit="1" customWidth="1"/>
    <col min="16" max="16" width="18.5546875" style="8" bestFit="1" customWidth="1"/>
    <col min="17" max="17" width="8.88671875" style="8" bestFit="1" customWidth="1"/>
    <col min="18" max="18" width="16.6640625" style="8" bestFit="1" customWidth="1"/>
    <col min="19" max="19" width="8.88671875" style="8" bestFit="1" customWidth="1"/>
    <col min="20" max="20" width="16.6640625" style="8" bestFit="1" customWidth="1"/>
    <col min="21" max="21" width="8.88671875" style="8" bestFit="1" customWidth="1"/>
    <col min="22" max="22" width="16.6640625" style="8" bestFit="1" customWidth="1"/>
    <col min="23" max="23" width="9.109375" style="11" bestFit="1" customWidth="1"/>
    <col min="24" max="24" width="19.33203125" style="11" bestFit="1" customWidth="1"/>
    <col min="25" max="16384" width="11.44140625" style="8"/>
  </cols>
  <sheetData>
    <row r="2" spans="2:24" x14ac:dyDescent="0.3">
      <c r="B2" s="10" t="s">
        <v>15</v>
      </c>
    </row>
    <row r="3" spans="2:24" x14ac:dyDescent="0.3">
      <c r="B3" s="10"/>
    </row>
    <row r="4" spans="2:24" x14ac:dyDescent="0.3">
      <c r="B4" s="10" t="s">
        <v>1</v>
      </c>
    </row>
    <row r="5" spans="2:24" x14ac:dyDescent="0.3">
      <c r="B5" s="117" t="s">
        <v>16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2:24" x14ac:dyDescent="0.3">
      <c r="B6" s="119" t="s">
        <v>17</v>
      </c>
      <c r="C6" s="134" t="s">
        <v>18</v>
      </c>
      <c r="D6" s="134"/>
      <c r="E6" s="122" t="s">
        <v>19</v>
      </c>
      <c r="F6" s="121"/>
      <c r="G6" s="134" t="s">
        <v>20</v>
      </c>
      <c r="H6" s="134"/>
      <c r="I6" s="123" t="s">
        <v>21</v>
      </c>
      <c r="J6" s="125"/>
      <c r="K6" s="125"/>
      <c r="L6" s="125"/>
      <c r="M6" s="125"/>
      <c r="N6" s="124"/>
      <c r="O6" s="125" t="s">
        <v>22</v>
      </c>
      <c r="P6" s="124"/>
      <c r="Q6" s="123" t="s">
        <v>23</v>
      </c>
      <c r="R6" s="125"/>
      <c r="S6" s="125"/>
      <c r="T6" s="125"/>
      <c r="U6" s="125"/>
      <c r="V6" s="125"/>
      <c r="W6" s="125"/>
      <c r="X6" s="124"/>
    </row>
    <row r="7" spans="2:24" x14ac:dyDescent="0.3">
      <c r="B7" s="119"/>
      <c r="C7" s="135"/>
      <c r="D7" s="135"/>
      <c r="E7" s="122"/>
      <c r="F7" s="121"/>
      <c r="G7" s="135"/>
      <c r="H7" s="135"/>
      <c r="I7" s="126" t="s">
        <v>24</v>
      </c>
      <c r="J7" s="127"/>
      <c r="K7" s="127" t="s">
        <v>25</v>
      </c>
      <c r="L7" s="127"/>
      <c r="M7" s="128" t="s">
        <v>26</v>
      </c>
      <c r="N7" s="129"/>
      <c r="O7" s="127" t="s">
        <v>27</v>
      </c>
      <c r="P7" s="132"/>
      <c r="Q7" s="126" t="s">
        <v>28</v>
      </c>
      <c r="R7" s="127"/>
      <c r="S7" s="127" t="s">
        <v>29</v>
      </c>
      <c r="T7" s="127"/>
      <c r="U7" s="127" t="s">
        <v>30</v>
      </c>
      <c r="V7" s="127"/>
      <c r="W7" s="128" t="s">
        <v>26</v>
      </c>
      <c r="X7" s="129"/>
    </row>
    <row r="8" spans="2:24" ht="45" customHeight="1" x14ac:dyDescent="0.3">
      <c r="B8" s="119"/>
      <c r="C8" s="135"/>
      <c r="D8" s="135"/>
      <c r="E8" s="136"/>
      <c r="F8" s="137"/>
      <c r="G8" s="135"/>
      <c r="H8" s="135"/>
      <c r="I8" s="126"/>
      <c r="J8" s="127"/>
      <c r="K8" s="127"/>
      <c r="L8" s="127"/>
      <c r="M8" s="130"/>
      <c r="N8" s="131"/>
      <c r="O8" s="127"/>
      <c r="P8" s="132"/>
      <c r="Q8" s="126"/>
      <c r="R8" s="127"/>
      <c r="S8" s="127"/>
      <c r="T8" s="127"/>
      <c r="U8" s="127"/>
      <c r="V8" s="127"/>
      <c r="W8" s="130"/>
      <c r="X8" s="131"/>
    </row>
    <row r="9" spans="2:24" x14ac:dyDescent="0.3">
      <c r="B9" s="133"/>
      <c r="C9" s="12" t="s">
        <v>31</v>
      </c>
      <c r="D9" s="12" t="s">
        <v>32</v>
      </c>
      <c r="E9" s="13" t="s">
        <v>31</v>
      </c>
      <c r="F9" s="14" t="s">
        <v>32</v>
      </c>
      <c r="G9" s="12" t="s">
        <v>31</v>
      </c>
      <c r="H9" s="12" t="s">
        <v>32</v>
      </c>
      <c r="I9" s="13" t="s">
        <v>31</v>
      </c>
      <c r="J9" s="12" t="s">
        <v>32</v>
      </c>
      <c r="K9" s="12" t="s">
        <v>31</v>
      </c>
      <c r="L9" s="12" t="s">
        <v>32</v>
      </c>
      <c r="M9" s="15" t="s">
        <v>31</v>
      </c>
      <c r="N9" s="16" t="s">
        <v>32</v>
      </c>
      <c r="O9" s="12" t="s">
        <v>31</v>
      </c>
      <c r="P9" s="14" t="s">
        <v>32</v>
      </c>
      <c r="Q9" s="13" t="s">
        <v>31</v>
      </c>
      <c r="R9" s="12" t="s">
        <v>32</v>
      </c>
      <c r="S9" s="12" t="s">
        <v>31</v>
      </c>
      <c r="T9" s="12" t="s">
        <v>32</v>
      </c>
      <c r="U9" s="12" t="s">
        <v>31</v>
      </c>
      <c r="V9" s="12" t="s">
        <v>32</v>
      </c>
      <c r="W9" s="15" t="s">
        <v>31</v>
      </c>
      <c r="X9" s="16" t="s">
        <v>32</v>
      </c>
    </row>
    <row r="10" spans="2:24" x14ac:dyDescent="0.3">
      <c r="B10" s="17" t="s">
        <v>33</v>
      </c>
      <c r="C10" s="18">
        <v>31178</v>
      </c>
      <c r="D10" s="18">
        <v>57497607.932116203</v>
      </c>
      <c r="E10" s="19">
        <v>0</v>
      </c>
      <c r="F10" s="20">
        <v>0</v>
      </c>
      <c r="G10" s="18">
        <v>178</v>
      </c>
      <c r="H10" s="18">
        <v>1542273.4702775173</v>
      </c>
      <c r="I10" s="19">
        <v>1956</v>
      </c>
      <c r="J10" s="21">
        <v>7393359.1410210002</v>
      </c>
      <c r="K10" s="21">
        <v>0</v>
      </c>
      <c r="L10" s="21">
        <v>0</v>
      </c>
      <c r="M10" s="22">
        <v>1956</v>
      </c>
      <c r="N10" s="23">
        <v>7393359.1410210002</v>
      </c>
      <c r="O10" s="21">
        <v>27850</v>
      </c>
      <c r="P10" s="20">
        <v>46825819.398480341</v>
      </c>
      <c r="Q10" s="19">
        <v>2</v>
      </c>
      <c r="R10" s="21">
        <v>33582.50724511499</v>
      </c>
      <c r="S10" s="21">
        <v>273</v>
      </c>
      <c r="T10" s="21">
        <v>239270.19254625452</v>
      </c>
      <c r="U10" s="21">
        <v>919</v>
      </c>
      <c r="V10" s="21">
        <v>1463303.222545973</v>
      </c>
      <c r="W10" s="22">
        <v>1194</v>
      </c>
      <c r="X10" s="23">
        <v>1736155.9223373425</v>
      </c>
    </row>
    <row r="11" spans="2:24" x14ac:dyDescent="0.3">
      <c r="B11" s="17" t="s">
        <v>34</v>
      </c>
      <c r="C11" s="18">
        <v>1256</v>
      </c>
      <c r="D11" s="18">
        <v>6462439.9412207929</v>
      </c>
      <c r="E11" s="19">
        <v>0</v>
      </c>
      <c r="F11" s="20">
        <v>0</v>
      </c>
      <c r="G11" s="18">
        <v>229</v>
      </c>
      <c r="H11" s="18">
        <v>1536186.9517884813</v>
      </c>
      <c r="I11" s="19">
        <v>179</v>
      </c>
      <c r="J11" s="21">
        <v>877433.01337212231</v>
      </c>
      <c r="K11" s="21">
        <v>0</v>
      </c>
      <c r="L11" s="21">
        <v>0</v>
      </c>
      <c r="M11" s="22">
        <v>179</v>
      </c>
      <c r="N11" s="23">
        <v>877433.01337212231</v>
      </c>
      <c r="O11" s="21">
        <v>734</v>
      </c>
      <c r="P11" s="20">
        <v>3434737.9732073126</v>
      </c>
      <c r="Q11" s="19">
        <v>0</v>
      </c>
      <c r="R11" s="21">
        <v>0</v>
      </c>
      <c r="S11" s="21">
        <v>5</v>
      </c>
      <c r="T11" s="21">
        <v>47067.880524829779</v>
      </c>
      <c r="U11" s="21">
        <v>109</v>
      </c>
      <c r="V11" s="21">
        <v>567014.12232804683</v>
      </c>
      <c r="W11" s="22">
        <v>114</v>
      </c>
      <c r="X11" s="23">
        <v>614082.00285287655</v>
      </c>
    </row>
    <row r="12" spans="2:24" x14ac:dyDescent="0.3">
      <c r="B12" s="8" t="s">
        <v>35</v>
      </c>
      <c r="C12" s="18">
        <v>184925</v>
      </c>
      <c r="D12" s="18">
        <v>110461596.77313347</v>
      </c>
      <c r="E12" s="19">
        <v>0</v>
      </c>
      <c r="F12" s="20">
        <v>0</v>
      </c>
      <c r="G12" s="18">
        <v>16435</v>
      </c>
      <c r="H12" s="18">
        <v>12703790.806183109</v>
      </c>
      <c r="I12" s="19">
        <v>3914</v>
      </c>
      <c r="J12" s="21">
        <v>3640947.9083269564</v>
      </c>
      <c r="K12" s="21">
        <v>8059</v>
      </c>
      <c r="L12" s="21">
        <v>20533042.914221898</v>
      </c>
      <c r="M12" s="22">
        <v>11973</v>
      </c>
      <c r="N12" s="23">
        <v>24173990.822548855</v>
      </c>
      <c r="O12" s="21">
        <v>131303</v>
      </c>
      <c r="P12" s="20">
        <v>53766395.00180351</v>
      </c>
      <c r="Q12" s="19">
        <v>6506</v>
      </c>
      <c r="R12" s="21">
        <v>4937078.2890727241</v>
      </c>
      <c r="S12" s="21">
        <v>6769</v>
      </c>
      <c r="T12" s="21">
        <v>4323766.7385231946</v>
      </c>
      <c r="U12" s="21">
        <v>11939</v>
      </c>
      <c r="V12" s="21">
        <v>10556575.115002085</v>
      </c>
      <c r="W12" s="22">
        <v>25214</v>
      </c>
      <c r="X12" s="23">
        <v>19817420.142598003</v>
      </c>
    </row>
    <row r="13" spans="2:24" x14ac:dyDescent="0.3">
      <c r="B13" s="17" t="s">
        <v>36</v>
      </c>
      <c r="C13" s="18">
        <v>5066</v>
      </c>
      <c r="D13" s="18">
        <v>21789672.437828176</v>
      </c>
      <c r="E13" s="19">
        <v>751</v>
      </c>
      <c r="F13" s="20">
        <v>1510313.0000634992</v>
      </c>
      <c r="G13" s="18">
        <v>73</v>
      </c>
      <c r="H13" s="18">
        <v>339772.89220669807</v>
      </c>
      <c r="I13" s="19">
        <v>243</v>
      </c>
      <c r="J13" s="21">
        <v>1558843.4965150785</v>
      </c>
      <c r="K13" s="21">
        <v>7</v>
      </c>
      <c r="L13" s="21">
        <v>94712.831136286724</v>
      </c>
      <c r="M13" s="22">
        <v>250</v>
      </c>
      <c r="N13" s="23">
        <v>1653556.3276513652</v>
      </c>
      <c r="O13" s="21">
        <v>3935</v>
      </c>
      <c r="P13" s="20">
        <v>17176433.738243669</v>
      </c>
      <c r="Q13" s="19">
        <v>0</v>
      </c>
      <c r="R13" s="21">
        <v>0</v>
      </c>
      <c r="S13" s="21">
        <v>56</v>
      </c>
      <c r="T13" s="21">
        <v>1108025.3682128803</v>
      </c>
      <c r="U13" s="21">
        <v>1</v>
      </c>
      <c r="V13" s="21">
        <v>1571.1114500638591</v>
      </c>
      <c r="W13" s="22">
        <v>57</v>
      </c>
      <c r="X13" s="23">
        <v>1109596.4796629443</v>
      </c>
    </row>
    <row r="14" spans="2:24" x14ac:dyDescent="0.3">
      <c r="B14" s="8" t="s">
        <v>37</v>
      </c>
      <c r="C14" s="18">
        <v>13466</v>
      </c>
      <c r="D14" s="18">
        <v>68347190.48790212</v>
      </c>
      <c r="E14" s="19">
        <v>0</v>
      </c>
      <c r="F14" s="20">
        <v>0</v>
      </c>
      <c r="G14" s="18">
        <v>256</v>
      </c>
      <c r="H14" s="18">
        <v>4708150.0097212521</v>
      </c>
      <c r="I14" s="19">
        <v>1243</v>
      </c>
      <c r="J14" s="21">
        <v>30329932.039381217</v>
      </c>
      <c r="K14" s="21">
        <v>0</v>
      </c>
      <c r="L14" s="21">
        <v>0</v>
      </c>
      <c r="M14" s="22">
        <v>1243</v>
      </c>
      <c r="N14" s="23">
        <v>30329932.039381217</v>
      </c>
      <c r="O14" s="21">
        <v>11848</v>
      </c>
      <c r="P14" s="20">
        <v>31811411.942181792</v>
      </c>
      <c r="Q14" s="19">
        <v>0</v>
      </c>
      <c r="R14" s="21">
        <v>0</v>
      </c>
      <c r="S14" s="21">
        <v>0</v>
      </c>
      <c r="T14" s="21">
        <v>0</v>
      </c>
      <c r="U14" s="21">
        <v>119</v>
      </c>
      <c r="V14" s="21">
        <v>1497696.4966178553</v>
      </c>
      <c r="W14" s="22">
        <v>119</v>
      </c>
      <c r="X14" s="23">
        <v>1497696.4966178553</v>
      </c>
    </row>
    <row r="15" spans="2:24" x14ac:dyDescent="0.3">
      <c r="B15" s="8" t="s">
        <v>38</v>
      </c>
      <c r="C15" s="18">
        <v>1918</v>
      </c>
      <c r="D15" s="18">
        <v>9695721.2252901811</v>
      </c>
      <c r="E15" s="19">
        <v>1098</v>
      </c>
      <c r="F15" s="20">
        <v>4073560.50147259</v>
      </c>
      <c r="G15" s="18">
        <v>69</v>
      </c>
      <c r="H15" s="18">
        <v>235134.41077756271</v>
      </c>
      <c r="I15" s="19">
        <v>34</v>
      </c>
      <c r="J15" s="21">
        <v>232260.11893968307</v>
      </c>
      <c r="K15" s="21">
        <v>7</v>
      </c>
      <c r="L15" s="21">
        <v>47277.911940512487</v>
      </c>
      <c r="M15" s="22">
        <v>41</v>
      </c>
      <c r="N15" s="23">
        <v>279538.03088019555</v>
      </c>
      <c r="O15" s="21">
        <v>657</v>
      </c>
      <c r="P15" s="20">
        <v>4836076.8724211678</v>
      </c>
      <c r="Q15" s="19">
        <v>10</v>
      </c>
      <c r="R15" s="21">
        <v>25642.739828526279</v>
      </c>
      <c r="S15" s="21">
        <v>7</v>
      </c>
      <c r="T15" s="21">
        <v>22654.155655248396</v>
      </c>
      <c r="U15" s="21">
        <v>36</v>
      </c>
      <c r="V15" s="21">
        <v>223114.51425489059</v>
      </c>
      <c r="W15" s="22">
        <v>53</v>
      </c>
      <c r="X15" s="23">
        <v>271411.40973866527</v>
      </c>
    </row>
    <row r="16" spans="2:24" x14ac:dyDescent="0.3">
      <c r="B16" s="8" t="s">
        <v>39</v>
      </c>
      <c r="C16" s="18">
        <v>21208</v>
      </c>
      <c r="D16" s="18">
        <v>61755806.633690782</v>
      </c>
      <c r="E16" s="19">
        <v>0</v>
      </c>
      <c r="F16" s="20">
        <v>0</v>
      </c>
      <c r="G16" s="18">
        <v>0</v>
      </c>
      <c r="H16" s="18">
        <v>0</v>
      </c>
      <c r="I16" s="19">
        <v>6726</v>
      </c>
      <c r="J16" s="21">
        <v>24950240.956191521</v>
      </c>
      <c r="K16" s="21">
        <v>0</v>
      </c>
      <c r="L16" s="21">
        <v>0</v>
      </c>
      <c r="M16" s="22">
        <v>6726</v>
      </c>
      <c r="N16" s="23">
        <v>24950240.956191521</v>
      </c>
      <c r="O16" s="21">
        <v>11286</v>
      </c>
      <c r="P16" s="20">
        <v>30718581.157496724</v>
      </c>
      <c r="Q16" s="19">
        <v>0</v>
      </c>
      <c r="R16" s="21">
        <v>0</v>
      </c>
      <c r="S16" s="21">
        <v>14</v>
      </c>
      <c r="T16" s="21">
        <v>27070.353356057716</v>
      </c>
      <c r="U16" s="21">
        <v>3182</v>
      </c>
      <c r="V16" s="21">
        <v>6059914.1666464824</v>
      </c>
      <c r="W16" s="22">
        <v>3196</v>
      </c>
      <c r="X16" s="23">
        <v>6086984.5200025402</v>
      </c>
    </row>
    <row r="17" spans="2:24" x14ac:dyDescent="0.3">
      <c r="B17" s="8" t="s">
        <v>40</v>
      </c>
      <c r="C17" s="18">
        <v>13173</v>
      </c>
      <c r="D17" s="18">
        <v>29917874.014242128</v>
      </c>
      <c r="E17" s="19">
        <v>0</v>
      </c>
      <c r="F17" s="20">
        <v>0</v>
      </c>
      <c r="G17" s="18">
        <v>723</v>
      </c>
      <c r="H17" s="18">
        <v>1306954.5705595971</v>
      </c>
      <c r="I17" s="19">
        <v>408</v>
      </c>
      <c r="J17" s="21">
        <v>526119.27010744438</v>
      </c>
      <c r="K17" s="21">
        <v>164</v>
      </c>
      <c r="L17" s="21">
        <v>342101.38765145681</v>
      </c>
      <c r="M17" s="22">
        <v>572</v>
      </c>
      <c r="N17" s="23">
        <v>868220.65775890124</v>
      </c>
      <c r="O17" s="21">
        <v>6843</v>
      </c>
      <c r="P17" s="20">
        <v>19500384.956738792</v>
      </c>
      <c r="Q17" s="19">
        <v>0</v>
      </c>
      <c r="R17" s="21">
        <v>0</v>
      </c>
      <c r="S17" s="21">
        <v>46</v>
      </c>
      <c r="T17" s="21">
        <v>77156.018797039244</v>
      </c>
      <c r="U17" s="21">
        <v>4989</v>
      </c>
      <c r="V17" s="21">
        <v>8165157.8103877967</v>
      </c>
      <c r="W17" s="22">
        <v>5035</v>
      </c>
      <c r="X17" s="23">
        <v>8242313.8291848358</v>
      </c>
    </row>
    <row r="18" spans="2:24" x14ac:dyDescent="0.3">
      <c r="B18" s="8" t="s">
        <v>41</v>
      </c>
      <c r="C18" s="18">
        <v>434</v>
      </c>
      <c r="D18" s="18">
        <v>3961137.5723447725</v>
      </c>
      <c r="E18" s="19">
        <v>8</v>
      </c>
      <c r="F18" s="20">
        <v>23360.463373137005</v>
      </c>
      <c r="G18" s="18">
        <v>1</v>
      </c>
      <c r="H18" s="18">
        <v>3273.1488542997067</v>
      </c>
      <c r="I18" s="19">
        <v>14</v>
      </c>
      <c r="J18" s="21">
        <v>109808.31710397027</v>
      </c>
      <c r="K18" s="21">
        <v>75</v>
      </c>
      <c r="L18" s="21">
        <v>918837.83344385668</v>
      </c>
      <c r="M18" s="22">
        <v>89</v>
      </c>
      <c r="N18" s="23">
        <v>1028646.150547827</v>
      </c>
      <c r="O18" s="21">
        <v>239</v>
      </c>
      <c r="P18" s="20">
        <v>2060508.2012672324</v>
      </c>
      <c r="Q18" s="19">
        <v>39</v>
      </c>
      <c r="R18" s="21">
        <v>419431.11363652733</v>
      </c>
      <c r="S18" s="21">
        <v>0</v>
      </c>
      <c r="T18" s="21">
        <v>0</v>
      </c>
      <c r="U18" s="21">
        <v>58</v>
      </c>
      <c r="V18" s="21">
        <v>425918.49466574931</v>
      </c>
      <c r="W18" s="22">
        <v>97</v>
      </c>
      <c r="X18" s="23">
        <v>845349.60830227658</v>
      </c>
    </row>
    <row r="19" spans="2:24" x14ac:dyDescent="0.3">
      <c r="B19" s="8" t="s">
        <v>42</v>
      </c>
      <c r="C19" s="18">
        <v>0</v>
      </c>
      <c r="D19" s="18">
        <v>0</v>
      </c>
      <c r="E19" s="19">
        <v>0</v>
      </c>
      <c r="F19" s="20">
        <v>0</v>
      </c>
      <c r="G19" s="18">
        <v>0</v>
      </c>
      <c r="H19" s="18">
        <v>0</v>
      </c>
      <c r="I19" s="19">
        <v>0</v>
      </c>
      <c r="J19" s="18">
        <v>0</v>
      </c>
      <c r="K19" s="18">
        <v>0</v>
      </c>
      <c r="L19" s="18">
        <v>0</v>
      </c>
      <c r="M19" s="24">
        <v>0</v>
      </c>
      <c r="N19" s="23">
        <v>0</v>
      </c>
      <c r="O19" s="18">
        <v>0</v>
      </c>
      <c r="P19" s="20">
        <v>0</v>
      </c>
      <c r="Q19" s="19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24">
        <v>0</v>
      </c>
      <c r="X19" s="23">
        <v>0</v>
      </c>
    </row>
    <row r="20" spans="2:24" x14ac:dyDescent="0.3">
      <c r="B20" s="8" t="s">
        <v>43</v>
      </c>
      <c r="C20" s="18">
        <v>133</v>
      </c>
      <c r="D20" s="18">
        <v>1193034.8771358116</v>
      </c>
      <c r="E20" s="19">
        <v>0</v>
      </c>
      <c r="F20" s="20">
        <v>0</v>
      </c>
      <c r="G20" s="18">
        <v>0</v>
      </c>
      <c r="H20" s="18">
        <v>0</v>
      </c>
      <c r="I20" s="19">
        <v>18</v>
      </c>
      <c r="J20" s="21">
        <v>151383.13451136142</v>
      </c>
      <c r="K20" s="21">
        <v>4</v>
      </c>
      <c r="L20" s="21">
        <v>38033.63988554453</v>
      </c>
      <c r="M20" s="22">
        <v>22</v>
      </c>
      <c r="N20" s="23">
        <v>189416.77439690597</v>
      </c>
      <c r="O20" s="21">
        <v>109</v>
      </c>
      <c r="P20" s="20">
        <v>993798.65617600642</v>
      </c>
      <c r="Q20" s="19">
        <v>0</v>
      </c>
      <c r="R20" s="21">
        <v>0</v>
      </c>
      <c r="S20" s="21">
        <v>0</v>
      </c>
      <c r="T20" s="21">
        <v>0</v>
      </c>
      <c r="U20" s="21">
        <v>2</v>
      </c>
      <c r="V20" s="21">
        <v>9819.4465628991202</v>
      </c>
      <c r="W20" s="22">
        <v>2</v>
      </c>
      <c r="X20" s="23">
        <v>9819.4465628991202</v>
      </c>
    </row>
    <row r="21" spans="2:24" x14ac:dyDescent="0.3">
      <c r="B21" s="8" t="s">
        <v>44</v>
      </c>
      <c r="C21" s="18">
        <v>317</v>
      </c>
      <c r="D21" s="18">
        <v>126523.68018455323</v>
      </c>
      <c r="E21" s="19">
        <v>2</v>
      </c>
      <c r="F21" s="20">
        <v>2094.815266751812</v>
      </c>
      <c r="G21" s="18">
        <v>1</v>
      </c>
      <c r="H21" s="18">
        <v>392.77786251596478</v>
      </c>
      <c r="I21" s="19">
        <v>14</v>
      </c>
      <c r="J21" s="21">
        <v>2059.9813692367215</v>
      </c>
      <c r="K21" s="21">
        <v>9</v>
      </c>
      <c r="L21" s="21">
        <v>2239.75733529024</v>
      </c>
      <c r="M21" s="22">
        <v>23</v>
      </c>
      <c r="N21" s="23">
        <v>4299.7387045269616</v>
      </c>
      <c r="O21" s="21">
        <v>229</v>
      </c>
      <c r="P21" s="20">
        <v>70181.889372805759</v>
      </c>
      <c r="Q21" s="19">
        <v>15</v>
      </c>
      <c r="R21" s="21">
        <v>8660.1954331717934</v>
      </c>
      <c r="S21" s="21">
        <v>5</v>
      </c>
      <c r="T21" s="21">
        <v>5936.5100770433783</v>
      </c>
      <c r="U21" s="21">
        <v>42</v>
      </c>
      <c r="V21" s="21">
        <v>34957.753467737552</v>
      </c>
      <c r="W21" s="22">
        <v>62</v>
      </c>
      <c r="X21" s="23">
        <v>49554.458977952723</v>
      </c>
    </row>
    <row r="22" spans="2:24" x14ac:dyDescent="0.3">
      <c r="B22" s="25" t="s">
        <v>45</v>
      </c>
      <c r="C22" s="26">
        <v>0</v>
      </c>
      <c r="D22" s="26">
        <v>0</v>
      </c>
      <c r="E22" s="27">
        <v>0</v>
      </c>
      <c r="F22" s="28">
        <v>0</v>
      </c>
      <c r="G22" s="26">
        <v>0</v>
      </c>
      <c r="H22" s="26">
        <v>0</v>
      </c>
      <c r="I22" s="27">
        <v>0</v>
      </c>
      <c r="J22" s="26">
        <v>0</v>
      </c>
      <c r="K22" s="26">
        <v>0</v>
      </c>
      <c r="L22" s="26">
        <v>0</v>
      </c>
      <c r="M22" s="29">
        <v>0</v>
      </c>
      <c r="N22" s="30">
        <v>0</v>
      </c>
      <c r="O22" s="26">
        <v>0</v>
      </c>
      <c r="P22" s="28">
        <v>0</v>
      </c>
      <c r="Q22" s="27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9">
        <v>0</v>
      </c>
      <c r="X22" s="30">
        <v>0</v>
      </c>
    </row>
    <row r="23" spans="2:24" x14ac:dyDescent="0.3">
      <c r="B23" s="31" t="s">
        <v>26</v>
      </c>
      <c r="C23" s="32">
        <v>273074</v>
      </c>
      <c r="D23" s="32">
        <v>371208605.57508898</v>
      </c>
      <c r="E23" s="33">
        <v>1859</v>
      </c>
      <c r="F23" s="34">
        <v>5609328.7801759774</v>
      </c>
      <c r="G23" s="32">
        <v>17965</v>
      </c>
      <c r="H23" s="32">
        <v>22375929.038231034</v>
      </c>
      <c r="I23" s="33">
        <v>14749</v>
      </c>
      <c r="J23" s="32">
        <v>69772387.376839608</v>
      </c>
      <c r="K23" s="32">
        <v>8325</v>
      </c>
      <c r="L23" s="32">
        <v>21976246.275614846</v>
      </c>
      <c r="M23" s="35">
        <v>23074</v>
      </c>
      <c r="N23" s="36">
        <v>91748633.652454466</v>
      </c>
      <c r="O23" s="32">
        <v>195033</v>
      </c>
      <c r="P23" s="34">
        <v>211194329.78738937</v>
      </c>
      <c r="Q23" s="33">
        <v>6572</v>
      </c>
      <c r="R23" s="32">
        <v>5424394.8452160638</v>
      </c>
      <c r="S23" s="32">
        <v>7175</v>
      </c>
      <c r="T23" s="32">
        <v>5850947.2176925475</v>
      </c>
      <c r="U23" s="32">
        <v>21396</v>
      </c>
      <c r="V23" s="32">
        <v>29005042.253929581</v>
      </c>
      <c r="W23" s="35">
        <v>35143</v>
      </c>
      <c r="X23" s="36">
        <v>40280384.31683819</v>
      </c>
    </row>
    <row r="24" spans="2:24" s="9" customFormat="1" x14ac:dyDescent="0.3">
      <c r="B24" s="9" t="s">
        <v>46</v>
      </c>
      <c r="D24" s="37">
        <v>14215.372597468038</v>
      </c>
      <c r="E24" s="38"/>
      <c r="F24" s="39">
        <v>214.80832457633491</v>
      </c>
      <c r="H24" s="37">
        <v>856.88252835673109</v>
      </c>
      <c r="I24" s="38"/>
      <c r="J24" s="37">
        <v>2671.9221178616203</v>
      </c>
      <c r="L24" s="37">
        <v>841.57674259087491</v>
      </c>
      <c r="N24" s="39">
        <v>3513.4988604524956</v>
      </c>
      <c r="P24" s="37">
        <v>8087.6521807708714</v>
      </c>
      <c r="Q24" s="38"/>
      <c r="R24" s="37">
        <v>207.72630990348458</v>
      </c>
      <c r="T24" s="37">
        <v>224.06106296690896</v>
      </c>
      <c r="V24" s="37">
        <v>1110.7433304412134</v>
      </c>
      <c r="X24" s="39">
        <v>1542.5307033116071</v>
      </c>
    </row>
    <row r="25" spans="2:24" s="9" customFormat="1" x14ac:dyDescent="0.3">
      <c r="D25" s="37"/>
      <c r="F25" s="40"/>
      <c r="H25" s="37"/>
      <c r="J25" s="37"/>
      <c r="L25" s="37"/>
      <c r="N25" s="40"/>
      <c r="P25" s="37"/>
      <c r="R25" s="37"/>
      <c r="T25" s="37"/>
      <c r="V25" s="37"/>
      <c r="X25" s="40"/>
    </row>
    <row r="26" spans="2:24" x14ac:dyDescent="0.3">
      <c r="B26" s="8" t="s">
        <v>47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P26" s="42"/>
    </row>
    <row r="27" spans="2:24" x14ac:dyDescent="0.3">
      <c r="B27" s="43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9" spans="2:24" x14ac:dyDescent="0.3">
      <c r="B29" s="10" t="s">
        <v>3</v>
      </c>
    </row>
    <row r="30" spans="2:24" x14ac:dyDescent="0.3">
      <c r="B30" s="117" t="s">
        <v>48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1" spans="2:24" ht="15" customHeight="1" x14ac:dyDescent="0.3">
      <c r="B31" s="119" t="s">
        <v>49</v>
      </c>
      <c r="C31" s="134" t="s">
        <v>18</v>
      </c>
      <c r="D31" s="134"/>
      <c r="E31" s="122" t="s">
        <v>19</v>
      </c>
      <c r="F31" s="120"/>
      <c r="G31" s="136" t="s">
        <v>20</v>
      </c>
      <c r="H31" s="137"/>
      <c r="I31" s="123" t="s">
        <v>21</v>
      </c>
      <c r="J31" s="125"/>
      <c r="K31" s="125"/>
      <c r="L31" s="125"/>
      <c r="M31" s="125"/>
      <c r="N31" s="124"/>
      <c r="O31" s="123" t="s">
        <v>22</v>
      </c>
      <c r="P31" s="124"/>
      <c r="Q31" s="123" t="s">
        <v>23</v>
      </c>
      <c r="R31" s="125"/>
      <c r="S31" s="125"/>
      <c r="T31" s="125"/>
      <c r="U31" s="125"/>
      <c r="V31" s="125"/>
      <c r="W31" s="125"/>
      <c r="X31" s="124"/>
    </row>
    <row r="32" spans="2:24" ht="15" customHeight="1" x14ac:dyDescent="0.3">
      <c r="B32" s="119"/>
      <c r="C32" s="135"/>
      <c r="D32" s="135"/>
      <c r="E32" s="122"/>
      <c r="F32" s="120"/>
      <c r="G32" s="138"/>
      <c r="H32" s="139"/>
      <c r="I32" s="126" t="s">
        <v>24</v>
      </c>
      <c r="J32" s="127"/>
      <c r="K32" s="127" t="s">
        <v>25</v>
      </c>
      <c r="L32" s="127"/>
      <c r="M32" s="128" t="s">
        <v>26</v>
      </c>
      <c r="N32" s="129"/>
      <c r="O32" s="126" t="s">
        <v>27</v>
      </c>
      <c r="P32" s="132"/>
      <c r="Q32" s="126" t="s">
        <v>28</v>
      </c>
      <c r="R32" s="127"/>
      <c r="S32" s="127" t="s">
        <v>29</v>
      </c>
      <c r="T32" s="127"/>
      <c r="U32" s="127" t="s">
        <v>30</v>
      </c>
      <c r="V32" s="127"/>
      <c r="W32" s="128" t="s">
        <v>26</v>
      </c>
      <c r="X32" s="129"/>
    </row>
    <row r="33" spans="1:30" ht="45" customHeight="1" x14ac:dyDescent="0.3">
      <c r="B33" s="119"/>
      <c r="C33" s="135"/>
      <c r="D33" s="135"/>
      <c r="E33" s="136"/>
      <c r="F33" s="134"/>
      <c r="G33" s="138"/>
      <c r="H33" s="139"/>
      <c r="I33" s="126"/>
      <c r="J33" s="127"/>
      <c r="K33" s="127"/>
      <c r="L33" s="127"/>
      <c r="M33" s="130"/>
      <c r="N33" s="131"/>
      <c r="O33" s="126"/>
      <c r="P33" s="132"/>
      <c r="Q33" s="126"/>
      <c r="R33" s="127"/>
      <c r="S33" s="127"/>
      <c r="T33" s="127"/>
      <c r="U33" s="127"/>
      <c r="V33" s="127"/>
      <c r="W33" s="130"/>
      <c r="X33" s="131"/>
    </row>
    <row r="34" spans="1:30" x14ac:dyDescent="0.3">
      <c r="B34" s="133"/>
      <c r="C34" s="12" t="s">
        <v>31</v>
      </c>
      <c r="D34" s="12" t="s">
        <v>32</v>
      </c>
      <c r="E34" s="13" t="s">
        <v>31</v>
      </c>
      <c r="F34" s="12" t="s">
        <v>32</v>
      </c>
      <c r="G34" s="13" t="s">
        <v>31</v>
      </c>
      <c r="H34" s="14" t="s">
        <v>32</v>
      </c>
      <c r="I34" s="13" t="s">
        <v>31</v>
      </c>
      <c r="J34" s="12" t="s">
        <v>32</v>
      </c>
      <c r="K34" s="12" t="s">
        <v>31</v>
      </c>
      <c r="L34" s="12" t="s">
        <v>32</v>
      </c>
      <c r="M34" s="15" t="s">
        <v>31</v>
      </c>
      <c r="N34" s="16" t="s">
        <v>32</v>
      </c>
      <c r="O34" s="13" t="s">
        <v>31</v>
      </c>
      <c r="P34" s="14" t="s">
        <v>32</v>
      </c>
      <c r="Q34" s="13" t="s">
        <v>31</v>
      </c>
      <c r="R34" s="12" t="s">
        <v>32</v>
      </c>
      <c r="S34" s="12" t="s">
        <v>31</v>
      </c>
      <c r="T34" s="12" t="s">
        <v>32</v>
      </c>
      <c r="U34" s="12" t="s">
        <v>31</v>
      </c>
      <c r="V34" s="12" t="s">
        <v>32</v>
      </c>
      <c r="W34" s="15" t="s">
        <v>31</v>
      </c>
      <c r="X34" s="16" t="s">
        <v>32</v>
      </c>
    </row>
    <row r="35" spans="1:30" x14ac:dyDescent="0.3">
      <c r="B35" s="8" t="s">
        <v>50</v>
      </c>
      <c r="C35" s="18">
        <v>247008</v>
      </c>
      <c r="D35" s="18">
        <v>153465117.83849761</v>
      </c>
      <c r="E35" s="19">
        <v>1649</v>
      </c>
      <c r="F35" s="21">
        <v>3690898.6229862771</v>
      </c>
      <c r="G35" s="19">
        <v>17043</v>
      </c>
      <c r="H35" s="20">
        <v>14942228.093109302</v>
      </c>
      <c r="I35" s="19">
        <v>11834</v>
      </c>
      <c r="J35" s="21">
        <v>28651616.545276485</v>
      </c>
      <c r="K35" s="21">
        <v>7065</v>
      </c>
      <c r="L35" s="21">
        <v>5015524.9504608922</v>
      </c>
      <c r="M35" s="22">
        <v>18899</v>
      </c>
      <c r="N35" s="23">
        <v>33667141.495737374</v>
      </c>
      <c r="O35" s="19">
        <v>176858</v>
      </c>
      <c r="P35" s="20">
        <v>79315843.524107724</v>
      </c>
      <c r="Q35" s="19">
        <v>6401</v>
      </c>
      <c r="R35" s="21">
        <v>4068460.1999173858</v>
      </c>
      <c r="S35" s="21">
        <v>6915</v>
      </c>
      <c r="T35" s="21">
        <v>2813355.1211359659</v>
      </c>
      <c r="U35" s="21">
        <v>19243</v>
      </c>
      <c r="V35" s="21">
        <v>14967190.781503567</v>
      </c>
      <c r="W35" s="22">
        <v>32559</v>
      </c>
      <c r="X35" s="23">
        <v>21849006.102556922</v>
      </c>
    </row>
    <row r="36" spans="1:30" x14ac:dyDescent="0.3">
      <c r="B36" s="8" t="s">
        <v>51</v>
      </c>
      <c r="C36" s="18">
        <v>16985</v>
      </c>
      <c r="D36" s="18">
        <v>74650104.660080224</v>
      </c>
      <c r="E36" s="19">
        <v>136</v>
      </c>
      <c r="F36" s="21">
        <v>946649.05199789733</v>
      </c>
      <c r="G36" s="19">
        <v>701</v>
      </c>
      <c r="H36" s="20">
        <v>3721855.4537533526</v>
      </c>
      <c r="I36" s="19">
        <v>1709</v>
      </c>
      <c r="J36" s="21">
        <v>16326645.692405183</v>
      </c>
      <c r="K36" s="21">
        <v>536</v>
      </c>
      <c r="L36" s="21">
        <v>2565512.5584175242</v>
      </c>
      <c r="M36" s="22">
        <v>2245</v>
      </c>
      <c r="N36" s="23">
        <v>18892158.250822708</v>
      </c>
      <c r="O36" s="19">
        <v>12027</v>
      </c>
      <c r="P36" s="20">
        <v>43068219.913641244</v>
      </c>
      <c r="Q36" s="19">
        <v>139</v>
      </c>
      <c r="R36" s="21">
        <v>938266.12232019124</v>
      </c>
      <c r="S36" s="21">
        <v>107</v>
      </c>
      <c r="T36" s="21">
        <v>343948.2133844294</v>
      </c>
      <c r="U36" s="21">
        <v>1630</v>
      </c>
      <c r="V36" s="21">
        <v>6739007.6541604018</v>
      </c>
      <c r="W36" s="22">
        <v>1876</v>
      </c>
      <c r="X36" s="23">
        <v>8021221.9898650227</v>
      </c>
    </row>
    <row r="37" spans="1:30" x14ac:dyDescent="0.3">
      <c r="B37" s="8" t="s">
        <v>52</v>
      </c>
      <c r="C37" s="18">
        <v>8001</v>
      </c>
      <c r="D37" s="18">
        <v>106840558.10199264</v>
      </c>
      <c r="E37" s="19">
        <v>60</v>
      </c>
      <c r="F37" s="21">
        <v>843768.44812157261</v>
      </c>
      <c r="G37" s="19">
        <v>200</v>
      </c>
      <c r="H37" s="20">
        <v>2792321.6142384596</v>
      </c>
      <c r="I37" s="19">
        <v>1002</v>
      </c>
      <c r="J37" s="21">
        <v>17927104.785409089</v>
      </c>
      <c r="K37" s="21">
        <v>610</v>
      </c>
      <c r="L37" s="21">
        <v>9839292.069323983</v>
      </c>
      <c r="M37" s="22">
        <v>1612</v>
      </c>
      <c r="N37" s="23">
        <v>27766396.854733072</v>
      </c>
      <c r="O37" s="19">
        <v>5487</v>
      </c>
      <c r="P37" s="20">
        <v>67433049.364092648</v>
      </c>
      <c r="Q37" s="19">
        <v>29</v>
      </c>
      <c r="R37" s="21">
        <v>357115.26917394233</v>
      </c>
      <c r="S37" s="21">
        <v>131</v>
      </c>
      <c r="T37" s="21">
        <v>1782478.0594940628</v>
      </c>
      <c r="U37" s="21">
        <v>482</v>
      </c>
      <c r="V37" s="21">
        <v>5865428.4921388784</v>
      </c>
      <c r="W37" s="22">
        <v>642</v>
      </c>
      <c r="X37" s="23">
        <v>8005021.8208068833</v>
      </c>
    </row>
    <row r="38" spans="1:30" x14ac:dyDescent="0.3">
      <c r="B38" s="25" t="s">
        <v>53</v>
      </c>
      <c r="C38" s="26">
        <v>1080</v>
      </c>
      <c r="D38" s="26">
        <v>36252824.974518538</v>
      </c>
      <c r="E38" s="27">
        <v>14</v>
      </c>
      <c r="F38" s="26">
        <v>128012.65707023065</v>
      </c>
      <c r="G38" s="27">
        <v>21</v>
      </c>
      <c r="H38" s="28">
        <v>919523.87712991983</v>
      </c>
      <c r="I38" s="27">
        <v>204</v>
      </c>
      <c r="J38" s="26">
        <v>6867020.3537488356</v>
      </c>
      <c r="K38" s="26">
        <v>114</v>
      </c>
      <c r="L38" s="26">
        <v>4555916.6974124452</v>
      </c>
      <c r="M38" s="29">
        <v>318</v>
      </c>
      <c r="N38" s="30">
        <v>11422937.051161282</v>
      </c>
      <c r="O38" s="27">
        <v>661</v>
      </c>
      <c r="P38" s="28">
        <v>21377216.98554774</v>
      </c>
      <c r="Q38" s="27">
        <v>3</v>
      </c>
      <c r="R38" s="26">
        <v>60553.253804544576</v>
      </c>
      <c r="S38" s="26">
        <v>22</v>
      </c>
      <c r="T38" s="26">
        <v>911165.82367808977</v>
      </c>
      <c r="U38" s="26">
        <v>41</v>
      </c>
      <c r="V38" s="26">
        <v>1433415.3261267324</v>
      </c>
      <c r="W38" s="29">
        <v>66</v>
      </c>
      <c r="X38" s="30">
        <v>2405134.4036093666</v>
      </c>
    </row>
    <row r="39" spans="1:30" x14ac:dyDescent="0.3">
      <c r="B39" s="31" t="s">
        <v>26</v>
      </c>
      <c r="C39" s="32">
        <v>273074</v>
      </c>
      <c r="D39" s="32">
        <v>371208605.57508904</v>
      </c>
      <c r="E39" s="33">
        <v>1859</v>
      </c>
      <c r="F39" s="34">
        <v>5609328.7801759783</v>
      </c>
      <c r="G39" s="32">
        <v>17965</v>
      </c>
      <c r="H39" s="32">
        <v>22375929.038231034</v>
      </c>
      <c r="I39" s="33">
        <v>14749</v>
      </c>
      <c r="J39" s="32">
        <v>69772387.376839608</v>
      </c>
      <c r="K39" s="32">
        <v>8325</v>
      </c>
      <c r="L39" s="32">
        <v>21976246.275614846</v>
      </c>
      <c r="M39" s="35">
        <v>23074</v>
      </c>
      <c r="N39" s="36">
        <v>91748633.652454436</v>
      </c>
      <c r="O39" s="32">
        <v>195033</v>
      </c>
      <c r="P39" s="34">
        <v>211194329.78738937</v>
      </c>
      <c r="Q39" s="33">
        <v>6572</v>
      </c>
      <c r="R39" s="32">
        <v>5424394.8452160647</v>
      </c>
      <c r="S39" s="32">
        <v>7175</v>
      </c>
      <c r="T39" s="32">
        <v>5850947.2176925484</v>
      </c>
      <c r="U39" s="32">
        <v>21396</v>
      </c>
      <c r="V39" s="32">
        <v>29005042.253929578</v>
      </c>
      <c r="W39" s="35">
        <v>35143</v>
      </c>
      <c r="X39" s="36">
        <v>40280384.31683819</v>
      </c>
    </row>
    <row r="40" spans="1:30" s="9" customFormat="1" x14ac:dyDescent="0.3">
      <c r="B40" s="9" t="s">
        <v>46</v>
      </c>
      <c r="D40" s="37">
        <v>14215.37259746804</v>
      </c>
      <c r="E40" s="38"/>
      <c r="F40" s="39">
        <v>214.808324576335</v>
      </c>
      <c r="H40" s="37">
        <v>856.88252835673109</v>
      </c>
      <c r="I40" s="38"/>
      <c r="J40" s="37">
        <v>2671.9221178616203</v>
      </c>
      <c r="L40" s="37">
        <v>841.57674259087491</v>
      </c>
      <c r="N40" s="39">
        <v>3513.4988604524947</v>
      </c>
      <c r="P40" s="37">
        <v>8087.6521807708714</v>
      </c>
      <c r="Q40" s="38"/>
      <c r="R40" s="37">
        <v>207.72630990348463</v>
      </c>
      <c r="T40" s="37">
        <v>224.06106296690902</v>
      </c>
      <c r="V40" s="37">
        <v>1110.7433304412132</v>
      </c>
      <c r="X40" s="39">
        <v>1542.5307033116071</v>
      </c>
    </row>
    <row r="41" spans="1:30" s="9" customFormat="1" x14ac:dyDescent="0.3">
      <c r="D41" s="37"/>
      <c r="F41" s="40"/>
      <c r="H41" s="37"/>
      <c r="J41" s="37"/>
      <c r="L41" s="37"/>
      <c r="N41" s="40"/>
      <c r="P41" s="37"/>
      <c r="R41" s="37"/>
      <c r="T41" s="37"/>
      <c r="V41" s="37"/>
      <c r="X41" s="40"/>
    </row>
    <row r="42" spans="1:30" x14ac:dyDescent="0.3">
      <c r="B42" s="8" t="s">
        <v>47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P42" s="42"/>
    </row>
    <row r="43" spans="1:30" x14ac:dyDescent="0.3">
      <c r="B43" s="43"/>
      <c r="C43" s="41"/>
      <c r="D43" s="41"/>
      <c r="E43" s="41"/>
      <c r="F43" s="41"/>
      <c r="G43" s="41"/>
      <c r="H43" s="41"/>
      <c r="I43" s="41"/>
      <c r="J43" s="41"/>
      <c r="K43" s="41"/>
      <c r="L43" s="41"/>
    </row>
    <row r="45" spans="1:30" x14ac:dyDescent="0.3">
      <c r="B45" s="10" t="s">
        <v>5</v>
      </c>
    </row>
    <row r="46" spans="1:30" x14ac:dyDescent="0.3">
      <c r="B46" s="117" t="s">
        <v>54</v>
      </c>
      <c r="C46" s="117"/>
      <c r="D46" s="117"/>
      <c r="E46" s="117"/>
      <c r="F46" s="117"/>
      <c r="G46" s="117"/>
      <c r="H46" s="117"/>
      <c r="I46" s="117"/>
      <c r="J46" s="117"/>
      <c r="K46" s="117"/>
      <c r="L46" s="117"/>
    </row>
    <row r="47" spans="1:30" ht="14.4" customHeight="1" x14ac:dyDescent="0.3">
      <c r="A47" s="118" t="s">
        <v>17</v>
      </c>
      <c r="B47" s="119" t="s">
        <v>55</v>
      </c>
      <c r="C47" s="120" t="s">
        <v>18</v>
      </c>
      <c r="D47" s="121"/>
      <c r="E47" s="122" t="s">
        <v>19</v>
      </c>
      <c r="F47" s="121"/>
      <c r="G47" s="122" t="s">
        <v>20</v>
      </c>
      <c r="H47" s="121"/>
      <c r="I47" s="111" t="s">
        <v>21</v>
      </c>
      <c r="J47" s="111"/>
      <c r="K47" s="111"/>
      <c r="L47" s="111"/>
      <c r="M47" s="111"/>
      <c r="N47" s="111"/>
      <c r="O47" s="111" t="s">
        <v>22</v>
      </c>
      <c r="P47" s="112"/>
      <c r="Q47" s="111" t="s">
        <v>23</v>
      </c>
      <c r="R47" s="111"/>
      <c r="S47" s="111"/>
      <c r="T47" s="111"/>
      <c r="U47" s="111"/>
      <c r="V47" s="111"/>
      <c r="W47" s="111"/>
      <c r="X47" s="111"/>
      <c r="Y47" s="44"/>
      <c r="Z47" s="44"/>
      <c r="AA47" s="44"/>
      <c r="AB47" s="44"/>
      <c r="AC47" s="44"/>
      <c r="AD47" s="44"/>
    </row>
    <row r="48" spans="1:30" ht="15" customHeight="1" x14ac:dyDescent="0.3">
      <c r="A48" s="118"/>
      <c r="B48" s="119"/>
      <c r="C48" s="120"/>
      <c r="D48" s="121"/>
      <c r="E48" s="122"/>
      <c r="F48" s="121"/>
      <c r="G48" s="122"/>
      <c r="H48" s="121"/>
      <c r="I48" s="113" t="s">
        <v>24</v>
      </c>
      <c r="J48" s="113"/>
      <c r="K48" s="113" t="s">
        <v>25</v>
      </c>
      <c r="L48" s="113"/>
      <c r="M48" s="114" t="s">
        <v>26</v>
      </c>
      <c r="N48" s="116"/>
      <c r="O48" s="113" t="s">
        <v>27</v>
      </c>
      <c r="P48" s="115"/>
      <c r="Q48" s="113" t="s">
        <v>28</v>
      </c>
      <c r="R48" s="113"/>
      <c r="S48" s="113" t="s">
        <v>29</v>
      </c>
      <c r="T48" s="113"/>
      <c r="U48" s="113" t="s">
        <v>30</v>
      </c>
      <c r="V48" s="113"/>
      <c r="W48" s="114" t="s">
        <v>26</v>
      </c>
      <c r="X48" s="116"/>
      <c r="Y48" s="44"/>
      <c r="Z48" s="44"/>
      <c r="AA48" s="44"/>
      <c r="AB48" s="44"/>
      <c r="AC48" s="44"/>
      <c r="AD48" s="44"/>
    </row>
    <row r="49" spans="1:30" x14ac:dyDescent="0.3">
      <c r="A49" s="118"/>
      <c r="B49" s="119"/>
      <c r="C49" s="120"/>
      <c r="D49" s="121"/>
      <c r="E49" s="122"/>
      <c r="F49" s="121"/>
      <c r="G49" s="122"/>
      <c r="H49" s="121"/>
      <c r="I49" s="113"/>
      <c r="J49" s="113"/>
      <c r="K49" s="113"/>
      <c r="L49" s="113"/>
      <c r="M49" s="114"/>
      <c r="N49" s="116"/>
      <c r="O49" s="113"/>
      <c r="P49" s="115"/>
      <c r="Q49" s="113"/>
      <c r="R49" s="113"/>
      <c r="S49" s="113"/>
      <c r="T49" s="113"/>
      <c r="U49" s="113"/>
      <c r="V49" s="113"/>
      <c r="W49" s="114"/>
      <c r="X49" s="116"/>
      <c r="Y49" s="44"/>
      <c r="Z49" s="44"/>
      <c r="AA49" s="44"/>
      <c r="AB49" s="44"/>
      <c r="AC49" s="44"/>
      <c r="AD49" s="44"/>
    </row>
    <row r="50" spans="1:30" x14ac:dyDescent="0.3">
      <c r="A50" s="118"/>
      <c r="B50" s="119"/>
      <c r="C50" s="45" t="s">
        <v>31</v>
      </c>
      <c r="D50" s="46" t="s">
        <v>32</v>
      </c>
      <c r="E50" s="47" t="s">
        <v>31</v>
      </c>
      <c r="F50" s="46" t="s">
        <v>32</v>
      </c>
      <c r="G50" s="47" t="s">
        <v>31</v>
      </c>
      <c r="H50" s="46" t="s">
        <v>32</v>
      </c>
      <c r="I50" s="45" t="s">
        <v>31</v>
      </c>
      <c r="J50" s="45" t="s">
        <v>32</v>
      </c>
      <c r="K50" s="45" t="s">
        <v>31</v>
      </c>
      <c r="L50" s="45" t="s">
        <v>32</v>
      </c>
      <c r="M50" s="48" t="s">
        <v>31</v>
      </c>
      <c r="N50" s="49" t="s">
        <v>32</v>
      </c>
      <c r="O50" s="45" t="s">
        <v>31</v>
      </c>
      <c r="P50" s="46" t="s">
        <v>32</v>
      </c>
      <c r="Q50" s="45" t="s">
        <v>31</v>
      </c>
      <c r="R50" s="45" t="s">
        <v>32</v>
      </c>
      <c r="S50" s="45" t="s">
        <v>31</v>
      </c>
      <c r="T50" s="45" t="s">
        <v>32</v>
      </c>
      <c r="U50" s="45" t="s">
        <v>31</v>
      </c>
      <c r="V50" s="45" t="s">
        <v>32</v>
      </c>
      <c r="W50" s="48" t="s">
        <v>31</v>
      </c>
      <c r="X50" s="49" t="s">
        <v>32</v>
      </c>
      <c r="Y50" s="44"/>
      <c r="Z50" s="44"/>
      <c r="AA50" s="44"/>
      <c r="AB50" s="44"/>
      <c r="AC50" s="44"/>
      <c r="AD50" s="44"/>
    </row>
    <row r="51" spans="1:30" x14ac:dyDescent="0.3">
      <c r="A51" s="50"/>
      <c r="B51" s="51" t="s">
        <v>56</v>
      </c>
      <c r="C51" s="52">
        <v>5494</v>
      </c>
      <c r="D51" s="53">
        <v>7027503.9664017819</v>
      </c>
      <c r="E51" s="54">
        <v>7</v>
      </c>
      <c r="F51" s="53">
        <v>13167.877840847719</v>
      </c>
      <c r="G51" s="54">
        <v>355</v>
      </c>
      <c r="H51" s="53">
        <v>696896.38392334024</v>
      </c>
      <c r="I51" s="55">
        <v>210</v>
      </c>
      <c r="J51" s="55">
        <v>808827.87138619821</v>
      </c>
      <c r="K51" s="55">
        <v>116</v>
      </c>
      <c r="L51" s="55">
        <v>187409.60440068317</v>
      </c>
      <c r="M51" s="52">
        <v>326</v>
      </c>
      <c r="N51" s="53">
        <v>996237.4757868814</v>
      </c>
      <c r="O51" s="52">
        <v>4109</v>
      </c>
      <c r="P51" s="53">
        <v>3980668.4902469986</v>
      </c>
      <c r="Q51" s="55">
        <v>123</v>
      </c>
      <c r="R51" s="55">
        <v>275274.65136054979</v>
      </c>
      <c r="S51" s="55">
        <v>145</v>
      </c>
      <c r="T51" s="55">
        <v>226980.86376434375</v>
      </c>
      <c r="U51" s="55">
        <v>429</v>
      </c>
      <c r="V51" s="55">
        <v>838278.22347882041</v>
      </c>
      <c r="W51" s="52">
        <v>697</v>
      </c>
      <c r="X51" s="53">
        <v>1340533.7386037139</v>
      </c>
      <c r="Y51" s="55"/>
      <c r="Z51" s="55"/>
      <c r="AA51" s="55"/>
      <c r="AB51" s="55"/>
      <c r="AC51" s="55"/>
      <c r="AD51" s="55"/>
    </row>
    <row r="52" spans="1:30" x14ac:dyDescent="0.3">
      <c r="B52" s="56" t="s">
        <v>57</v>
      </c>
      <c r="C52" s="52">
        <v>8843</v>
      </c>
      <c r="D52" s="53">
        <v>9579160.5390810706</v>
      </c>
      <c r="E52" s="54">
        <v>69</v>
      </c>
      <c r="F52" s="53">
        <v>141463.99565718611</v>
      </c>
      <c r="G52" s="54">
        <v>537</v>
      </c>
      <c r="H52" s="53">
        <v>459846.95770633442</v>
      </c>
      <c r="I52" s="55">
        <v>356</v>
      </c>
      <c r="J52" s="55">
        <v>2052151.7799710785</v>
      </c>
      <c r="K52" s="55">
        <v>346</v>
      </c>
      <c r="L52" s="55">
        <v>519147.81478036189</v>
      </c>
      <c r="M52" s="52">
        <v>702</v>
      </c>
      <c r="N52" s="53">
        <v>2571299.5947514405</v>
      </c>
      <c r="O52" s="52">
        <v>6374</v>
      </c>
      <c r="P52" s="53">
        <v>5190090.3903295472</v>
      </c>
      <c r="Q52" s="55">
        <v>214</v>
      </c>
      <c r="R52" s="55">
        <v>244483.3588857154</v>
      </c>
      <c r="S52" s="55">
        <v>286</v>
      </c>
      <c r="T52" s="55">
        <v>109933.74190959432</v>
      </c>
      <c r="U52" s="55">
        <v>661</v>
      </c>
      <c r="V52" s="55">
        <v>862042.49984125234</v>
      </c>
      <c r="W52" s="52">
        <v>1161</v>
      </c>
      <c r="X52" s="53">
        <v>1216459.6006365621</v>
      </c>
      <c r="Y52" s="55"/>
      <c r="Z52" s="55"/>
      <c r="AA52" s="55"/>
      <c r="AB52" s="55"/>
      <c r="AC52" s="55"/>
      <c r="AD52" s="55"/>
    </row>
    <row r="53" spans="1:30" x14ac:dyDescent="0.3">
      <c r="B53" s="56" t="s">
        <v>58</v>
      </c>
      <c r="C53" s="52">
        <v>5251</v>
      </c>
      <c r="D53" s="53">
        <v>3621109.4017927693</v>
      </c>
      <c r="E53" s="54">
        <v>2</v>
      </c>
      <c r="F53" s="53">
        <v>2340.30143082429</v>
      </c>
      <c r="G53" s="54">
        <v>267</v>
      </c>
      <c r="H53" s="53">
        <v>123674.33743284317</v>
      </c>
      <c r="I53" s="55">
        <v>143</v>
      </c>
      <c r="J53" s="55">
        <v>471158.3267924909</v>
      </c>
      <c r="K53" s="55">
        <v>118</v>
      </c>
      <c r="L53" s="55">
        <v>129244.75985234171</v>
      </c>
      <c r="M53" s="52">
        <v>261</v>
      </c>
      <c r="N53" s="53">
        <v>600403.08664483263</v>
      </c>
      <c r="O53" s="52">
        <v>4226</v>
      </c>
      <c r="P53" s="53">
        <v>2525201.2801285172</v>
      </c>
      <c r="Q53" s="55">
        <v>81</v>
      </c>
      <c r="R53" s="55">
        <v>25415.380886512728</v>
      </c>
      <c r="S53" s="55">
        <v>137</v>
      </c>
      <c r="T53" s="55">
        <v>25525.10659009244</v>
      </c>
      <c r="U53" s="55">
        <v>277</v>
      </c>
      <c r="V53" s="55">
        <v>318549.90867914696</v>
      </c>
      <c r="W53" s="52">
        <v>495</v>
      </c>
      <c r="X53" s="53">
        <v>369490.39615575213</v>
      </c>
      <c r="Y53" s="55"/>
      <c r="Z53" s="55"/>
      <c r="AA53" s="55"/>
      <c r="AB53" s="55"/>
      <c r="AC53" s="55"/>
      <c r="AD53" s="55"/>
    </row>
    <row r="54" spans="1:30" x14ac:dyDescent="0.3">
      <c r="B54" s="56" t="s">
        <v>59</v>
      </c>
      <c r="C54" s="52">
        <v>11801</v>
      </c>
      <c r="D54" s="53">
        <v>10709503.639021434</v>
      </c>
      <c r="E54" s="54">
        <v>14</v>
      </c>
      <c r="F54" s="53">
        <v>17550.624451338423</v>
      </c>
      <c r="G54" s="54">
        <v>838</v>
      </c>
      <c r="H54" s="53">
        <v>1338935.115813826</v>
      </c>
      <c r="I54" s="55">
        <v>395</v>
      </c>
      <c r="J54" s="55">
        <v>1463798.2886341217</v>
      </c>
      <c r="K54" s="55">
        <v>324</v>
      </c>
      <c r="L54" s="55">
        <v>864288.1964033331</v>
      </c>
      <c r="M54" s="52">
        <v>719</v>
      </c>
      <c r="N54" s="53">
        <v>2328086.4850374549</v>
      </c>
      <c r="O54" s="52">
        <v>8863</v>
      </c>
      <c r="P54" s="53">
        <v>6005434.0496183187</v>
      </c>
      <c r="Q54" s="55">
        <v>307</v>
      </c>
      <c r="R54" s="55">
        <v>100581.69052901286</v>
      </c>
      <c r="S54" s="55">
        <v>337</v>
      </c>
      <c r="T54" s="55">
        <v>142053.18650860412</v>
      </c>
      <c r="U54" s="55">
        <v>723</v>
      </c>
      <c r="V54" s="55">
        <v>776862.48706287914</v>
      </c>
      <c r="W54" s="52">
        <v>1367</v>
      </c>
      <c r="X54" s="53">
        <v>1019497.3641004962</v>
      </c>
      <c r="Y54" s="55"/>
      <c r="Z54" s="55"/>
      <c r="AA54" s="55"/>
      <c r="AB54" s="55"/>
      <c r="AC54" s="55"/>
      <c r="AD54" s="55"/>
    </row>
    <row r="55" spans="1:30" x14ac:dyDescent="0.3">
      <c r="B55" s="56" t="s">
        <v>60</v>
      </c>
      <c r="C55" s="52">
        <v>25254</v>
      </c>
      <c r="D55" s="53">
        <v>23398729.943649471</v>
      </c>
      <c r="E55" s="54">
        <v>68</v>
      </c>
      <c r="F55" s="53">
        <v>219381.27097679273</v>
      </c>
      <c r="G55" s="54">
        <v>1679</v>
      </c>
      <c r="H55" s="53">
        <v>1837144.8730050977</v>
      </c>
      <c r="I55" s="55">
        <v>1209</v>
      </c>
      <c r="J55" s="55">
        <v>4003812.821513229</v>
      </c>
      <c r="K55" s="55">
        <v>871</v>
      </c>
      <c r="L55" s="55">
        <v>916190.89858410135</v>
      </c>
      <c r="M55" s="52">
        <v>2080</v>
      </c>
      <c r="N55" s="53">
        <v>4920003.7200973304</v>
      </c>
      <c r="O55" s="52">
        <v>18073</v>
      </c>
      <c r="P55" s="53">
        <v>13602384.68732591</v>
      </c>
      <c r="Q55" s="55">
        <v>695</v>
      </c>
      <c r="R55" s="55">
        <v>248662.99191335845</v>
      </c>
      <c r="S55" s="55">
        <v>776</v>
      </c>
      <c r="T55" s="55">
        <v>685950.03194593289</v>
      </c>
      <c r="U55" s="55">
        <v>1883</v>
      </c>
      <c r="V55" s="55">
        <v>1885202.3683850481</v>
      </c>
      <c r="W55" s="52">
        <v>3354</v>
      </c>
      <c r="X55" s="53">
        <v>2819815.3922443395</v>
      </c>
      <c r="Y55" s="55"/>
      <c r="Z55" s="55"/>
      <c r="AA55" s="55"/>
      <c r="AB55" s="55"/>
      <c r="AC55" s="55"/>
      <c r="AD55" s="55"/>
    </row>
    <row r="56" spans="1:30" x14ac:dyDescent="0.3">
      <c r="B56" s="56" t="s">
        <v>61</v>
      </c>
      <c r="C56" s="52">
        <v>12324</v>
      </c>
      <c r="D56" s="53">
        <v>12975152.206986079</v>
      </c>
      <c r="E56" s="54">
        <v>94</v>
      </c>
      <c r="F56" s="53">
        <v>487794.49642932194</v>
      </c>
      <c r="G56" s="54">
        <v>707</v>
      </c>
      <c r="H56" s="53">
        <v>783995.25894207903</v>
      </c>
      <c r="I56" s="55">
        <v>510</v>
      </c>
      <c r="J56" s="55">
        <v>1871986.48405551</v>
      </c>
      <c r="K56" s="55">
        <v>466</v>
      </c>
      <c r="L56" s="55">
        <v>553175.43226840347</v>
      </c>
      <c r="M56" s="52">
        <v>976</v>
      </c>
      <c r="N56" s="53">
        <v>2425161.9163239137</v>
      </c>
      <c r="O56" s="52">
        <v>9186</v>
      </c>
      <c r="P56" s="53">
        <v>7971842.262145183</v>
      </c>
      <c r="Q56" s="55">
        <v>268</v>
      </c>
      <c r="R56" s="55">
        <v>192431.46500905682</v>
      </c>
      <c r="S56" s="55">
        <v>288</v>
      </c>
      <c r="T56" s="55">
        <v>233542.18221488746</v>
      </c>
      <c r="U56" s="55">
        <v>805</v>
      </c>
      <c r="V56" s="55">
        <v>880384.62592163694</v>
      </c>
      <c r="W56" s="52">
        <v>1361</v>
      </c>
      <c r="X56" s="53">
        <v>1306358.2731455811</v>
      </c>
      <c r="Y56" s="55"/>
      <c r="Z56" s="55"/>
      <c r="AA56" s="55"/>
      <c r="AB56" s="55"/>
      <c r="AC56" s="55"/>
      <c r="AD56" s="55"/>
    </row>
    <row r="57" spans="1:30" x14ac:dyDescent="0.3">
      <c r="B57" s="56" t="s">
        <v>62</v>
      </c>
      <c r="C57" s="52">
        <v>15982</v>
      </c>
      <c r="D57" s="53">
        <v>18202008.707983408</v>
      </c>
      <c r="E57" s="54">
        <v>57</v>
      </c>
      <c r="F57" s="53">
        <v>134408.15050069359</v>
      </c>
      <c r="G57" s="54">
        <v>962</v>
      </c>
      <c r="H57" s="53">
        <v>1193978.6054880233</v>
      </c>
      <c r="I57" s="55">
        <v>806</v>
      </c>
      <c r="J57" s="55">
        <v>3359378.1626964463</v>
      </c>
      <c r="K57" s="55">
        <v>425</v>
      </c>
      <c r="L57" s="55">
        <v>447104.0774924538</v>
      </c>
      <c r="M57" s="52">
        <v>1231</v>
      </c>
      <c r="N57" s="53">
        <v>3806482.2401888999</v>
      </c>
      <c r="O57" s="52">
        <v>11825</v>
      </c>
      <c r="P57" s="53">
        <v>9942760.7400851417</v>
      </c>
      <c r="Q57" s="55">
        <v>391</v>
      </c>
      <c r="R57" s="55">
        <v>929628.85480377148</v>
      </c>
      <c r="S57" s="55">
        <v>342</v>
      </c>
      <c r="T57" s="55">
        <v>92648.564527838462</v>
      </c>
      <c r="U57" s="55">
        <v>1174</v>
      </c>
      <c r="V57" s="55">
        <v>2102101.5523890387</v>
      </c>
      <c r="W57" s="52">
        <v>1907</v>
      </c>
      <c r="X57" s="53">
        <v>3124378.9717206485</v>
      </c>
      <c r="Y57" s="55"/>
      <c r="Z57" s="55"/>
      <c r="AA57" s="55"/>
      <c r="AB57" s="55"/>
      <c r="AC57" s="55"/>
      <c r="AD57" s="55"/>
    </row>
    <row r="58" spans="1:30" x14ac:dyDescent="0.3">
      <c r="B58" s="56" t="s">
        <v>63</v>
      </c>
      <c r="C58" s="52">
        <v>21180</v>
      </c>
      <c r="D58" s="53">
        <v>21355369.292659439</v>
      </c>
      <c r="E58" s="54">
        <v>233</v>
      </c>
      <c r="F58" s="53">
        <v>529970.7447591977</v>
      </c>
      <c r="G58" s="54">
        <v>1560</v>
      </c>
      <c r="H58" s="53">
        <v>1849314.163209676</v>
      </c>
      <c r="I58" s="55">
        <v>868</v>
      </c>
      <c r="J58" s="55">
        <v>2776617.8151273159</v>
      </c>
      <c r="K58" s="55">
        <v>672</v>
      </c>
      <c r="L58" s="55">
        <v>1451402.8247601928</v>
      </c>
      <c r="M58" s="52">
        <v>1540</v>
      </c>
      <c r="N58" s="53">
        <v>4228020.6398875089</v>
      </c>
      <c r="O58" s="52">
        <v>15083</v>
      </c>
      <c r="P58" s="53">
        <v>12597885.728252709</v>
      </c>
      <c r="Q58" s="55">
        <v>603</v>
      </c>
      <c r="R58" s="55">
        <v>313295.65973915625</v>
      </c>
      <c r="S58" s="55">
        <v>624</v>
      </c>
      <c r="T58" s="55">
        <v>465251.69280712446</v>
      </c>
      <c r="U58" s="55">
        <v>1537</v>
      </c>
      <c r="V58" s="55">
        <v>1371630.6640040693</v>
      </c>
      <c r="W58" s="52">
        <v>2764</v>
      </c>
      <c r="X58" s="53">
        <v>2150178.01655035</v>
      </c>
      <c r="Y58" s="55"/>
      <c r="Z58" s="55"/>
      <c r="AA58" s="55"/>
      <c r="AB58" s="55"/>
      <c r="AC58" s="55"/>
      <c r="AD58" s="55"/>
    </row>
    <row r="59" spans="1:30" x14ac:dyDescent="0.3">
      <c r="B59" s="56" t="s">
        <v>64</v>
      </c>
      <c r="C59" s="52">
        <v>16349</v>
      </c>
      <c r="D59" s="53">
        <v>12234916.876519151</v>
      </c>
      <c r="E59" s="54">
        <v>84</v>
      </c>
      <c r="F59" s="53">
        <v>222212.99364812733</v>
      </c>
      <c r="G59" s="54">
        <v>887</v>
      </c>
      <c r="H59" s="53">
        <v>559616.00055905385</v>
      </c>
      <c r="I59" s="55">
        <v>632</v>
      </c>
      <c r="J59" s="55">
        <v>1730826.6537748245</v>
      </c>
      <c r="K59" s="55">
        <v>328</v>
      </c>
      <c r="L59" s="55">
        <v>864643.28886651515</v>
      </c>
      <c r="M59" s="52">
        <v>960</v>
      </c>
      <c r="N59" s="53">
        <v>2595469.9426413397</v>
      </c>
      <c r="O59" s="52">
        <v>12769</v>
      </c>
      <c r="P59" s="53">
        <v>7074458.0774440113</v>
      </c>
      <c r="Q59" s="55">
        <v>333</v>
      </c>
      <c r="R59" s="55">
        <v>130616.64337275733</v>
      </c>
      <c r="S59" s="55">
        <v>369</v>
      </c>
      <c r="T59" s="55">
        <v>675576.05613057513</v>
      </c>
      <c r="U59" s="55">
        <v>947</v>
      </c>
      <c r="V59" s="55">
        <v>976967.16272328608</v>
      </c>
      <c r="W59" s="52">
        <v>1649</v>
      </c>
      <c r="X59" s="53">
        <v>1783159.8622266185</v>
      </c>
      <c r="Y59" s="55"/>
      <c r="Z59" s="55"/>
      <c r="AA59" s="55"/>
      <c r="AB59" s="55"/>
      <c r="AC59" s="55"/>
      <c r="AD59" s="55"/>
    </row>
    <row r="60" spans="1:30" x14ac:dyDescent="0.3">
      <c r="B60" s="56" t="s">
        <v>65</v>
      </c>
      <c r="C60" s="52">
        <v>15651</v>
      </c>
      <c r="D60" s="53">
        <v>17547040.674438868</v>
      </c>
      <c r="E60" s="54">
        <v>106</v>
      </c>
      <c r="F60" s="53">
        <v>293793.16769454454</v>
      </c>
      <c r="G60" s="54">
        <v>975</v>
      </c>
      <c r="H60" s="53">
        <v>933978.65216312592</v>
      </c>
      <c r="I60" s="55">
        <v>828</v>
      </c>
      <c r="J60" s="55">
        <v>3846879.6123413425</v>
      </c>
      <c r="K60" s="55">
        <v>420</v>
      </c>
      <c r="L60" s="55">
        <v>553860.34174292558</v>
      </c>
      <c r="M60" s="52">
        <v>1248</v>
      </c>
      <c r="N60" s="53">
        <v>4400739.9540842678</v>
      </c>
      <c r="O60" s="52">
        <v>11555</v>
      </c>
      <c r="P60" s="53">
        <v>9973884.2966428623</v>
      </c>
      <c r="Q60" s="55">
        <v>367</v>
      </c>
      <c r="R60" s="55">
        <v>751840.40849552338</v>
      </c>
      <c r="S60" s="55">
        <v>388</v>
      </c>
      <c r="T60" s="55">
        <v>274054.70069999562</v>
      </c>
      <c r="U60" s="55">
        <v>1012</v>
      </c>
      <c r="V60" s="55">
        <v>918749.49465854838</v>
      </c>
      <c r="W60" s="52">
        <v>1767</v>
      </c>
      <c r="X60" s="53">
        <v>1944644.6038540674</v>
      </c>
      <c r="Y60" s="55"/>
      <c r="Z60" s="55"/>
      <c r="AA60" s="55"/>
      <c r="AB60" s="55"/>
      <c r="AC60" s="55"/>
      <c r="AD60" s="55"/>
    </row>
    <row r="61" spans="1:30" x14ac:dyDescent="0.3">
      <c r="B61" s="56" t="s">
        <v>66</v>
      </c>
      <c r="C61" s="52">
        <v>2919</v>
      </c>
      <c r="D61" s="53">
        <v>1904634.1598907032</v>
      </c>
      <c r="E61" s="54">
        <v>1</v>
      </c>
      <c r="F61" s="53">
        <v>98.194465628991196</v>
      </c>
      <c r="G61" s="54">
        <v>156</v>
      </c>
      <c r="H61" s="53">
        <v>210050.14745535588</v>
      </c>
      <c r="I61" s="55">
        <v>127</v>
      </c>
      <c r="J61" s="55">
        <v>531055.62052028661</v>
      </c>
      <c r="K61" s="55">
        <v>100</v>
      </c>
      <c r="L61" s="55">
        <v>30605.159824585407</v>
      </c>
      <c r="M61" s="52">
        <v>227</v>
      </c>
      <c r="N61" s="53">
        <v>561660.78034487204</v>
      </c>
      <c r="O61" s="52">
        <v>2216</v>
      </c>
      <c r="P61" s="53">
        <v>1003276.3690108741</v>
      </c>
      <c r="Q61" s="55">
        <v>82</v>
      </c>
      <c r="R61" s="55">
        <v>20313.161789783979</v>
      </c>
      <c r="S61" s="55">
        <v>59</v>
      </c>
      <c r="T61" s="55">
        <v>10162.519663441743</v>
      </c>
      <c r="U61" s="55">
        <v>178</v>
      </c>
      <c r="V61" s="55">
        <v>99072.987160746314</v>
      </c>
      <c r="W61" s="52">
        <v>319</v>
      </c>
      <c r="X61" s="53">
        <v>129548.66861397203</v>
      </c>
      <c r="Y61" s="55"/>
      <c r="Z61" s="55"/>
      <c r="AA61" s="55"/>
      <c r="AB61" s="55"/>
      <c r="AC61" s="55"/>
      <c r="AD61" s="55"/>
    </row>
    <row r="62" spans="1:30" x14ac:dyDescent="0.3">
      <c r="B62" s="56" t="s">
        <v>67</v>
      </c>
      <c r="C62" s="52">
        <v>3651</v>
      </c>
      <c r="D62" s="53">
        <v>3472199.777098563</v>
      </c>
      <c r="E62" s="54">
        <v>6</v>
      </c>
      <c r="F62" s="53">
        <v>7387.4969641544376</v>
      </c>
      <c r="G62" s="54">
        <v>234</v>
      </c>
      <c r="H62" s="53">
        <v>170306.38483327563</v>
      </c>
      <c r="I62" s="55">
        <v>169</v>
      </c>
      <c r="J62" s="55">
        <v>563085.88536385307</v>
      </c>
      <c r="K62" s="55">
        <v>126</v>
      </c>
      <c r="L62" s="55">
        <v>109901.78959413609</v>
      </c>
      <c r="M62" s="52">
        <v>295</v>
      </c>
      <c r="N62" s="53">
        <v>672987.67495798913</v>
      </c>
      <c r="O62" s="52">
        <v>2665</v>
      </c>
      <c r="P62" s="53">
        <v>2241680.5106570455</v>
      </c>
      <c r="Q62" s="55">
        <v>86</v>
      </c>
      <c r="R62" s="55">
        <v>51969.971117734509</v>
      </c>
      <c r="S62" s="55">
        <v>90</v>
      </c>
      <c r="T62" s="55">
        <v>31003.413763329081</v>
      </c>
      <c r="U62" s="55">
        <v>275</v>
      </c>
      <c r="V62" s="55">
        <v>296864.32480503491</v>
      </c>
      <c r="W62" s="52">
        <v>451</v>
      </c>
      <c r="X62" s="53">
        <v>379837.7096860985</v>
      </c>
      <c r="Y62" s="55"/>
      <c r="Z62" s="55"/>
      <c r="AA62" s="55"/>
      <c r="AB62" s="55"/>
      <c r="AC62" s="55"/>
      <c r="AD62" s="55"/>
    </row>
    <row r="63" spans="1:30" x14ac:dyDescent="0.3">
      <c r="B63" s="56" t="s">
        <v>68</v>
      </c>
      <c r="C63" s="52">
        <v>110434</v>
      </c>
      <c r="D63" s="53">
        <v>216798297.71887711</v>
      </c>
      <c r="E63" s="54">
        <v>824</v>
      </c>
      <c r="F63" s="53">
        <v>3316361.8190131979</v>
      </c>
      <c r="G63" s="54">
        <v>7745</v>
      </c>
      <c r="H63" s="53">
        <v>11108950.474115612</v>
      </c>
      <c r="I63" s="55">
        <v>7752</v>
      </c>
      <c r="J63" s="55">
        <v>44712850.314876921</v>
      </c>
      <c r="K63" s="55">
        <v>3514</v>
      </c>
      <c r="L63" s="55">
        <v>14678145.640067533</v>
      </c>
      <c r="M63" s="52">
        <v>11266</v>
      </c>
      <c r="N63" s="53">
        <v>59390995.954944454</v>
      </c>
      <c r="O63" s="52">
        <v>74768</v>
      </c>
      <c r="P63" s="53">
        <v>121960157.70692356</v>
      </c>
      <c r="Q63" s="55">
        <v>2623</v>
      </c>
      <c r="R63" s="55">
        <v>1867285.0525765901</v>
      </c>
      <c r="S63" s="55">
        <v>2887</v>
      </c>
      <c r="T63" s="55">
        <v>2507649.7936934279</v>
      </c>
      <c r="U63" s="55">
        <v>10321</v>
      </c>
      <c r="V63" s="55">
        <v>16646896.917610262</v>
      </c>
      <c r="W63" s="52">
        <v>15831</v>
      </c>
      <c r="X63" s="53">
        <v>21021831.763880279</v>
      </c>
      <c r="Y63" s="55"/>
      <c r="Z63" s="55"/>
      <c r="AA63" s="55"/>
      <c r="AB63" s="55"/>
      <c r="AC63" s="55"/>
      <c r="AD63" s="55"/>
    </row>
    <row r="64" spans="1:30" x14ac:dyDescent="0.3">
      <c r="B64" s="56" t="s">
        <v>69</v>
      </c>
      <c r="C64" s="52">
        <v>7376</v>
      </c>
      <c r="D64" s="53">
        <v>4841165.8219433213</v>
      </c>
      <c r="E64" s="54">
        <v>7</v>
      </c>
      <c r="F64" s="53">
        <v>3027.6626902272287</v>
      </c>
      <c r="G64" s="54">
        <v>462</v>
      </c>
      <c r="H64" s="53">
        <v>287640.11934555351</v>
      </c>
      <c r="I64" s="55">
        <v>265</v>
      </c>
      <c r="J64" s="55">
        <v>696716.33016514347</v>
      </c>
      <c r="K64" s="55">
        <v>202</v>
      </c>
      <c r="L64" s="55">
        <v>318279.1889268065</v>
      </c>
      <c r="M64" s="52">
        <v>467</v>
      </c>
      <c r="N64" s="53">
        <v>1014995.51909195</v>
      </c>
      <c r="O64" s="52">
        <v>5574</v>
      </c>
      <c r="P64" s="53">
        <v>3050127.9081763914</v>
      </c>
      <c r="Q64" s="55">
        <v>157</v>
      </c>
      <c r="R64" s="55">
        <v>100723.23199228061</v>
      </c>
      <c r="S64" s="55">
        <v>168</v>
      </c>
      <c r="T64" s="55">
        <v>42348.366175017887</v>
      </c>
      <c r="U64" s="55">
        <v>541</v>
      </c>
      <c r="V64" s="55">
        <v>342303.01447190036</v>
      </c>
      <c r="W64" s="52">
        <v>866</v>
      </c>
      <c r="X64" s="53">
        <v>485374.61263919884</v>
      </c>
      <c r="Y64" s="55"/>
      <c r="Z64" s="55"/>
      <c r="AA64" s="55"/>
      <c r="AB64" s="55"/>
      <c r="AC64" s="55"/>
      <c r="AD64" s="55"/>
    </row>
    <row r="65" spans="1:30" x14ac:dyDescent="0.3">
      <c r="B65" s="56" t="s">
        <v>70</v>
      </c>
      <c r="C65" s="52">
        <v>3767</v>
      </c>
      <c r="D65" s="53">
        <v>2060639.5245489439</v>
      </c>
      <c r="E65" s="54">
        <v>4</v>
      </c>
      <c r="F65" s="53">
        <v>3109.4914115847214</v>
      </c>
      <c r="G65" s="54">
        <v>155</v>
      </c>
      <c r="H65" s="53">
        <v>68902.623199686306</v>
      </c>
      <c r="I65" s="55">
        <v>116</v>
      </c>
      <c r="J65" s="55">
        <v>201949.75945629072</v>
      </c>
      <c r="K65" s="55">
        <v>85</v>
      </c>
      <c r="L65" s="55">
        <v>79931.170491122903</v>
      </c>
      <c r="M65" s="52">
        <v>201</v>
      </c>
      <c r="N65" s="53">
        <v>281880.92994741362</v>
      </c>
      <c r="O65" s="52">
        <v>3042</v>
      </c>
      <c r="P65" s="53">
        <v>1451451.4998549996</v>
      </c>
      <c r="Q65" s="55">
        <v>79</v>
      </c>
      <c r="R65" s="55">
        <v>79813.144147511659</v>
      </c>
      <c r="S65" s="55">
        <v>99</v>
      </c>
      <c r="T65" s="55">
        <v>27327.67453902608</v>
      </c>
      <c r="U65" s="55">
        <v>187</v>
      </c>
      <c r="V65" s="55">
        <v>148154.16144872186</v>
      </c>
      <c r="W65" s="52">
        <v>365</v>
      </c>
      <c r="X65" s="53">
        <v>255294.98013525963</v>
      </c>
      <c r="Y65" s="55"/>
      <c r="Z65" s="55"/>
      <c r="AA65" s="55"/>
      <c r="AB65" s="55"/>
      <c r="AC65" s="55"/>
      <c r="AD65" s="55"/>
    </row>
    <row r="66" spans="1:30" x14ac:dyDescent="0.3">
      <c r="B66" s="56" t="s">
        <v>71</v>
      </c>
      <c r="C66" s="52">
        <v>6276</v>
      </c>
      <c r="D66" s="53">
        <v>4606038.6380493082</v>
      </c>
      <c r="E66" s="54">
        <v>5</v>
      </c>
      <c r="F66" s="53">
        <v>3960.510113702645</v>
      </c>
      <c r="G66" s="54">
        <v>429</v>
      </c>
      <c r="H66" s="53">
        <v>667073.36700967082</v>
      </c>
      <c r="I66" s="55">
        <v>257</v>
      </c>
      <c r="J66" s="55">
        <v>465347.4874654765</v>
      </c>
      <c r="K66" s="55">
        <v>212</v>
      </c>
      <c r="L66" s="55">
        <v>272916.08755935036</v>
      </c>
      <c r="M66" s="52">
        <v>469</v>
      </c>
      <c r="N66" s="53">
        <v>738263.5750248268</v>
      </c>
      <c r="O66" s="52">
        <v>4689</v>
      </c>
      <c r="P66" s="53">
        <v>2610095.6290697516</v>
      </c>
      <c r="Q66" s="55">
        <v>163</v>
      </c>
      <c r="R66" s="55">
        <v>92059.178596748723</v>
      </c>
      <c r="S66" s="55">
        <v>143</v>
      </c>
      <c r="T66" s="55">
        <v>92813.763460006376</v>
      </c>
      <c r="U66" s="55">
        <v>378</v>
      </c>
      <c r="V66" s="55">
        <v>401772.61477460118</v>
      </c>
      <c r="W66" s="52">
        <v>684</v>
      </c>
      <c r="X66" s="53">
        <v>586645.55683135625</v>
      </c>
      <c r="Y66" s="55"/>
      <c r="Z66" s="55"/>
      <c r="AA66" s="55"/>
      <c r="AB66" s="55"/>
      <c r="AC66" s="55"/>
      <c r="AD66" s="55"/>
    </row>
    <row r="67" spans="1:30" x14ac:dyDescent="0.3">
      <c r="B67" s="57" t="s">
        <v>72</v>
      </c>
      <c r="C67" s="52">
        <v>522</v>
      </c>
      <c r="D67" s="53">
        <v>875134.68614757585</v>
      </c>
      <c r="E67" s="54">
        <v>278</v>
      </c>
      <c r="F67" s="53">
        <v>213299.98212860725</v>
      </c>
      <c r="G67" s="54">
        <v>17</v>
      </c>
      <c r="H67" s="53">
        <v>85625.574028480332</v>
      </c>
      <c r="I67" s="55">
        <v>106</v>
      </c>
      <c r="J67" s="55">
        <v>215944.16269906473</v>
      </c>
      <c r="K67" s="55">
        <v>0</v>
      </c>
      <c r="L67" s="55">
        <v>0</v>
      </c>
      <c r="M67" s="52">
        <v>106</v>
      </c>
      <c r="N67" s="53">
        <v>215944.16269906473</v>
      </c>
      <c r="O67" s="52">
        <v>16</v>
      </c>
      <c r="P67" s="53">
        <v>12930.161477525578</v>
      </c>
      <c r="Q67" s="55">
        <v>0</v>
      </c>
      <c r="R67" s="55">
        <v>0</v>
      </c>
      <c r="S67" s="55">
        <v>37</v>
      </c>
      <c r="T67" s="55">
        <v>208125.55929931049</v>
      </c>
      <c r="U67" s="55">
        <v>68</v>
      </c>
      <c r="V67" s="55">
        <v>139209.24651458746</v>
      </c>
      <c r="W67" s="52">
        <v>105</v>
      </c>
      <c r="X67" s="53">
        <v>347334.80581389792</v>
      </c>
      <c r="Y67" s="55"/>
      <c r="Z67" s="55"/>
      <c r="AA67" s="55"/>
      <c r="AB67" s="55"/>
      <c r="AC67" s="55"/>
      <c r="AD67" s="55"/>
    </row>
    <row r="68" spans="1:30" x14ac:dyDescent="0.3">
      <c r="B68" s="10" t="s">
        <v>26</v>
      </c>
      <c r="C68" s="58">
        <v>273074</v>
      </c>
      <c r="D68" s="59">
        <v>371208605.57508904</v>
      </c>
      <c r="E68" s="60">
        <v>1859</v>
      </c>
      <c r="F68" s="59">
        <v>5609328.7801759774</v>
      </c>
      <c r="G68" s="60">
        <v>17965</v>
      </c>
      <c r="H68" s="59">
        <v>22375929.038231034</v>
      </c>
      <c r="I68" s="58">
        <v>14749</v>
      </c>
      <c r="J68" s="58">
        <v>69772387.376839578</v>
      </c>
      <c r="K68" s="58">
        <v>8325</v>
      </c>
      <c r="L68" s="58">
        <v>21976246.275614843</v>
      </c>
      <c r="M68" s="58">
        <v>23074</v>
      </c>
      <c r="N68" s="59">
        <v>91748633.652454436</v>
      </c>
      <c r="O68" s="58">
        <v>195033</v>
      </c>
      <c r="P68" s="59">
        <v>211194329.78738937</v>
      </c>
      <c r="Q68" s="58">
        <v>6572</v>
      </c>
      <c r="R68" s="58">
        <v>5424394.8452160647</v>
      </c>
      <c r="S68" s="58">
        <v>7175</v>
      </c>
      <c r="T68" s="58">
        <v>5850947.2176925484</v>
      </c>
      <c r="U68" s="58">
        <v>21396</v>
      </c>
      <c r="V68" s="58">
        <v>29005042.253929578</v>
      </c>
      <c r="W68" s="58">
        <v>35143</v>
      </c>
      <c r="X68" s="59">
        <v>40280384.31683819</v>
      </c>
      <c r="Y68" s="55"/>
      <c r="Z68" s="55"/>
      <c r="AA68" s="55"/>
      <c r="AB68" s="55"/>
      <c r="AC68" s="55"/>
      <c r="AD68" s="55"/>
    </row>
    <row r="69" spans="1:30" s="9" customFormat="1" x14ac:dyDescent="0.3">
      <c r="B69" s="9" t="s">
        <v>46</v>
      </c>
      <c r="D69" s="37">
        <v>14215.372597468038</v>
      </c>
      <c r="E69" s="38"/>
      <c r="F69" s="39">
        <v>214.80832457633491</v>
      </c>
      <c r="H69" s="37">
        <v>856.88252835673109</v>
      </c>
      <c r="I69" s="38"/>
      <c r="J69" s="37">
        <v>2671.922117861619</v>
      </c>
      <c r="L69" s="37">
        <v>841.5767425908748</v>
      </c>
      <c r="N69" s="39">
        <v>3513.4988604524942</v>
      </c>
      <c r="P69" s="37">
        <v>8087.6521807708705</v>
      </c>
      <c r="Q69" s="38"/>
      <c r="R69" s="37">
        <v>207.72630990348463</v>
      </c>
      <c r="T69" s="37">
        <v>224.06106296690902</v>
      </c>
      <c r="V69" s="37">
        <v>1110.7433304412134</v>
      </c>
      <c r="X69" s="39">
        <v>1542.5307033116069</v>
      </c>
    </row>
    <row r="70" spans="1:30" s="9" customFormat="1" x14ac:dyDescent="0.3">
      <c r="D70" s="37"/>
      <c r="F70" s="40"/>
      <c r="H70" s="37"/>
      <c r="J70" s="37"/>
      <c r="L70" s="37"/>
      <c r="N70" s="40"/>
      <c r="P70" s="37"/>
      <c r="R70" s="37"/>
      <c r="T70" s="37"/>
      <c r="V70" s="37"/>
      <c r="X70" s="40"/>
    </row>
    <row r="71" spans="1:30" x14ac:dyDescent="0.3">
      <c r="B71" s="8" t="s">
        <v>47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P71" s="42"/>
    </row>
    <row r="72" spans="1:30" x14ac:dyDescent="0.3">
      <c r="B72" s="43"/>
      <c r="C72" s="41"/>
      <c r="D72" s="41"/>
      <c r="E72" s="41"/>
      <c r="F72" s="41"/>
      <c r="G72" s="41"/>
      <c r="H72" s="41"/>
      <c r="I72" s="41"/>
      <c r="J72" s="41"/>
      <c r="K72" s="41"/>
      <c r="L72" s="41"/>
    </row>
    <row r="74" spans="1:30" x14ac:dyDescent="0.3">
      <c r="B74" s="10" t="s">
        <v>7</v>
      </c>
    </row>
    <row r="75" spans="1:30" x14ac:dyDescent="0.3">
      <c r="B75" s="117" t="s">
        <v>73</v>
      </c>
      <c r="C75" s="117"/>
      <c r="D75" s="117"/>
      <c r="E75" s="117"/>
      <c r="F75" s="117"/>
      <c r="G75" s="117"/>
      <c r="H75" s="117"/>
      <c r="I75" s="117"/>
      <c r="J75" s="117"/>
      <c r="K75" s="117"/>
      <c r="L75" s="117"/>
    </row>
    <row r="76" spans="1:30" x14ac:dyDescent="0.3">
      <c r="A76" s="118" t="s">
        <v>17</v>
      </c>
      <c r="B76" s="119" t="s">
        <v>74</v>
      </c>
      <c r="C76" s="120" t="s">
        <v>18</v>
      </c>
      <c r="D76" s="121"/>
      <c r="E76" s="120" t="s">
        <v>19</v>
      </c>
      <c r="F76" s="121"/>
      <c r="G76" s="120" t="s">
        <v>20</v>
      </c>
      <c r="H76" s="121"/>
      <c r="I76" s="111" t="s">
        <v>21</v>
      </c>
      <c r="J76" s="111"/>
      <c r="K76" s="111"/>
      <c r="L76" s="111"/>
      <c r="M76" s="111"/>
      <c r="N76" s="111"/>
      <c r="O76" s="111" t="s">
        <v>22</v>
      </c>
      <c r="P76" s="112"/>
      <c r="Q76" s="111" t="s">
        <v>23</v>
      </c>
      <c r="R76" s="111"/>
      <c r="S76" s="111"/>
      <c r="T76" s="111"/>
      <c r="U76" s="111"/>
      <c r="V76" s="111"/>
      <c r="W76" s="111"/>
      <c r="X76" s="112"/>
      <c r="Y76" s="44"/>
      <c r="Z76" s="44"/>
      <c r="AA76" s="44"/>
      <c r="AB76" s="44"/>
      <c r="AC76" s="44"/>
      <c r="AD76" s="44"/>
    </row>
    <row r="77" spans="1:30" ht="15" customHeight="1" x14ac:dyDescent="0.3">
      <c r="A77" s="118"/>
      <c r="B77" s="119"/>
      <c r="C77" s="120"/>
      <c r="D77" s="121"/>
      <c r="E77" s="120"/>
      <c r="F77" s="121"/>
      <c r="G77" s="120"/>
      <c r="H77" s="121"/>
      <c r="I77" s="113" t="s">
        <v>24</v>
      </c>
      <c r="J77" s="113"/>
      <c r="K77" s="113" t="s">
        <v>25</v>
      </c>
      <c r="L77" s="113"/>
      <c r="M77" s="114" t="s">
        <v>26</v>
      </c>
      <c r="N77" s="114"/>
      <c r="O77" s="113" t="s">
        <v>27</v>
      </c>
      <c r="P77" s="115"/>
      <c r="Q77" s="113" t="s">
        <v>28</v>
      </c>
      <c r="R77" s="113"/>
      <c r="S77" s="113" t="s">
        <v>29</v>
      </c>
      <c r="T77" s="113"/>
      <c r="U77" s="113" t="s">
        <v>30</v>
      </c>
      <c r="V77" s="113"/>
      <c r="W77" s="114" t="s">
        <v>26</v>
      </c>
      <c r="X77" s="116"/>
      <c r="Y77" s="44"/>
      <c r="Z77" s="44"/>
      <c r="AA77" s="44"/>
      <c r="AB77" s="44"/>
      <c r="AC77" s="44"/>
      <c r="AD77" s="44"/>
    </row>
    <row r="78" spans="1:30" x14ac:dyDescent="0.3">
      <c r="A78" s="118"/>
      <c r="B78" s="119"/>
      <c r="C78" s="120"/>
      <c r="D78" s="121"/>
      <c r="E78" s="120"/>
      <c r="F78" s="121"/>
      <c r="G78" s="120"/>
      <c r="H78" s="121"/>
      <c r="I78" s="113"/>
      <c r="J78" s="113"/>
      <c r="K78" s="113"/>
      <c r="L78" s="113"/>
      <c r="M78" s="114"/>
      <c r="N78" s="114"/>
      <c r="O78" s="113"/>
      <c r="P78" s="115"/>
      <c r="Q78" s="113"/>
      <c r="R78" s="113"/>
      <c r="S78" s="113"/>
      <c r="T78" s="113"/>
      <c r="U78" s="113"/>
      <c r="V78" s="113"/>
      <c r="W78" s="114"/>
      <c r="X78" s="116"/>
      <c r="Y78" s="44"/>
      <c r="Z78" s="44"/>
      <c r="AA78" s="44"/>
      <c r="AB78" s="44"/>
      <c r="AC78" s="44"/>
      <c r="AD78" s="44"/>
    </row>
    <row r="79" spans="1:30" x14ac:dyDescent="0.3">
      <c r="A79" s="118"/>
      <c r="B79" s="119"/>
      <c r="C79" s="45" t="s">
        <v>31</v>
      </c>
      <c r="D79" s="46" t="s">
        <v>32</v>
      </c>
      <c r="E79" s="45" t="s">
        <v>31</v>
      </c>
      <c r="F79" s="46" t="s">
        <v>32</v>
      </c>
      <c r="G79" s="45" t="s">
        <v>31</v>
      </c>
      <c r="H79" s="46" t="s">
        <v>32</v>
      </c>
      <c r="I79" s="61" t="s">
        <v>31</v>
      </c>
      <c r="J79" s="61" t="s">
        <v>32</v>
      </c>
      <c r="K79" s="61" t="s">
        <v>31</v>
      </c>
      <c r="L79" s="61" t="s">
        <v>32</v>
      </c>
      <c r="M79" s="62" t="s">
        <v>31</v>
      </c>
      <c r="N79" s="62" t="s">
        <v>32</v>
      </c>
      <c r="O79" s="61" t="s">
        <v>31</v>
      </c>
      <c r="P79" s="63" t="s">
        <v>32</v>
      </c>
      <c r="Q79" s="61" t="s">
        <v>31</v>
      </c>
      <c r="R79" s="61" t="s">
        <v>32</v>
      </c>
      <c r="S79" s="61" t="s">
        <v>31</v>
      </c>
      <c r="T79" s="61" t="s">
        <v>32</v>
      </c>
      <c r="U79" s="61" t="s">
        <v>31</v>
      </c>
      <c r="V79" s="61" t="s">
        <v>32</v>
      </c>
      <c r="W79" s="62" t="s">
        <v>31</v>
      </c>
      <c r="X79" s="64" t="s">
        <v>32</v>
      </c>
      <c r="Y79" s="44"/>
      <c r="Z79" s="44"/>
      <c r="AA79" s="44"/>
      <c r="AB79" s="44"/>
      <c r="AC79" s="44"/>
      <c r="AD79" s="44"/>
    </row>
    <row r="80" spans="1:30" x14ac:dyDescent="0.3">
      <c r="A80" s="50"/>
      <c r="B80" s="51" t="s">
        <v>75</v>
      </c>
      <c r="C80" s="52">
        <v>72156</v>
      </c>
      <c r="D80" s="53">
        <v>60634694.048957147</v>
      </c>
      <c r="E80" s="52">
        <v>184</v>
      </c>
      <c r="F80" s="53">
        <v>517051.33024042589</v>
      </c>
      <c r="G80" s="52">
        <v>3479</v>
      </c>
      <c r="H80" s="53">
        <v>2852852.881516594</v>
      </c>
      <c r="I80" s="55">
        <v>3092</v>
      </c>
      <c r="J80" s="55">
        <v>9836867.4062455613</v>
      </c>
      <c r="K80" s="55">
        <v>1590</v>
      </c>
      <c r="L80" s="55">
        <v>1865322.0933292573</v>
      </c>
      <c r="M80" s="55">
        <v>4682</v>
      </c>
      <c r="N80" s="53">
        <v>11702189.499574818</v>
      </c>
      <c r="O80" s="52">
        <v>56789</v>
      </c>
      <c r="P80" s="53">
        <v>38381276.147058651</v>
      </c>
      <c r="Q80" s="52">
        <v>1693</v>
      </c>
      <c r="R80" s="52">
        <v>1339090.1389844466</v>
      </c>
      <c r="S80" s="52">
        <v>1565</v>
      </c>
      <c r="T80" s="52">
        <v>1763676.1088937346</v>
      </c>
      <c r="U80" s="52">
        <v>3764</v>
      </c>
      <c r="V80" s="52">
        <v>4078557.942688473</v>
      </c>
      <c r="W80" s="52">
        <v>7022</v>
      </c>
      <c r="X80" s="53">
        <v>7181324.1905666543</v>
      </c>
      <c r="Y80" s="55"/>
      <c r="Z80" s="55"/>
      <c r="AA80" s="55"/>
      <c r="AB80" s="55"/>
      <c r="AC80" s="55"/>
      <c r="AD80" s="55"/>
    </row>
    <row r="81" spans="2:30" x14ac:dyDescent="0.3">
      <c r="B81" s="51" t="s">
        <v>76</v>
      </c>
      <c r="C81" s="52">
        <v>25864</v>
      </c>
      <c r="D81" s="53">
        <v>108793166.57738608</v>
      </c>
      <c r="E81" s="52">
        <v>50</v>
      </c>
      <c r="F81" s="53">
        <v>127875.37943978094</v>
      </c>
      <c r="G81" s="52">
        <v>762</v>
      </c>
      <c r="H81" s="53">
        <v>4425848.5546756601</v>
      </c>
      <c r="I81" s="55">
        <v>2629</v>
      </c>
      <c r="J81" s="55">
        <v>30887546.312699623</v>
      </c>
      <c r="K81" s="55">
        <v>839</v>
      </c>
      <c r="L81" s="55">
        <v>10130032.133746099</v>
      </c>
      <c r="M81" s="55">
        <v>3468</v>
      </c>
      <c r="N81" s="53">
        <v>41017578.446445718</v>
      </c>
      <c r="O81" s="52">
        <v>19409</v>
      </c>
      <c r="P81" s="53">
        <v>56272367.079781696</v>
      </c>
      <c r="Q81" s="52">
        <v>75</v>
      </c>
      <c r="R81" s="52">
        <v>152998.35010385702</v>
      </c>
      <c r="S81" s="52">
        <v>397</v>
      </c>
      <c r="T81" s="52">
        <v>585313.25710387866</v>
      </c>
      <c r="U81" s="52">
        <v>1703</v>
      </c>
      <c r="V81" s="52">
        <v>6211185.5098354854</v>
      </c>
      <c r="W81" s="52">
        <v>2175</v>
      </c>
      <c r="X81" s="53">
        <v>6949497.1170432204</v>
      </c>
      <c r="Y81" s="44"/>
      <c r="Z81" s="44"/>
      <c r="AA81" s="44"/>
      <c r="AB81" s="44"/>
      <c r="AC81" s="65"/>
      <c r="AD81" s="65"/>
    </row>
    <row r="82" spans="2:30" x14ac:dyDescent="0.3">
      <c r="B82" s="66" t="s">
        <v>77</v>
      </c>
      <c r="C82" s="52">
        <v>175054</v>
      </c>
      <c r="D82" s="53">
        <v>201780744.94874576</v>
      </c>
      <c r="E82" s="52">
        <v>1625</v>
      </c>
      <c r="F82" s="53">
        <v>4964402.0704957712</v>
      </c>
      <c r="G82" s="52">
        <v>13724</v>
      </c>
      <c r="H82" s="53">
        <v>15097227.60203878</v>
      </c>
      <c r="I82" s="55">
        <v>9028</v>
      </c>
      <c r="J82" s="55">
        <v>29047973.65789441</v>
      </c>
      <c r="K82" s="55">
        <v>5896</v>
      </c>
      <c r="L82" s="55">
        <v>9980892.0485394895</v>
      </c>
      <c r="M82" s="55">
        <v>14924</v>
      </c>
      <c r="N82" s="53">
        <v>39028865.7064339</v>
      </c>
      <c r="O82" s="52">
        <v>118835</v>
      </c>
      <c r="P82" s="53">
        <v>116540686.56054901</v>
      </c>
      <c r="Q82" s="52">
        <v>4804</v>
      </c>
      <c r="R82" s="52">
        <v>3932306.3561277604</v>
      </c>
      <c r="S82" s="52">
        <v>5213</v>
      </c>
      <c r="T82" s="52">
        <v>3501957.851694935</v>
      </c>
      <c r="U82" s="52">
        <v>15929</v>
      </c>
      <c r="V82" s="52">
        <v>18715298.80140562</v>
      </c>
      <c r="W82" s="52">
        <v>25946</v>
      </c>
      <c r="X82" s="53">
        <v>26149563.009228315</v>
      </c>
      <c r="Y82" s="44"/>
      <c r="Z82" s="44"/>
      <c r="AA82" s="44"/>
      <c r="AB82" s="44"/>
      <c r="AC82" s="65"/>
      <c r="AD82" s="65"/>
    </row>
    <row r="83" spans="2:30" x14ac:dyDescent="0.3">
      <c r="B83" s="67" t="s">
        <v>26</v>
      </c>
      <c r="C83" s="68">
        <v>273074</v>
      </c>
      <c r="D83" s="69">
        <v>371208605.57508898</v>
      </c>
      <c r="E83" s="68">
        <v>1859</v>
      </c>
      <c r="F83" s="69">
        <v>5609328.7801759783</v>
      </c>
      <c r="G83" s="68">
        <v>17965</v>
      </c>
      <c r="H83" s="69">
        <v>22375929.038231034</v>
      </c>
      <c r="I83" s="68">
        <v>14749</v>
      </c>
      <c r="J83" s="68">
        <v>69772387.376839593</v>
      </c>
      <c r="K83" s="68">
        <v>8325</v>
      </c>
      <c r="L83" s="68">
        <v>21976246.275614846</v>
      </c>
      <c r="M83" s="68">
        <v>23074</v>
      </c>
      <c r="N83" s="69">
        <v>91748633.652454436</v>
      </c>
      <c r="O83" s="68">
        <v>195033</v>
      </c>
      <c r="P83" s="69">
        <v>211194329.78738934</v>
      </c>
      <c r="Q83" s="68">
        <v>6572</v>
      </c>
      <c r="R83" s="68">
        <v>5424394.8452160638</v>
      </c>
      <c r="S83" s="68">
        <v>7175</v>
      </c>
      <c r="T83" s="68">
        <v>5850947.2176925484</v>
      </c>
      <c r="U83" s="68">
        <v>21396</v>
      </c>
      <c r="V83" s="68">
        <v>29005042.253929578</v>
      </c>
      <c r="W83" s="68">
        <v>35143</v>
      </c>
      <c r="X83" s="69">
        <v>40280384.31683819</v>
      </c>
      <c r="Y83" s="44"/>
      <c r="Z83" s="44"/>
      <c r="AA83" s="44"/>
      <c r="AB83" s="44"/>
      <c r="AC83" s="65"/>
      <c r="AD83" s="65"/>
    </row>
    <row r="84" spans="2:30" s="9" customFormat="1" x14ac:dyDescent="0.3">
      <c r="B84" s="9" t="s">
        <v>46</v>
      </c>
      <c r="D84" s="37">
        <v>14215.372597468038</v>
      </c>
      <c r="E84" s="38"/>
      <c r="F84" s="39">
        <v>214.808324576335</v>
      </c>
      <c r="H84" s="37">
        <v>856.88252835673109</v>
      </c>
      <c r="I84" s="38"/>
      <c r="J84" s="37">
        <v>2671.9221178616194</v>
      </c>
      <c r="L84" s="37">
        <v>841.57674259087491</v>
      </c>
      <c r="N84" s="39">
        <v>3513.4988604524947</v>
      </c>
      <c r="P84" s="37">
        <v>8087.6521807708705</v>
      </c>
      <c r="Q84" s="38"/>
      <c r="R84" s="37">
        <v>207.72630990348458</v>
      </c>
      <c r="T84" s="37">
        <v>224.06106296690902</v>
      </c>
      <c r="V84" s="37">
        <v>1110.7433304412132</v>
      </c>
      <c r="X84" s="39">
        <v>1542.5307033116071</v>
      </c>
    </row>
    <row r="85" spans="2:30" x14ac:dyDescent="0.3">
      <c r="P85" s="42"/>
    </row>
    <row r="86" spans="2:30" x14ac:dyDescent="0.3">
      <c r="B86" s="8" t="s">
        <v>47</v>
      </c>
      <c r="P86" s="42"/>
    </row>
    <row r="87" spans="2:30" x14ac:dyDescent="0.3">
      <c r="C87" s="42"/>
    </row>
    <row r="88" spans="2:30" x14ac:dyDescent="0.3">
      <c r="B88" s="8" t="s">
        <v>78</v>
      </c>
    </row>
    <row r="89" spans="2:30" x14ac:dyDescent="0.3">
      <c r="B89" s="8" t="s">
        <v>79</v>
      </c>
    </row>
    <row r="90" spans="2:30" x14ac:dyDescent="0.3">
      <c r="B90" s="8" t="s">
        <v>80</v>
      </c>
    </row>
    <row r="91" spans="2:30" x14ac:dyDescent="0.3">
      <c r="B91" s="8" t="s">
        <v>81</v>
      </c>
    </row>
    <row r="92" spans="2:30" x14ac:dyDescent="0.3">
      <c r="B92" s="8" t="s">
        <v>82</v>
      </c>
    </row>
    <row r="93" spans="2:30" x14ac:dyDescent="0.3">
      <c r="B93" s="8" t="s">
        <v>83</v>
      </c>
    </row>
    <row r="95" spans="2:30" x14ac:dyDescent="0.3">
      <c r="B95" s="107" t="s">
        <v>84</v>
      </c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</row>
    <row r="96" spans="2:30" x14ac:dyDescent="0.3">
      <c r="B96" s="108" t="s">
        <v>85</v>
      </c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</row>
    <row r="97" spans="2:22" x14ac:dyDescent="0.3">
      <c r="B97" s="109" t="s">
        <v>86</v>
      </c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</row>
    <row r="98" spans="2:22" x14ac:dyDescent="0.3"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</row>
    <row r="99" spans="2:22" x14ac:dyDescent="0.3"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</row>
    <row r="100" spans="2:22" x14ac:dyDescent="0.3">
      <c r="B100" s="109" t="s">
        <v>87</v>
      </c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</row>
    <row r="101" spans="2:22" x14ac:dyDescent="0.3"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</row>
    <row r="102" spans="2:22" x14ac:dyDescent="0.3">
      <c r="B102" s="106" t="s">
        <v>88</v>
      </c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</row>
    <row r="103" spans="2:22" x14ac:dyDescent="0.3">
      <c r="B103" s="110" t="s">
        <v>89</v>
      </c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</row>
    <row r="104" spans="2:22" x14ac:dyDescent="0.3"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</row>
    <row r="105" spans="2:22" x14ac:dyDescent="0.3">
      <c r="B105" s="106" t="s">
        <v>90</v>
      </c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</row>
    <row r="106" spans="2:22" x14ac:dyDescent="0.3">
      <c r="B106" s="106" t="s">
        <v>91</v>
      </c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</row>
    <row r="107" spans="2:22" x14ac:dyDescent="0.3">
      <c r="B107" s="106" t="s">
        <v>92</v>
      </c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</row>
    <row r="108" spans="2:22" x14ac:dyDescent="0.3">
      <c r="B108" s="106" t="s">
        <v>93</v>
      </c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</row>
    <row r="110" spans="2:22" x14ac:dyDescent="0.3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70"/>
      <c r="N110" s="70"/>
      <c r="O110" s="25"/>
      <c r="P110" s="25"/>
      <c r="Q110" s="25"/>
      <c r="R110" s="25"/>
      <c r="S110" s="25"/>
      <c r="T110" s="25"/>
      <c r="U110" s="25"/>
      <c r="V110" s="25"/>
    </row>
    <row r="111" spans="2:22" x14ac:dyDescent="0.3">
      <c r="B111" s="8" t="s">
        <v>94</v>
      </c>
    </row>
    <row r="112" spans="2:22" x14ac:dyDescent="0.3">
      <c r="B112" s="71" t="str">
        <f>Indice!B20</f>
        <v>Información al: 14/11/2021 para todas las instituciones</v>
      </c>
    </row>
    <row r="113" spans="2:2" x14ac:dyDescent="0.3">
      <c r="B113" s="8" t="s">
        <v>47</v>
      </c>
    </row>
    <row r="115" spans="2:2" x14ac:dyDescent="0.3">
      <c r="B115" s="8" t="str">
        <f>Indice!B21</f>
        <v>Actualización: 17/11/2021</v>
      </c>
    </row>
  </sheetData>
  <mergeCells count="76">
    <mergeCell ref="B5:L5"/>
    <mergeCell ref="B6:B9"/>
    <mergeCell ref="C6:D8"/>
    <mergeCell ref="E6:F8"/>
    <mergeCell ref="G6:H8"/>
    <mergeCell ref="I6:N6"/>
    <mergeCell ref="O6:P6"/>
    <mergeCell ref="Q6:X6"/>
    <mergeCell ref="I7:J8"/>
    <mergeCell ref="K7:L8"/>
    <mergeCell ref="M7:N8"/>
    <mergeCell ref="O7:P8"/>
    <mergeCell ref="Q7:R8"/>
    <mergeCell ref="S7:T8"/>
    <mergeCell ref="U7:V8"/>
    <mergeCell ref="W7:X8"/>
    <mergeCell ref="B30:L30"/>
    <mergeCell ref="B31:B34"/>
    <mergeCell ref="C31:D33"/>
    <mergeCell ref="E31:F33"/>
    <mergeCell ref="G31:H33"/>
    <mergeCell ref="I31:N31"/>
    <mergeCell ref="O31:P31"/>
    <mergeCell ref="Q31:X31"/>
    <mergeCell ref="I32:J33"/>
    <mergeCell ref="K32:L33"/>
    <mergeCell ref="M32:N33"/>
    <mergeCell ref="O32:P33"/>
    <mergeCell ref="Q32:R33"/>
    <mergeCell ref="S32:T33"/>
    <mergeCell ref="U32:V33"/>
    <mergeCell ref="W32:X33"/>
    <mergeCell ref="B46:L46"/>
    <mergeCell ref="A47:A50"/>
    <mergeCell ref="B47:B50"/>
    <mergeCell ref="C47:D49"/>
    <mergeCell ref="E47:F49"/>
    <mergeCell ref="G47:H49"/>
    <mergeCell ref="I47:N47"/>
    <mergeCell ref="O47:P47"/>
    <mergeCell ref="Q47:X47"/>
    <mergeCell ref="I48:J49"/>
    <mergeCell ref="K48:L49"/>
    <mergeCell ref="M48:N49"/>
    <mergeCell ref="O48:P49"/>
    <mergeCell ref="Q48:R49"/>
    <mergeCell ref="S48:T49"/>
    <mergeCell ref="U48:V49"/>
    <mergeCell ref="W48:X49"/>
    <mergeCell ref="B75:L75"/>
    <mergeCell ref="A76:A79"/>
    <mergeCell ref="B76:B79"/>
    <mergeCell ref="C76:D78"/>
    <mergeCell ref="E76:F78"/>
    <mergeCell ref="G76:H78"/>
    <mergeCell ref="I76:N76"/>
    <mergeCell ref="O76:P76"/>
    <mergeCell ref="Q76:X76"/>
    <mergeCell ref="I77:J78"/>
    <mergeCell ref="K77:L78"/>
    <mergeCell ref="M77:N78"/>
    <mergeCell ref="O77:P78"/>
    <mergeCell ref="Q77:R78"/>
    <mergeCell ref="S77:T78"/>
    <mergeCell ref="U77:V78"/>
    <mergeCell ref="W77:X78"/>
    <mergeCell ref="B105:V105"/>
    <mergeCell ref="B106:V106"/>
    <mergeCell ref="B107:V107"/>
    <mergeCell ref="B108:V108"/>
    <mergeCell ref="B95:V95"/>
    <mergeCell ref="B96:V96"/>
    <mergeCell ref="B97:V99"/>
    <mergeCell ref="B100:V101"/>
    <mergeCell ref="B102:V102"/>
    <mergeCell ref="B103:V10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66923-CD20-4EEF-98C6-8D1323AC46B8}">
  <dimension ref="A2:AE92"/>
  <sheetViews>
    <sheetView topLeftCell="A52" zoomScale="75" zoomScaleNormal="75" workbookViewId="0">
      <selection activeCell="D8" sqref="D8:Y61"/>
    </sheetView>
  </sheetViews>
  <sheetFormatPr baseColWidth="10" defaultColWidth="11.44140625" defaultRowHeight="14.4" x14ac:dyDescent="0.3"/>
  <cols>
    <col min="1" max="1" width="5.6640625" style="8" customWidth="1"/>
    <col min="2" max="2" width="20.88671875" style="8" customWidth="1"/>
    <col min="3" max="3" width="28.6640625" style="8" bestFit="1" customWidth="1"/>
    <col min="4" max="4" width="12.44140625" style="8" bestFit="1" customWidth="1"/>
    <col min="5" max="5" width="17.44140625" style="8" bestFit="1" customWidth="1"/>
    <col min="6" max="6" width="9.5546875" style="8" bestFit="1" customWidth="1"/>
    <col min="7" max="7" width="15.33203125" style="8" bestFit="1" customWidth="1"/>
    <col min="8" max="8" width="11" style="8" bestFit="1" customWidth="1"/>
    <col min="9" max="9" width="16.44140625" style="8" bestFit="1" customWidth="1"/>
    <col min="10" max="10" width="11" style="8" bestFit="1" customWidth="1"/>
    <col min="11" max="11" width="16.44140625" style="8" bestFit="1" customWidth="1"/>
    <col min="12" max="12" width="9.5546875" style="8" bestFit="1" customWidth="1"/>
    <col min="13" max="13" width="14.5546875" style="8" bestFit="1" customWidth="1"/>
    <col min="14" max="14" width="12.5546875" style="11" bestFit="1" customWidth="1"/>
    <col min="15" max="15" width="18.109375" style="11" bestFit="1" customWidth="1"/>
    <col min="16" max="16" width="11.109375" style="8" bestFit="1" customWidth="1"/>
    <col min="17" max="17" width="17.44140625" style="8" bestFit="1" customWidth="1"/>
    <col min="18" max="18" width="8.6640625" style="8" bestFit="1" customWidth="1"/>
    <col min="19" max="19" width="14.33203125" style="8" bestFit="1" customWidth="1"/>
    <col min="20" max="20" width="11.44140625" style="8" bestFit="1" customWidth="1"/>
    <col min="21" max="21" width="16.44140625" style="8" customWidth="1"/>
    <col min="22" max="22" width="11.44140625" style="8" bestFit="1" customWidth="1"/>
    <col min="23" max="23" width="16" style="8" bestFit="1" customWidth="1"/>
    <col min="24" max="24" width="12.5546875" style="11" bestFit="1" customWidth="1"/>
    <col min="25" max="25" width="18.109375" style="11" bestFit="1" customWidth="1"/>
    <col min="26" max="16384" width="11.44140625" style="8"/>
  </cols>
  <sheetData>
    <row r="2" spans="2:25" x14ac:dyDescent="0.3">
      <c r="B2" s="10" t="s">
        <v>9</v>
      </c>
    </row>
    <row r="3" spans="2:25" ht="15.6" x14ac:dyDescent="0.3">
      <c r="B3" s="10" t="s">
        <v>95</v>
      </c>
      <c r="C3" s="72"/>
    </row>
    <row r="4" spans="2:25" x14ac:dyDescent="0.3">
      <c r="B4" s="119" t="s">
        <v>17</v>
      </c>
      <c r="C4" s="119" t="s">
        <v>49</v>
      </c>
      <c r="D4" s="134" t="s">
        <v>18</v>
      </c>
      <c r="E4" s="134"/>
      <c r="F4" s="122" t="s">
        <v>19</v>
      </c>
      <c r="G4" s="121"/>
      <c r="H4" s="134" t="s">
        <v>20</v>
      </c>
      <c r="I4" s="134"/>
      <c r="J4" s="123" t="s">
        <v>21</v>
      </c>
      <c r="K4" s="125"/>
      <c r="L4" s="125"/>
      <c r="M4" s="125"/>
      <c r="N4" s="125"/>
      <c r="O4" s="124"/>
      <c r="P4" s="125" t="s">
        <v>22</v>
      </c>
      <c r="Q4" s="125"/>
      <c r="R4" s="123" t="s">
        <v>23</v>
      </c>
      <c r="S4" s="125"/>
      <c r="T4" s="125"/>
      <c r="U4" s="125"/>
      <c r="V4" s="125"/>
      <c r="W4" s="125"/>
      <c r="X4" s="125"/>
      <c r="Y4" s="124"/>
    </row>
    <row r="5" spans="2:25" x14ac:dyDescent="0.3">
      <c r="B5" s="119"/>
      <c r="C5" s="119"/>
      <c r="D5" s="135"/>
      <c r="E5" s="135"/>
      <c r="F5" s="122"/>
      <c r="G5" s="121"/>
      <c r="H5" s="135"/>
      <c r="I5" s="135"/>
      <c r="J5" s="126" t="s">
        <v>24</v>
      </c>
      <c r="K5" s="127"/>
      <c r="L5" s="127" t="s">
        <v>25</v>
      </c>
      <c r="M5" s="127"/>
      <c r="N5" s="128" t="s">
        <v>26</v>
      </c>
      <c r="O5" s="129"/>
      <c r="P5" s="127" t="s">
        <v>27</v>
      </c>
      <c r="Q5" s="127"/>
      <c r="R5" s="126" t="s">
        <v>28</v>
      </c>
      <c r="S5" s="127"/>
      <c r="T5" s="127" t="s">
        <v>29</v>
      </c>
      <c r="U5" s="127"/>
      <c r="V5" s="127" t="s">
        <v>30</v>
      </c>
      <c r="W5" s="127"/>
      <c r="X5" s="128" t="s">
        <v>26</v>
      </c>
      <c r="Y5" s="129"/>
    </row>
    <row r="6" spans="2:25" ht="30" customHeight="1" x14ac:dyDescent="0.3">
      <c r="B6" s="119"/>
      <c r="C6" s="119"/>
      <c r="D6" s="135"/>
      <c r="E6" s="135"/>
      <c r="F6" s="136"/>
      <c r="G6" s="137"/>
      <c r="H6" s="135"/>
      <c r="I6" s="135"/>
      <c r="J6" s="126"/>
      <c r="K6" s="127"/>
      <c r="L6" s="127"/>
      <c r="M6" s="127"/>
      <c r="N6" s="130"/>
      <c r="O6" s="131"/>
      <c r="P6" s="127"/>
      <c r="Q6" s="127"/>
      <c r="R6" s="126"/>
      <c r="S6" s="127"/>
      <c r="T6" s="127"/>
      <c r="U6" s="127"/>
      <c r="V6" s="127"/>
      <c r="W6" s="127"/>
      <c r="X6" s="130"/>
      <c r="Y6" s="131"/>
    </row>
    <row r="7" spans="2:25" x14ac:dyDescent="0.3">
      <c r="B7" s="133"/>
      <c r="C7" s="133"/>
      <c r="D7" s="12" t="s">
        <v>31</v>
      </c>
      <c r="E7" s="12" t="s">
        <v>32</v>
      </c>
      <c r="F7" s="13" t="s">
        <v>31</v>
      </c>
      <c r="G7" s="14" t="s">
        <v>32</v>
      </c>
      <c r="H7" s="12" t="s">
        <v>31</v>
      </c>
      <c r="I7" s="12" t="s">
        <v>32</v>
      </c>
      <c r="J7" s="13" t="s">
        <v>31</v>
      </c>
      <c r="K7" s="12" t="s">
        <v>32</v>
      </c>
      <c r="L7" s="12" t="s">
        <v>31</v>
      </c>
      <c r="M7" s="12" t="s">
        <v>32</v>
      </c>
      <c r="N7" s="15" t="s">
        <v>31</v>
      </c>
      <c r="O7" s="16" t="s">
        <v>32</v>
      </c>
      <c r="P7" s="12" t="s">
        <v>31</v>
      </c>
      <c r="Q7" s="12" t="s">
        <v>32</v>
      </c>
      <c r="R7" s="13" t="s">
        <v>31</v>
      </c>
      <c r="S7" s="12" t="s">
        <v>32</v>
      </c>
      <c r="T7" s="12" t="s">
        <v>31</v>
      </c>
      <c r="U7" s="12" t="s">
        <v>32</v>
      </c>
      <c r="V7" s="12" t="s">
        <v>31</v>
      </c>
      <c r="W7" s="12" t="s">
        <v>32</v>
      </c>
      <c r="X7" s="15" t="s">
        <v>31</v>
      </c>
      <c r="Y7" s="16" t="s">
        <v>32</v>
      </c>
    </row>
    <row r="8" spans="2:25" x14ac:dyDescent="0.3">
      <c r="B8" s="141" t="s">
        <v>33</v>
      </c>
      <c r="C8" s="8" t="s">
        <v>50</v>
      </c>
      <c r="D8" s="73">
        <v>25585</v>
      </c>
      <c r="E8" s="73">
        <v>22105098.504400093</v>
      </c>
      <c r="F8" s="74">
        <v>0</v>
      </c>
      <c r="G8" s="75">
        <v>0</v>
      </c>
      <c r="H8" s="73">
        <v>108</v>
      </c>
      <c r="I8" s="73">
        <v>174948.26788235779</v>
      </c>
      <c r="J8" s="74">
        <v>1423</v>
      </c>
      <c r="K8" s="73">
        <v>1506673.6559305203</v>
      </c>
      <c r="L8" s="73">
        <v>0</v>
      </c>
      <c r="M8" s="73">
        <v>0</v>
      </c>
      <c r="N8" s="76">
        <v>1423</v>
      </c>
      <c r="O8" s="77">
        <v>1506673.6559305203</v>
      </c>
      <c r="P8" s="73">
        <v>22977</v>
      </c>
      <c r="Q8" s="73">
        <v>19655789.695243657</v>
      </c>
      <c r="R8" s="74">
        <v>1</v>
      </c>
      <c r="S8" s="73">
        <v>851.01870211792368</v>
      </c>
      <c r="T8" s="73">
        <v>244</v>
      </c>
      <c r="U8" s="73">
        <v>125122.72671629197</v>
      </c>
      <c r="V8" s="73">
        <v>832</v>
      </c>
      <c r="W8" s="73">
        <v>641713.13992514962</v>
      </c>
      <c r="X8" s="76">
        <v>1077</v>
      </c>
      <c r="Y8" s="77">
        <v>767686.88534355955</v>
      </c>
    </row>
    <row r="9" spans="2:25" x14ac:dyDescent="0.3">
      <c r="B9" s="140"/>
      <c r="C9" s="8" t="s">
        <v>51</v>
      </c>
      <c r="D9" s="73">
        <v>4251</v>
      </c>
      <c r="E9" s="73">
        <v>15295309.140660955</v>
      </c>
      <c r="F9" s="74">
        <v>0</v>
      </c>
      <c r="G9" s="75">
        <v>0</v>
      </c>
      <c r="H9" s="73">
        <v>32</v>
      </c>
      <c r="I9" s="73">
        <v>233931.94861680004</v>
      </c>
      <c r="J9" s="74">
        <v>310</v>
      </c>
      <c r="K9" s="73">
        <v>1813066.1811059448</v>
      </c>
      <c r="L9" s="73">
        <v>0</v>
      </c>
      <c r="M9" s="73">
        <v>0</v>
      </c>
      <c r="N9" s="76">
        <v>310</v>
      </c>
      <c r="O9" s="77">
        <v>1813066.1811059448</v>
      </c>
      <c r="P9" s="73">
        <v>3824</v>
      </c>
      <c r="Q9" s="73">
        <v>12957684.91647906</v>
      </c>
      <c r="R9" s="74">
        <v>0</v>
      </c>
      <c r="S9" s="73">
        <v>0</v>
      </c>
      <c r="T9" s="73">
        <v>23</v>
      </c>
      <c r="U9" s="73">
        <v>50255.600194032268</v>
      </c>
      <c r="V9" s="73">
        <v>62</v>
      </c>
      <c r="W9" s="73">
        <v>240370.49426511591</v>
      </c>
      <c r="X9" s="76">
        <v>85</v>
      </c>
      <c r="Y9" s="77">
        <v>290626.09445914818</v>
      </c>
    </row>
    <row r="10" spans="2:25" x14ac:dyDescent="0.3">
      <c r="B10" s="140"/>
      <c r="C10" s="8" t="s">
        <v>52</v>
      </c>
      <c r="D10" s="73">
        <v>1191</v>
      </c>
      <c r="E10" s="73">
        <v>15042033.763610572</v>
      </c>
      <c r="F10" s="74">
        <v>0</v>
      </c>
      <c r="G10" s="75">
        <v>0</v>
      </c>
      <c r="H10" s="73">
        <v>30</v>
      </c>
      <c r="I10" s="73">
        <v>579838.31953919306</v>
      </c>
      <c r="J10" s="74">
        <v>186</v>
      </c>
      <c r="K10" s="73">
        <v>2878639.6924287486</v>
      </c>
      <c r="L10" s="73">
        <v>0</v>
      </c>
      <c r="M10" s="73">
        <v>0</v>
      </c>
      <c r="N10" s="76">
        <v>186</v>
      </c>
      <c r="O10" s="77">
        <v>2878639.6924287486</v>
      </c>
      <c r="P10" s="73">
        <v>946</v>
      </c>
      <c r="Q10" s="73">
        <v>10956125.84776192</v>
      </c>
      <c r="R10" s="74">
        <v>0</v>
      </c>
      <c r="S10" s="73">
        <v>0</v>
      </c>
      <c r="T10" s="73">
        <v>6</v>
      </c>
      <c r="U10" s="73">
        <v>63891.865635930277</v>
      </c>
      <c r="V10" s="73">
        <v>23</v>
      </c>
      <c r="W10" s="73">
        <v>563538.0382447805</v>
      </c>
      <c r="X10" s="76">
        <v>29</v>
      </c>
      <c r="Y10" s="77">
        <v>627429.90388071071</v>
      </c>
    </row>
    <row r="11" spans="2:25" x14ac:dyDescent="0.3">
      <c r="B11" s="140"/>
      <c r="C11" s="8" t="s">
        <v>53</v>
      </c>
      <c r="D11" s="73">
        <v>151</v>
      </c>
      <c r="E11" s="73">
        <v>5055166.5234445836</v>
      </c>
      <c r="F11" s="74">
        <v>0</v>
      </c>
      <c r="G11" s="75">
        <v>0</v>
      </c>
      <c r="H11" s="73">
        <v>8</v>
      </c>
      <c r="I11" s="73">
        <v>553554.93423916644</v>
      </c>
      <c r="J11" s="74">
        <v>37</v>
      </c>
      <c r="K11" s="73">
        <v>1194979.6115557866</v>
      </c>
      <c r="L11" s="73">
        <v>0</v>
      </c>
      <c r="M11" s="73">
        <v>0</v>
      </c>
      <c r="N11" s="76">
        <v>37</v>
      </c>
      <c r="O11" s="77">
        <v>1194979.6115557866</v>
      </c>
      <c r="P11" s="73">
        <v>103</v>
      </c>
      <c r="Q11" s="73">
        <v>3256218.9389957064</v>
      </c>
      <c r="R11" s="74">
        <v>1</v>
      </c>
      <c r="S11" s="73">
        <v>32731.488542997067</v>
      </c>
      <c r="T11" s="73">
        <v>0</v>
      </c>
      <c r="U11" s="73">
        <v>0</v>
      </c>
      <c r="V11" s="73">
        <v>2</v>
      </c>
      <c r="W11" s="73">
        <v>17681.550110927015</v>
      </c>
      <c r="X11" s="76">
        <v>3</v>
      </c>
      <c r="Y11" s="77">
        <v>50413.038653924079</v>
      </c>
    </row>
    <row r="12" spans="2:25" x14ac:dyDescent="0.3">
      <c r="B12" s="141" t="s">
        <v>34</v>
      </c>
      <c r="C12" s="78" t="s">
        <v>50</v>
      </c>
      <c r="D12" s="79">
        <v>317</v>
      </c>
      <c r="E12" s="79">
        <v>780316.89478332084</v>
      </c>
      <c r="F12" s="80">
        <v>0</v>
      </c>
      <c r="G12" s="81">
        <v>0</v>
      </c>
      <c r="H12" s="79">
        <v>66</v>
      </c>
      <c r="I12" s="79">
        <v>211478.14747630403</v>
      </c>
      <c r="J12" s="80">
        <v>47</v>
      </c>
      <c r="K12" s="79">
        <v>94823.122309062499</v>
      </c>
      <c r="L12" s="79">
        <v>0</v>
      </c>
      <c r="M12" s="79">
        <v>0</v>
      </c>
      <c r="N12" s="82">
        <v>47</v>
      </c>
      <c r="O12" s="83">
        <v>94823.122309062499</v>
      </c>
      <c r="P12" s="79">
        <v>168</v>
      </c>
      <c r="Q12" s="79">
        <v>363186.80479136622</v>
      </c>
      <c r="R12" s="80">
        <v>0</v>
      </c>
      <c r="S12" s="79">
        <v>0</v>
      </c>
      <c r="T12" s="79">
        <v>3</v>
      </c>
      <c r="U12" s="79">
        <v>23141.162399898927</v>
      </c>
      <c r="V12" s="79">
        <v>33</v>
      </c>
      <c r="W12" s="79">
        <v>87687.657806689138</v>
      </c>
      <c r="X12" s="82">
        <v>36</v>
      </c>
      <c r="Y12" s="83">
        <v>110828.82020658806</v>
      </c>
    </row>
    <row r="13" spans="2:25" x14ac:dyDescent="0.3">
      <c r="B13" s="140"/>
      <c r="C13" s="8" t="s">
        <v>51</v>
      </c>
      <c r="D13" s="73">
        <v>438</v>
      </c>
      <c r="E13" s="73">
        <v>1871876.0911205364</v>
      </c>
      <c r="F13" s="74">
        <v>0</v>
      </c>
      <c r="G13" s="75">
        <v>0</v>
      </c>
      <c r="H13" s="73">
        <v>84</v>
      </c>
      <c r="I13" s="73">
        <v>417097.35850341164</v>
      </c>
      <c r="J13" s="74">
        <v>72</v>
      </c>
      <c r="K13" s="73">
        <v>287055.15452208428</v>
      </c>
      <c r="L13" s="73">
        <v>0</v>
      </c>
      <c r="M13" s="73">
        <v>0</v>
      </c>
      <c r="N13" s="76">
        <v>72</v>
      </c>
      <c r="O13" s="77">
        <v>287055.15452208428</v>
      </c>
      <c r="P13" s="73">
        <v>230</v>
      </c>
      <c r="Q13" s="73">
        <v>918597.67249658122</v>
      </c>
      <c r="R13" s="74">
        <v>0</v>
      </c>
      <c r="S13" s="73">
        <v>0</v>
      </c>
      <c r="T13" s="73">
        <v>2</v>
      </c>
      <c r="U13" s="73">
        <v>23926.718124930856</v>
      </c>
      <c r="V13" s="73">
        <v>50</v>
      </c>
      <c r="W13" s="73">
        <v>225199.18747352841</v>
      </c>
      <c r="X13" s="76">
        <v>52</v>
      </c>
      <c r="Y13" s="77">
        <v>249125.90559845927</v>
      </c>
    </row>
    <row r="14" spans="2:25" x14ac:dyDescent="0.3">
      <c r="B14" s="140"/>
      <c r="C14" s="8" t="s">
        <v>52</v>
      </c>
      <c r="D14" s="73">
        <v>466</v>
      </c>
      <c r="E14" s="73">
        <v>3289157.9252753211</v>
      </c>
      <c r="F14" s="74">
        <v>0</v>
      </c>
      <c r="G14" s="75">
        <v>0</v>
      </c>
      <c r="H14" s="73">
        <v>75</v>
      </c>
      <c r="I14" s="73">
        <v>874879.95726576855</v>
      </c>
      <c r="J14" s="74">
        <v>55</v>
      </c>
      <c r="K14" s="73">
        <v>393105.17740139476</v>
      </c>
      <c r="L14" s="73">
        <v>0</v>
      </c>
      <c r="M14" s="73">
        <v>0</v>
      </c>
      <c r="N14" s="76">
        <v>55</v>
      </c>
      <c r="O14" s="77">
        <v>393105.17740139476</v>
      </c>
      <c r="P14" s="73">
        <v>311</v>
      </c>
      <c r="Q14" s="73">
        <v>1771955.236841778</v>
      </c>
      <c r="R14" s="74">
        <v>0</v>
      </c>
      <c r="S14" s="73">
        <v>0</v>
      </c>
      <c r="T14" s="73">
        <v>0</v>
      </c>
      <c r="U14" s="73">
        <v>0</v>
      </c>
      <c r="V14" s="73">
        <v>25</v>
      </c>
      <c r="W14" s="73">
        <v>249217.55376637966</v>
      </c>
      <c r="X14" s="76">
        <v>25</v>
      </c>
      <c r="Y14" s="77">
        <v>249217.55376637966</v>
      </c>
    </row>
    <row r="15" spans="2:25" x14ac:dyDescent="0.3">
      <c r="B15" s="142"/>
      <c r="C15" s="25" t="s">
        <v>53</v>
      </c>
      <c r="D15" s="84">
        <v>35</v>
      </c>
      <c r="E15" s="84">
        <v>521089.03004161484</v>
      </c>
      <c r="F15" s="85">
        <v>0</v>
      </c>
      <c r="G15" s="86">
        <v>0</v>
      </c>
      <c r="H15" s="84">
        <v>4</v>
      </c>
      <c r="I15" s="84">
        <v>32731.488542997067</v>
      </c>
      <c r="J15" s="85">
        <v>5</v>
      </c>
      <c r="K15" s="84">
        <v>102449.55913958082</v>
      </c>
      <c r="L15" s="84">
        <v>0</v>
      </c>
      <c r="M15" s="84">
        <v>0</v>
      </c>
      <c r="N15" s="87">
        <v>5</v>
      </c>
      <c r="O15" s="88">
        <v>102449.55913958082</v>
      </c>
      <c r="P15" s="84">
        <v>25</v>
      </c>
      <c r="Q15" s="84">
        <v>380998.2590775874</v>
      </c>
      <c r="R15" s="85">
        <v>0</v>
      </c>
      <c r="S15" s="84">
        <v>0</v>
      </c>
      <c r="T15" s="84">
        <v>0</v>
      </c>
      <c r="U15" s="84">
        <v>0</v>
      </c>
      <c r="V15" s="84">
        <v>1</v>
      </c>
      <c r="W15" s="84">
        <v>4909.7232814495601</v>
      </c>
      <c r="X15" s="87">
        <v>1</v>
      </c>
      <c r="Y15" s="88">
        <v>4909.7232814495601</v>
      </c>
    </row>
    <row r="16" spans="2:25" x14ac:dyDescent="0.3">
      <c r="B16" s="140" t="s">
        <v>35</v>
      </c>
      <c r="C16" s="8" t="s">
        <v>50</v>
      </c>
      <c r="D16" s="73">
        <v>178893</v>
      </c>
      <c r="E16" s="73">
        <v>62493670.75313846</v>
      </c>
      <c r="F16" s="74">
        <v>0</v>
      </c>
      <c r="G16" s="75">
        <v>0</v>
      </c>
      <c r="H16" s="73">
        <v>16003</v>
      </c>
      <c r="I16" s="73">
        <v>10765581.752293332</v>
      </c>
      <c r="J16" s="74">
        <v>3880</v>
      </c>
      <c r="K16" s="73">
        <v>3501400.6236330513</v>
      </c>
      <c r="L16" s="73">
        <v>6930</v>
      </c>
      <c r="M16" s="73">
        <v>4831156.28640969</v>
      </c>
      <c r="N16" s="76">
        <v>10810</v>
      </c>
      <c r="O16" s="77">
        <v>8332556.9100427413</v>
      </c>
      <c r="P16" s="73">
        <v>127479</v>
      </c>
      <c r="Q16" s="73">
        <v>30592608.502495121</v>
      </c>
      <c r="R16" s="74">
        <v>6371</v>
      </c>
      <c r="S16" s="73">
        <v>4028216.4994851337</v>
      </c>
      <c r="T16" s="73">
        <v>6612</v>
      </c>
      <c r="U16" s="73">
        <v>2575201.3007166232</v>
      </c>
      <c r="V16" s="73">
        <v>11618</v>
      </c>
      <c r="W16" s="73">
        <v>6199505.7881055083</v>
      </c>
      <c r="X16" s="76">
        <v>24601</v>
      </c>
      <c r="Y16" s="77">
        <v>12802923.588307265</v>
      </c>
    </row>
    <row r="17" spans="2:25" x14ac:dyDescent="0.3">
      <c r="B17" s="140"/>
      <c r="C17" s="8" t="s">
        <v>51</v>
      </c>
      <c r="D17" s="73">
        <v>3828</v>
      </c>
      <c r="E17" s="73">
        <v>10896844.708202053</v>
      </c>
      <c r="F17" s="74">
        <v>0</v>
      </c>
      <c r="G17" s="75">
        <v>0</v>
      </c>
      <c r="H17" s="73">
        <v>393</v>
      </c>
      <c r="I17" s="73">
        <v>1269492.2626688865</v>
      </c>
      <c r="J17" s="74">
        <v>25</v>
      </c>
      <c r="K17" s="73">
        <v>65855.296707670495</v>
      </c>
      <c r="L17" s="73">
        <v>472</v>
      </c>
      <c r="M17" s="73">
        <v>2206890.6752571552</v>
      </c>
      <c r="N17" s="76">
        <v>497</v>
      </c>
      <c r="O17" s="77">
        <v>2272745.9719648254</v>
      </c>
      <c r="P17" s="73">
        <v>2569</v>
      </c>
      <c r="Q17" s="73">
        <v>5456675.7958497787</v>
      </c>
      <c r="R17" s="74">
        <v>124</v>
      </c>
      <c r="S17" s="73">
        <v>841092.87913374149</v>
      </c>
      <c r="T17" s="73">
        <v>58</v>
      </c>
      <c r="U17" s="73">
        <v>135643.29704938724</v>
      </c>
      <c r="V17" s="73">
        <v>187</v>
      </c>
      <c r="W17" s="73">
        <v>921194.50153543416</v>
      </c>
      <c r="X17" s="76">
        <v>369</v>
      </c>
      <c r="Y17" s="77">
        <v>1897930.677718563</v>
      </c>
    </row>
    <row r="18" spans="2:25" x14ac:dyDescent="0.3">
      <c r="B18" s="140"/>
      <c r="C18" s="8" t="s">
        <v>52</v>
      </c>
      <c r="D18" s="73">
        <v>1848</v>
      </c>
      <c r="E18" s="73">
        <v>24262108.92352026</v>
      </c>
      <c r="F18" s="74">
        <v>0</v>
      </c>
      <c r="G18" s="75">
        <v>0</v>
      </c>
      <c r="H18" s="73">
        <v>32</v>
      </c>
      <c r="I18" s="73">
        <v>391122.86739622976</v>
      </c>
      <c r="J18" s="74">
        <v>8</v>
      </c>
      <c r="K18" s="73">
        <v>73271.520888254046</v>
      </c>
      <c r="L18" s="73">
        <v>550</v>
      </c>
      <c r="M18" s="73">
        <v>9141828.5375047214</v>
      </c>
      <c r="N18" s="76">
        <v>558</v>
      </c>
      <c r="O18" s="77">
        <v>9215100.0583929755</v>
      </c>
      <c r="P18" s="73">
        <v>1050</v>
      </c>
      <c r="Q18" s="73">
        <v>11360482.218226071</v>
      </c>
      <c r="R18" s="74">
        <v>10</v>
      </c>
      <c r="S18" s="73">
        <v>64495.761599548568</v>
      </c>
      <c r="T18" s="73">
        <v>89</v>
      </c>
      <c r="U18" s="73">
        <v>1037453.7367249266</v>
      </c>
      <c r="V18" s="73">
        <v>109</v>
      </c>
      <c r="W18" s="73">
        <v>2193454.281180507</v>
      </c>
      <c r="X18" s="76">
        <v>208</v>
      </c>
      <c r="Y18" s="77">
        <v>3295403.7795049823</v>
      </c>
    </row>
    <row r="19" spans="2:25" x14ac:dyDescent="0.3">
      <c r="B19" s="140"/>
      <c r="C19" s="8" t="s">
        <v>53</v>
      </c>
      <c r="D19" s="73">
        <v>356</v>
      </c>
      <c r="E19" s="73">
        <v>12808972.388272701</v>
      </c>
      <c r="F19" s="74">
        <v>0</v>
      </c>
      <c r="G19" s="75">
        <v>0</v>
      </c>
      <c r="H19" s="73">
        <v>7</v>
      </c>
      <c r="I19" s="73">
        <v>277593.92382466135</v>
      </c>
      <c r="J19" s="74">
        <v>1</v>
      </c>
      <c r="K19" s="73">
        <v>420.46709798040172</v>
      </c>
      <c r="L19" s="73">
        <v>107</v>
      </c>
      <c r="M19" s="73">
        <v>4353167.4150503315</v>
      </c>
      <c r="N19" s="76">
        <v>108</v>
      </c>
      <c r="O19" s="77">
        <v>4353587.8821483115</v>
      </c>
      <c r="P19" s="73">
        <v>205</v>
      </c>
      <c r="Q19" s="73">
        <v>6356628.4852325348</v>
      </c>
      <c r="R19" s="74">
        <v>1</v>
      </c>
      <c r="S19" s="73">
        <v>3273.1488542997067</v>
      </c>
      <c r="T19" s="73">
        <v>10</v>
      </c>
      <c r="U19" s="73">
        <v>575468.4040322575</v>
      </c>
      <c r="V19" s="73">
        <v>25</v>
      </c>
      <c r="W19" s="73">
        <v>1242420.5441806361</v>
      </c>
      <c r="X19" s="76">
        <v>36</v>
      </c>
      <c r="Y19" s="77">
        <v>1821162.0970671931</v>
      </c>
    </row>
    <row r="20" spans="2:25" x14ac:dyDescent="0.3">
      <c r="B20" s="141" t="s">
        <v>36</v>
      </c>
      <c r="C20" s="78" t="s">
        <v>50</v>
      </c>
      <c r="D20" s="79">
        <v>2824</v>
      </c>
      <c r="E20" s="79">
        <v>3054568.3497634497</v>
      </c>
      <c r="F20" s="80">
        <v>665</v>
      </c>
      <c r="G20" s="81">
        <v>596880.97911010939</v>
      </c>
      <c r="H20" s="79">
        <v>47</v>
      </c>
      <c r="I20" s="79">
        <v>57157.982391768426</v>
      </c>
      <c r="J20" s="80">
        <v>113</v>
      </c>
      <c r="K20" s="79">
        <v>130936.58391928153</v>
      </c>
      <c r="L20" s="79">
        <v>0</v>
      </c>
      <c r="M20" s="79">
        <v>0</v>
      </c>
      <c r="N20" s="82">
        <v>113</v>
      </c>
      <c r="O20" s="83">
        <v>130936.58391928153</v>
      </c>
      <c r="P20" s="79">
        <v>1994</v>
      </c>
      <c r="Q20" s="79">
        <v>2253048.0188284614</v>
      </c>
      <c r="R20" s="80">
        <v>0</v>
      </c>
      <c r="S20" s="79">
        <v>0</v>
      </c>
      <c r="T20" s="79">
        <v>4</v>
      </c>
      <c r="U20" s="79">
        <v>14973.674063764867</v>
      </c>
      <c r="V20" s="79">
        <v>1</v>
      </c>
      <c r="W20" s="79">
        <v>1571.1114500638591</v>
      </c>
      <c r="X20" s="82">
        <v>5</v>
      </c>
      <c r="Y20" s="83">
        <v>16544.785513828727</v>
      </c>
    </row>
    <row r="21" spans="2:25" x14ac:dyDescent="0.3">
      <c r="B21" s="140"/>
      <c r="C21" s="8" t="s">
        <v>51</v>
      </c>
      <c r="D21" s="73">
        <v>1300</v>
      </c>
      <c r="E21" s="73">
        <v>4892282.4919922417</v>
      </c>
      <c r="F21" s="74">
        <v>55</v>
      </c>
      <c r="G21" s="75">
        <v>384163.8512131272</v>
      </c>
      <c r="H21" s="73">
        <v>11</v>
      </c>
      <c r="I21" s="73">
        <v>34572.13299982129</v>
      </c>
      <c r="J21" s="74">
        <v>75</v>
      </c>
      <c r="K21" s="73">
        <v>324473.43590945425</v>
      </c>
      <c r="L21" s="73">
        <v>0</v>
      </c>
      <c r="M21" s="73">
        <v>0</v>
      </c>
      <c r="N21" s="76">
        <v>75</v>
      </c>
      <c r="O21" s="77">
        <v>324473.43590945425</v>
      </c>
      <c r="P21" s="73">
        <v>1155</v>
      </c>
      <c r="Q21" s="73">
        <v>4072851.2544997614</v>
      </c>
      <c r="R21" s="74">
        <v>0</v>
      </c>
      <c r="S21" s="73">
        <v>0</v>
      </c>
      <c r="T21" s="73">
        <v>4</v>
      </c>
      <c r="U21" s="73">
        <v>76221.817370077275</v>
      </c>
      <c r="V21" s="73">
        <v>0</v>
      </c>
      <c r="W21" s="73">
        <v>0</v>
      </c>
      <c r="X21" s="76">
        <v>4</v>
      </c>
      <c r="Y21" s="77">
        <v>76221.817370077275</v>
      </c>
    </row>
    <row r="22" spans="2:25" x14ac:dyDescent="0.3">
      <c r="B22" s="140"/>
      <c r="C22" s="8" t="s">
        <v>52</v>
      </c>
      <c r="D22" s="73">
        <v>811</v>
      </c>
      <c r="E22" s="73">
        <v>9844727.8051049337</v>
      </c>
      <c r="F22" s="74">
        <v>27</v>
      </c>
      <c r="G22" s="75">
        <v>453985.74609136931</v>
      </c>
      <c r="H22" s="73">
        <v>13</v>
      </c>
      <c r="I22" s="73">
        <v>192399.24629201333</v>
      </c>
      <c r="J22" s="74">
        <v>43</v>
      </c>
      <c r="K22" s="73">
        <v>698603.80798137712</v>
      </c>
      <c r="L22" s="73">
        <v>7</v>
      </c>
      <c r="M22" s="73">
        <v>94712.831136286724</v>
      </c>
      <c r="N22" s="76">
        <v>50</v>
      </c>
      <c r="O22" s="77">
        <v>793316.63911766384</v>
      </c>
      <c r="P22" s="73">
        <v>685</v>
      </c>
      <c r="Q22" s="73">
        <v>7723893.7164706821</v>
      </c>
      <c r="R22" s="74">
        <v>0</v>
      </c>
      <c r="S22" s="73">
        <v>0</v>
      </c>
      <c r="T22" s="73">
        <v>36</v>
      </c>
      <c r="U22" s="73">
        <v>681132.45713320607</v>
      </c>
      <c r="V22" s="73">
        <v>0</v>
      </c>
      <c r="W22" s="73">
        <v>0</v>
      </c>
      <c r="X22" s="76">
        <v>36</v>
      </c>
      <c r="Y22" s="77">
        <v>681132.45713320607</v>
      </c>
    </row>
    <row r="23" spans="2:25" x14ac:dyDescent="0.3">
      <c r="B23" s="142"/>
      <c r="C23" s="25" t="s">
        <v>53</v>
      </c>
      <c r="D23" s="84">
        <v>131</v>
      </c>
      <c r="E23" s="84">
        <v>3998093.7909675497</v>
      </c>
      <c r="F23" s="85">
        <v>4</v>
      </c>
      <c r="G23" s="86">
        <v>75282.423648893251</v>
      </c>
      <c r="H23" s="84">
        <v>2</v>
      </c>
      <c r="I23" s="84">
        <v>55643.530523095011</v>
      </c>
      <c r="J23" s="85">
        <v>12</v>
      </c>
      <c r="K23" s="84">
        <v>404829.66870496556</v>
      </c>
      <c r="L23" s="84">
        <v>0</v>
      </c>
      <c r="M23" s="84">
        <v>0</v>
      </c>
      <c r="N23" s="87">
        <v>12</v>
      </c>
      <c r="O23" s="88">
        <v>404829.66870496556</v>
      </c>
      <c r="P23" s="84">
        <v>101</v>
      </c>
      <c r="Q23" s="84">
        <v>3126640.7484447635</v>
      </c>
      <c r="R23" s="85">
        <v>0</v>
      </c>
      <c r="S23" s="84">
        <v>0</v>
      </c>
      <c r="T23" s="84">
        <v>12</v>
      </c>
      <c r="U23" s="84">
        <v>335697.41964583221</v>
      </c>
      <c r="V23" s="84">
        <v>0</v>
      </c>
      <c r="W23" s="84">
        <v>0</v>
      </c>
      <c r="X23" s="87">
        <v>12</v>
      </c>
      <c r="Y23" s="88">
        <v>335697.41964583221</v>
      </c>
    </row>
    <row r="24" spans="2:25" x14ac:dyDescent="0.3">
      <c r="B24" s="140" t="s">
        <v>37</v>
      </c>
      <c r="C24" s="8" t="s">
        <v>50</v>
      </c>
      <c r="D24" s="73">
        <v>11096</v>
      </c>
      <c r="E24" s="73">
        <v>32458678.281642675</v>
      </c>
      <c r="F24" s="74">
        <v>0</v>
      </c>
      <c r="G24" s="75">
        <v>0</v>
      </c>
      <c r="H24" s="73">
        <v>217</v>
      </c>
      <c r="I24" s="73">
        <v>3029298.6100246077</v>
      </c>
      <c r="J24" s="74">
        <v>989</v>
      </c>
      <c r="K24" s="73">
        <v>17580781.146924451</v>
      </c>
      <c r="L24" s="73">
        <v>0</v>
      </c>
      <c r="M24" s="73">
        <v>0</v>
      </c>
      <c r="N24" s="76">
        <v>989</v>
      </c>
      <c r="O24" s="77">
        <v>17580781.146924451</v>
      </c>
      <c r="P24" s="73">
        <v>9780</v>
      </c>
      <c r="Q24" s="73">
        <v>10746522.947686572</v>
      </c>
      <c r="R24" s="74">
        <v>0</v>
      </c>
      <c r="S24" s="73">
        <v>0</v>
      </c>
      <c r="T24" s="73">
        <v>0</v>
      </c>
      <c r="U24" s="73">
        <v>0</v>
      </c>
      <c r="V24" s="73">
        <v>110</v>
      </c>
      <c r="W24" s="73">
        <v>1102075.5770070457</v>
      </c>
      <c r="X24" s="76">
        <v>110</v>
      </c>
      <c r="Y24" s="77">
        <v>1102075.5770070457</v>
      </c>
    </row>
    <row r="25" spans="2:25" x14ac:dyDescent="0.3">
      <c r="B25" s="140"/>
      <c r="C25" s="8" t="s">
        <v>51</v>
      </c>
      <c r="D25" s="73">
        <v>1378</v>
      </c>
      <c r="E25" s="73">
        <v>16900331.200833213</v>
      </c>
      <c r="F25" s="74">
        <v>0</v>
      </c>
      <c r="G25" s="75">
        <v>0</v>
      </c>
      <c r="H25" s="73">
        <v>32</v>
      </c>
      <c r="I25" s="73">
        <v>1237286.9261924573</v>
      </c>
      <c r="J25" s="74">
        <v>178</v>
      </c>
      <c r="K25" s="73">
        <v>9400192.5245535262</v>
      </c>
      <c r="L25" s="73">
        <v>0</v>
      </c>
      <c r="M25" s="73">
        <v>0</v>
      </c>
      <c r="N25" s="76">
        <v>178</v>
      </c>
      <c r="O25" s="77">
        <v>9400192.5245535262</v>
      </c>
      <c r="P25" s="73">
        <v>1161</v>
      </c>
      <c r="Q25" s="73">
        <v>5957242.4239696618</v>
      </c>
      <c r="R25" s="74">
        <v>0</v>
      </c>
      <c r="S25" s="73">
        <v>0</v>
      </c>
      <c r="T25" s="73">
        <v>0</v>
      </c>
      <c r="U25" s="73">
        <v>0</v>
      </c>
      <c r="V25" s="73">
        <v>7</v>
      </c>
      <c r="W25" s="73">
        <v>305609.3261175676</v>
      </c>
      <c r="X25" s="76">
        <v>7</v>
      </c>
      <c r="Y25" s="77">
        <v>305609.3261175676</v>
      </c>
    </row>
    <row r="26" spans="2:25" x14ac:dyDescent="0.3">
      <c r="B26" s="140"/>
      <c r="C26" s="8" t="s">
        <v>52</v>
      </c>
      <c r="D26" s="73">
        <v>923</v>
      </c>
      <c r="E26" s="73">
        <v>16526469.49690393</v>
      </c>
      <c r="F26" s="74">
        <v>0</v>
      </c>
      <c r="G26" s="75">
        <v>0</v>
      </c>
      <c r="H26" s="73">
        <v>7</v>
      </c>
      <c r="I26" s="73">
        <v>441564.47350418736</v>
      </c>
      <c r="J26" s="74">
        <v>74</v>
      </c>
      <c r="K26" s="73">
        <v>3256426.4497921877</v>
      </c>
      <c r="L26" s="73">
        <v>0</v>
      </c>
      <c r="M26" s="73">
        <v>0</v>
      </c>
      <c r="N26" s="76">
        <v>74</v>
      </c>
      <c r="O26" s="77">
        <v>3256426.4497921877</v>
      </c>
      <c r="P26" s="73">
        <v>840</v>
      </c>
      <c r="Q26" s="73">
        <v>12738466.980114311</v>
      </c>
      <c r="R26" s="74">
        <v>0</v>
      </c>
      <c r="S26" s="73">
        <v>0</v>
      </c>
      <c r="T26" s="73">
        <v>0</v>
      </c>
      <c r="U26" s="73">
        <v>0</v>
      </c>
      <c r="V26" s="73">
        <v>2</v>
      </c>
      <c r="W26" s="73">
        <v>90011.593493241933</v>
      </c>
      <c r="X26" s="76">
        <v>2</v>
      </c>
      <c r="Y26" s="77">
        <v>90011.593493241933</v>
      </c>
    </row>
    <row r="27" spans="2:25" x14ac:dyDescent="0.3">
      <c r="B27" s="140"/>
      <c r="C27" s="8" t="s">
        <v>53</v>
      </c>
      <c r="D27" s="73">
        <v>69</v>
      </c>
      <c r="E27" s="73">
        <v>2461711.5085222977</v>
      </c>
      <c r="F27" s="74">
        <v>0</v>
      </c>
      <c r="G27" s="75">
        <v>0</v>
      </c>
      <c r="H27" s="73">
        <v>0</v>
      </c>
      <c r="I27" s="73">
        <v>0</v>
      </c>
      <c r="J27" s="74">
        <v>2</v>
      </c>
      <c r="K27" s="73">
        <v>92531.918111052713</v>
      </c>
      <c r="L27" s="73">
        <v>0</v>
      </c>
      <c r="M27" s="73">
        <v>0</v>
      </c>
      <c r="N27" s="76">
        <v>2</v>
      </c>
      <c r="O27" s="77">
        <v>92531.918111052713</v>
      </c>
      <c r="P27" s="73">
        <v>67</v>
      </c>
      <c r="Q27" s="73">
        <v>2369179.5904112449</v>
      </c>
      <c r="R27" s="74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6">
        <v>0</v>
      </c>
      <c r="Y27" s="77">
        <v>0</v>
      </c>
    </row>
    <row r="28" spans="2:25" x14ac:dyDescent="0.3">
      <c r="B28" s="141" t="s">
        <v>38</v>
      </c>
      <c r="C28" s="78" t="s">
        <v>50</v>
      </c>
      <c r="D28" s="79">
        <v>1400</v>
      </c>
      <c r="E28" s="79">
        <v>4479745.4685872635</v>
      </c>
      <c r="F28" s="80">
        <v>977</v>
      </c>
      <c r="G28" s="81">
        <v>3083717.0444316864</v>
      </c>
      <c r="H28" s="79">
        <v>57</v>
      </c>
      <c r="I28" s="79">
        <v>185848.06389972119</v>
      </c>
      <c r="J28" s="80">
        <v>23</v>
      </c>
      <c r="K28" s="79">
        <v>172213.08379064678</v>
      </c>
      <c r="L28" s="79">
        <v>6</v>
      </c>
      <c r="M28" s="79">
        <v>36803.835606753426</v>
      </c>
      <c r="N28" s="82">
        <v>29</v>
      </c>
      <c r="O28" s="83">
        <v>209016.9193974002</v>
      </c>
      <c r="P28" s="79">
        <v>300</v>
      </c>
      <c r="Q28" s="79">
        <v>912502.12181874481</v>
      </c>
      <c r="R28" s="80">
        <v>9</v>
      </c>
      <c r="S28" s="79">
        <v>15823.293265627159</v>
      </c>
      <c r="T28" s="79">
        <v>5</v>
      </c>
      <c r="U28" s="79">
        <v>6476.2034550050048</v>
      </c>
      <c r="V28" s="79">
        <v>23</v>
      </c>
      <c r="W28" s="79">
        <v>66361.822319078332</v>
      </c>
      <c r="X28" s="82">
        <v>37</v>
      </c>
      <c r="Y28" s="83">
        <v>88661.319039710506</v>
      </c>
    </row>
    <row r="29" spans="2:25" x14ac:dyDescent="0.3">
      <c r="B29" s="140"/>
      <c r="C29" s="8" t="s">
        <v>51</v>
      </c>
      <c r="D29" s="73">
        <v>264</v>
      </c>
      <c r="E29" s="73">
        <v>1341563.4810854548</v>
      </c>
      <c r="F29" s="74">
        <v>78</v>
      </c>
      <c r="G29" s="75">
        <v>547330.52158936253</v>
      </c>
      <c r="H29" s="73">
        <v>10</v>
      </c>
      <c r="I29" s="73">
        <v>31852.811438476914</v>
      </c>
      <c r="J29" s="74">
        <v>8</v>
      </c>
      <c r="K29" s="73">
        <v>43762.000181987081</v>
      </c>
      <c r="L29" s="73">
        <v>1</v>
      </c>
      <c r="M29" s="73">
        <v>10474.076333759062</v>
      </c>
      <c r="N29" s="76">
        <v>9</v>
      </c>
      <c r="O29" s="77">
        <v>54236.076515746136</v>
      </c>
      <c r="P29" s="73">
        <v>158</v>
      </c>
      <c r="Q29" s="73">
        <v>643860.80551538675</v>
      </c>
      <c r="R29" s="74">
        <v>1</v>
      </c>
      <c r="S29" s="73">
        <v>9819.4465628991202</v>
      </c>
      <c r="T29" s="73">
        <v>2</v>
      </c>
      <c r="U29" s="73">
        <v>16177.952200243391</v>
      </c>
      <c r="V29" s="73">
        <v>6</v>
      </c>
      <c r="W29" s="73">
        <v>38285.867263339882</v>
      </c>
      <c r="X29" s="76">
        <v>9</v>
      </c>
      <c r="Y29" s="77">
        <v>64283.266026482393</v>
      </c>
    </row>
    <row r="30" spans="2:25" x14ac:dyDescent="0.3">
      <c r="B30" s="140"/>
      <c r="C30" s="8" t="s">
        <v>52</v>
      </c>
      <c r="D30" s="73">
        <v>220</v>
      </c>
      <c r="E30" s="73">
        <v>2707641.9617683124</v>
      </c>
      <c r="F30" s="74">
        <v>33</v>
      </c>
      <c r="G30" s="75">
        <v>389782.70203020331</v>
      </c>
      <c r="H30" s="73">
        <v>2</v>
      </c>
      <c r="I30" s="73">
        <v>17433.53543936459</v>
      </c>
      <c r="J30" s="74">
        <v>3</v>
      </c>
      <c r="K30" s="73">
        <v>16285.034967049211</v>
      </c>
      <c r="L30" s="73">
        <v>0</v>
      </c>
      <c r="M30" s="73">
        <v>0</v>
      </c>
      <c r="N30" s="76">
        <v>3</v>
      </c>
      <c r="O30" s="77">
        <v>16285.034967049211</v>
      </c>
      <c r="P30" s="73">
        <v>175</v>
      </c>
      <c r="Q30" s="73">
        <v>2165673.8646592228</v>
      </c>
      <c r="R30" s="74">
        <v>0</v>
      </c>
      <c r="S30" s="73">
        <v>0</v>
      </c>
      <c r="T30" s="73">
        <v>0</v>
      </c>
      <c r="U30" s="73">
        <v>0</v>
      </c>
      <c r="V30" s="73">
        <v>7</v>
      </c>
      <c r="W30" s="73">
        <v>118466.82467247236</v>
      </c>
      <c r="X30" s="76">
        <v>7</v>
      </c>
      <c r="Y30" s="77">
        <v>118466.82467247236</v>
      </c>
    </row>
    <row r="31" spans="2:25" x14ac:dyDescent="0.3">
      <c r="B31" s="142"/>
      <c r="C31" s="25" t="s">
        <v>53</v>
      </c>
      <c r="D31" s="84">
        <v>34</v>
      </c>
      <c r="E31" s="84">
        <v>1166770.3138491511</v>
      </c>
      <c r="F31" s="85">
        <v>10</v>
      </c>
      <c r="G31" s="86">
        <v>52730.233421337398</v>
      </c>
      <c r="H31" s="84">
        <v>0</v>
      </c>
      <c r="I31" s="84">
        <v>0</v>
      </c>
      <c r="J31" s="85">
        <v>0</v>
      </c>
      <c r="K31" s="84">
        <v>0</v>
      </c>
      <c r="L31" s="84">
        <v>0</v>
      </c>
      <c r="M31" s="84">
        <v>0</v>
      </c>
      <c r="N31" s="87">
        <v>0</v>
      </c>
      <c r="O31" s="88">
        <v>0</v>
      </c>
      <c r="P31" s="84">
        <v>24</v>
      </c>
      <c r="Q31" s="84">
        <v>1114040.0804278136</v>
      </c>
      <c r="R31" s="85">
        <v>0</v>
      </c>
      <c r="S31" s="84">
        <v>0</v>
      </c>
      <c r="T31" s="84">
        <v>0</v>
      </c>
      <c r="U31" s="84">
        <v>0</v>
      </c>
      <c r="V31" s="84">
        <v>0</v>
      </c>
      <c r="W31" s="84">
        <v>0</v>
      </c>
      <c r="X31" s="87">
        <v>0</v>
      </c>
      <c r="Y31" s="88">
        <v>0</v>
      </c>
    </row>
    <row r="32" spans="2:25" x14ac:dyDescent="0.3">
      <c r="B32" s="140" t="s">
        <v>39</v>
      </c>
      <c r="C32" s="8" t="s">
        <v>50</v>
      </c>
      <c r="D32" s="73">
        <v>16596</v>
      </c>
      <c r="E32" s="73">
        <v>17966068.510605983</v>
      </c>
      <c r="F32" s="74">
        <v>0</v>
      </c>
      <c r="G32" s="75">
        <v>0</v>
      </c>
      <c r="H32" s="73">
        <v>0</v>
      </c>
      <c r="I32" s="73">
        <v>0</v>
      </c>
      <c r="J32" s="74">
        <v>4947</v>
      </c>
      <c r="K32" s="73">
        <v>5191938.1395487376</v>
      </c>
      <c r="L32" s="73">
        <v>0</v>
      </c>
      <c r="M32" s="73">
        <v>0</v>
      </c>
      <c r="N32" s="76">
        <v>4947</v>
      </c>
      <c r="O32" s="77">
        <v>5191938.1395487376</v>
      </c>
      <c r="P32" s="73">
        <v>9171</v>
      </c>
      <c r="Q32" s="73">
        <v>9708362.9927316457</v>
      </c>
      <c r="R32" s="74">
        <v>0</v>
      </c>
      <c r="S32" s="73">
        <v>0</v>
      </c>
      <c r="T32" s="73">
        <v>8</v>
      </c>
      <c r="U32" s="73">
        <v>13987.577385421788</v>
      </c>
      <c r="V32" s="73">
        <v>2470</v>
      </c>
      <c r="W32" s="73">
        <v>3051779.8009401793</v>
      </c>
      <c r="X32" s="76">
        <v>2478</v>
      </c>
      <c r="Y32" s="77">
        <v>3065767.3783256011</v>
      </c>
    </row>
    <row r="33" spans="2:25" x14ac:dyDescent="0.3">
      <c r="B33" s="140"/>
      <c r="C33" s="8" t="s">
        <v>51</v>
      </c>
      <c r="D33" s="73">
        <v>3050</v>
      </c>
      <c r="E33" s="73">
        <v>14092945.984861033</v>
      </c>
      <c r="F33" s="74">
        <v>0</v>
      </c>
      <c r="G33" s="75">
        <v>0</v>
      </c>
      <c r="H33" s="73">
        <v>0</v>
      </c>
      <c r="I33" s="73">
        <v>0</v>
      </c>
      <c r="J33" s="74">
        <v>1024</v>
      </c>
      <c r="K33" s="73">
        <v>4330981.4611794725</v>
      </c>
      <c r="L33" s="73">
        <v>0</v>
      </c>
      <c r="M33" s="73">
        <v>0</v>
      </c>
      <c r="N33" s="76">
        <v>1024</v>
      </c>
      <c r="O33" s="77">
        <v>4330981.4611794725</v>
      </c>
      <c r="P33" s="73">
        <v>1427</v>
      </c>
      <c r="Q33" s="73">
        <v>7585569.3108581482</v>
      </c>
      <c r="R33" s="74">
        <v>0</v>
      </c>
      <c r="S33" s="73">
        <v>0</v>
      </c>
      <c r="T33" s="73">
        <v>6</v>
      </c>
      <c r="U33" s="73">
        <v>13082.775970635927</v>
      </c>
      <c r="V33" s="73">
        <v>593</v>
      </c>
      <c r="W33" s="73">
        <v>2163312.436852776</v>
      </c>
      <c r="X33" s="76">
        <v>599</v>
      </c>
      <c r="Y33" s="77">
        <v>2176395.2128234119</v>
      </c>
    </row>
    <row r="34" spans="2:25" x14ac:dyDescent="0.3">
      <c r="B34" s="140"/>
      <c r="C34" s="8" t="s">
        <v>52</v>
      </c>
      <c r="D34" s="73">
        <v>1351</v>
      </c>
      <c r="E34" s="73">
        <v>22356872.600634597</v>
      </c>
      <c r="F34" s="74">
        <v>0</v>
      </c>
      <c r="G34" s="75">
        <v>0</v>
      </c>
      <c r="H34" s="73">
        <v>0</v>
      </c>
      <c r="I34" s="73">
        <v>0</v>
      </c>
      <c r="J34" s="74">
        <v>610</v>
      </c>
      <c r="K34" s="73">
        <v>10403959.386899943</v>
      </c>
      <c r="L34" s="73">
        <v>0</v>
      </c>
      <c r="M34" s="73">
        <v>0</v>
      </c>
      <c r="N34" s="76">
        <v>610</v>
      </c>
      <c r="O34" s="77">
        <v>10403959.386899943</v>
      </c>
      <c r="P34" s="73">
        <v>625</v>
      </c>
      <c r="Q34" s="73">
        <v>11125929.946137063</v>
      </c>
      <c r="R34" s="74">
        <v>0</v>
      </c>
      <c r="S34" s="73">
        <v>0</v>
      </c>
      <c r="T34" s="73">
        <v>0</v>
      </c>
      <c r="U34" s="73">
        <v>0</v>
      </c>
      <c r="V34" s="73">
        <v>116</v>
      </c>
      <c r="W34" s="73">
        <v>826983.26759759383</v>
      </c>
      <c r="X34" s="76">
        <v>116</v>
      </c>
      <c r="Y34" s="77">
        <v>826983.26759759383</v>
      </c>
    </row>
    <row r="35" spans="2:25" x14ac:dyDescent="0.3">
      <c r="B35" s="140"/>
      <c r="C35" s="8" t="s">
        <v>53</v>
      </c>
      <c r="D35" s="73">
        <v>211</v>
      </c>
      <c r="E35" s="73">
        <v>7339919.5375891691</v>
      </c>
      <c r="F35" s="74">
        <v>0</v>
      </c>
      <c r="G35" s="75">
        <v>0</v>
      </c>
      <c r="H35" s="73">
        <v>0</v>
      </c>
      <c r="I35" s="73">
        <v>0</v>
      </c>
      <c r="J35" s="74">
        <v>145</v>
      </c>
      <c r="K35" s="73">
        <v>5023361.9685633695</v>
      </c>
      <c r="L35" s="73">
        <v>0</v>
      </c>
      <c r="M35" s="73">
        <v>0</v>
      </c>
      <c r="N35" s="76">
        <v>145</v>
      </c>
      <c r="O35" s="77">
        <v>5023361.9685633695</v>
      </c>
      <c r="P35" s="73">
        <v>63</v>
      </c>
      <c r="Q35" s="73">
        <v>2298718.9077698663</v>
      </c>
      <c r="R35" s="74">
        <v>0</v>
      </c>
      <c r="S35" s="73">
        <v>0</v>
      </c>
      <c r="T35" s="73">
        <v>0</v>
      </c>
      <c r="U35" s="73">
        <v>0</v>
      </c>
      <c r="V35" s="73">
        <v>3</v>
      </c>
      <c r="W35" s="73">
        <v>17838.661255933403</v>
      </c>
      <c r="X35" s="76">
        <v>3</v>
      </c>
      <c r="Y35" s="77">
        <v>17838.661255933403</v>
      </c>
    </row>
    <row r="36" spans="2:25" x14ac:dyDescent="0.3">
      <c r="B36" s="141" t="s">
        <v>40</v>
      </c>
      <c r="C36" s="78" t="s">
        <v>50</v>
      </c>
      <c r="D36" s="79">
        <v>9923</v>
      </c>
      <c r="E36" s="79">
        <v>9841866.5279942602</v>
      </c>
      <c r="F36" s="80">
        <v>0</v>
      </c>
      <c r="G36" s="81">
        <v>0</v>
      </c>
      <c r="H36" s="79">
        <v>544</v>
      </c>
      <c r="I36" s="79">
        <v>517522.49127869488</v>
      </c>
      <c r="J36" s="80">
        <v>396</v>
      </c>
      <c r="K36" s="79">
        <v>464062.6370058282</v>
      </c>
      <c r="L36" s="79">
        <v>114</v>
      </c>
      <c r="M36" s="79">
        <v>127786.41967267203</v>
      </c>
      <c r="N36" s="82">
        <v>510</v>
      </c>
      <c r="O36" s="83">
        <v>591849.05667850026</v>
      </c>
      <c r="P36" s="79">
        <v>4725</v>
      </c>
      <c r="Q36" s="79">
        <v>4901337.8320691343</v>
      </c>
      <c r="R36" s="80">
        <v>0</v>
      </c>
      <c r="S36" s="79">
        <v>0</v>
      </c>
      <c r="T36" s="79">
        <v>35</v>
      </c>
      <c r="U36" s="79">
        <v>51625.457733501535</v>
      </c>
      <c r="V36" s="79">
        <v>4109</v>
      </c>
      <c r="W36" s="79">
        <v>3779531.6902344297</v>
      </c>
      <c r="X36" s="82">
        <v>4144</v>
      </c>
      <c r="Y36" s="83">
        <v>3831157.1479679313</v>
      </c>
    </row>
    <row r="37" spans="2:25" x14ac:dyDescent="0.3">
      <c r="B37" s="140"/>
      <c r="C37" s="8" t="s">
        <v>51</v>
      </c>
      <c r="D37" s="73">
        <v>2276</v>
      </c>
      <c r="E37" s="73">
        <v>8247693.6099296864</v>
      </c>
      <c r="F37" s="74">
        <v>0</v>
      </c>
      <c r="G37" s="75">
        <v>0</v>
      </c>
      <c r="H37" s="73">
        <v>138</v>
      </c>
      <c r="I37" s="73">
        <v>494348.86447919946</v>
      </c>
      <c r="J37" s="74">
        <v>6</v>
      </c>
      <c r="K37" s="73">
        <v>12765.280531768856</v>
      </c>
      <c r="L37" s="73">
        <v>40</v>
      </c>
      <c r="M37" s="73">
        <v>151634.16741894538</v>
      </c>
      <c r="N37" s="76">
        <v>46</v>
      </c>
      <c r="O37" s="77">
        <v>164399.44795071424</v>
      </c>
      <c r="P37" s="73">
        <v>1388</v>
      </c>
      <c r="Q37" s="73">
        <v>4884759.5983453579</v>
      </c>
      <c r="R37" s="74">
        <v>0</v>
      </c>
      <c r="S37" s="73">
        <v>0</v>
      </c>
      <c r="T37" s="73">
        <v>11</v>
      </c>
      <c r="U37" s="73">
        <v>25530.561063537712</v>
      </c>
      <c r="V37" s="73">
        <v>693</v>
      </c>
      <c r="W37" s="73">
        <v>2678655.1380908773</v>
      </c>
      <c r="X37" s="76">
        <v>704</v>
      </c>
      <c r="Y37" s="77">
        <v>2704185.6991544147</v>
      </c>
    </row>
    <row r="38" spans="2:25" x14ac:dyDescent="0.3">
      <c r="B38" s="140"/>
      <c r="C38" s="8" t="s">
        <v>52</v>
      </c>
      <c r="D38" s="73">
        <v>921</v>
      </c>
      <c r="E38" s="73">
        <v>9765269.5230891202</v>
      </c>
      <c r="F38" s="74">
        <v>0</v>
      </c>
      <c r="G38" s="75">
        <v>0</v>
      </c>
      <c r="H38" s="73">
        <v>41</v>
      </c>
      <c r="I38" s="73">
        <v>295083.21480170282</v>
      </c>
      <c r="J38" s="74">
        <v>5</v>
      </c>
      <c r="K38" s="73">
        <v>36886.118412051474</v>
      </c>
      <c r="L38" s="73">
        <v>10</v>
      </c>
      <c r="M38" s="73">
        <v>62680.800559839379</v>
      </c>
      <c r="N38" s="76">
        <v>15</v>
      </c>
      <c r="O38" s="77">
        <v>99566.91897189086</v>
      </c>
      <c r="P38" s="73">
        <v>684</v>
      </c>
      <c r="Q38" s="73">
        <v>7747113.7030376792</v>
      </c>
      <c r="R38" s="74">
        <v>0</v>
      </c>
      <c r="S38" s="73">
        <v>0</v>
      </c>
      <c r="T38" s="73">
        <v>0</v>
      </c>
      <c r="U38" s="73">
        <v>0</v>
      </c>
      <c r="V38" s="73">
        <v>181</v>
      </c>
      <c r="W38" s="73">
        <v>1623505.6862778473</v>
      </c>
      <c r="X38" s="76">
        <v>181</v>
      </c>
      <c r="Y38" s="77">
        <v>1623505.6862778473</v>
      </c>
    </row>
    <row r="39" spans="2:25" x14ac:dyDescent="0.3">
      <c r="B39" s="142"/>
      <c r="C39" s="25" t="s">
        <v>53</v>
      </c>
      <c r="D39" s="84">
        <v>53</v>
      </c>
      <c r="E39" s="84">
        <v>2063044.3532290596</v>
      </c>
      <c r="F39" s="85">
        <v>0</v>
      </c>
      <c r="G39" s="86">
        <v>0</v>
      </c>
      <c r="H39" s="84">
        <v>0</v>
      </c>
      <c r="I39" s="84">
        <v>0</v>
      </c>
      <c r="J39" s="85">
        <v>1</v>
      </c>
      <c r="K39" s="84">
        <v>12405.234157795889</v>
      </c>
      <c r="L39" s="84">
        <v>0</v>
      </c>
      <c r="M39" s="84">
        <v>0</v>
      </c>
      <c r="N39" s="87">
        <v>1</v>
      </c>
      <c r="O39" s="88">
        <v>12405.234157795889</v>
      </c>
      <c r="P39" s="84">
        <v>46</v>
      </c>
      <c r="Q39" s="84">
        <v>1967173.8232866211</v>
      </c>
      <c r="R39" s="85">
        <v>0</v>
      </c>
      <c r="S39" s="84">
        <v>0</v>
      </c>
      <c r="T39" s="84">
        <v>0</v>
      </c>
      <c r="U39" s="84">
        <v>0</v>
      </c>
      <c r="V39" s="84">
        <v>6</v>
      </c>
      <c r="W39" s="84">
        <v>83465.295784642512</v>
      </c>
      <c r="X39" s="87">
        <v>6</v>
      </c>
      <c r="Y39" s="88">
        <v>83465.295784642512</v>
      </c>
    </row>
    <row r="40" spans="2:25" x14ac:dyDescent="0.3">
      <c r="B40" s="140" t="s">
        <v>41</v>
      </c>
      <c r="C40" s="8" t="s">
        <v>50</v>
      </c>
      <c r="D40" s="73">
        <v>61</v>
      </c>
      <c r="E40" s="73">
        <v>173014.29511757477</v>
      </c>
      <c r="F40" s="74">
        <v>6</v>
      </c>
      <c r="G40" s="75">
        <v>9613.2381850782385</v>
      </c>
      <c r="H40" s="73">
        <v>0</v>
      </c>
      <c r="I40" s="73">
        <v>0</v>
      </c>
      <c r="J40" s="74">
        <v>2</v>
      </c>
      <c r="K40" s="73">
        <v>6727.5708456703769</v>
      </c>
      <c r="L40" s="73">
        <v>6</v>
      </c>
      <c r="M40" s="73">
        <v>17538.651436486838</v>
      </c>
      <c r="N40" s="76">
        <v>8</v>
      </c>
      <c r="O40" s="77">
        <v>24266.222282157214</v>
      </c>
      <c r="P40" s="73">
        <v>34</v>
      </c>
      <c r="Q40" s="73">
        <v>105928.7395234688</v>
      </c>
      <c r="R40" s="74">
        <v>5</v>
      </c>
      <c r="S40" s="73">
        <v>14909.193031335164</v>
      </c>
      <c r="T40" s="73">
        <v>0</v>
      </c>
      <c r="U40" s="73">
        <v>0</v>
      </c>
      <c r="V40" s="73">
        <v>8</v>
      </c>
      <c r="W40" s="73">
        <v>18296.902095535359</v>
      </c>
      <c r="X40" s="76">
        <v>13</v>
      </c>
      <c r="Y40" s="77">
        <v>33206.095126870525</v>
      </c>
    </row>
    <row r="41" spans="2:25" x14ac:dyDescent="0.3">
      <c r="B41" s="140"/>
      <c r="C41" s="8" t="s">
        <v>51</v>
      </c>
      <c r="D41" s="73">
        <v>157</v>
      </c>
      <c r="E41" s="73">
        <v>861730.46689504525</v>
      </c>
      <c r="F41" s="74">
        <v>2</v>
      </c>
      <c r="G41" s="75">
        <v>13747.225188058768</v>
      </c>
      <c r="H41" s="73">
        <v>1</v>
      </c>
      <c r="I41" s="73">
        <v>3273.1488542997067</v>
      </c>
      <c r="J41" s="74">
        <v>9</v>
      </c>
      <c r="K41" s="73">
        <v>41948.060004674058</v>
      </c>
      <c r="L41" s="73">
        <v>22</v>
      </c>
      <c r="M41" s="73">
        <v>182963.15295228208</v>
      </c>
      <c r="N41" s="76">
        <v>31</v>
      </c>
      <c r="O41" s="77">
        <v>224911.21295695612</v>
      </c>
      <c r="P41" s="73">
        <v>80</v>
      </c>
      <c r="Q41" s="73">
        <v>382354.84255826694</v>
      </c>
      <c r="R41" s="74">
        <v>14</v>
      </c>
      <c r="S41" s="73">
        <v>87353.796623550574</v>
      </c>
      <c r="T41" s="73">
        <v>0</v>
      </c>
      <c r="U41" s="73">
        <v>0</v>
      </c>
      <c r="V41" s="73">
        <v>29</v>
      </c>
      <c r="W41" s="73">
        <v>150090.24071391305</v>
      </c>
      <c r="X41" s="76">
        <v>43</v>
      </c>
      <c r="Y41" s="77">
        <v>237444.03733746361</v>
      </c>
    </row>
    <row r="42" spans="2:25" x14ac:dyDescent="0.3">
      <c r="B42" s="140"/>
      <c r="C42" s="8" t="s">
        <v>52</v>
      </c>
      <c r="D42" s="73">
        <v>187</v>
      </c>
      <c r="E42" s="73">
        <v>2258375.3647106113</v>
      </c>
      <c r="F42" s="74">
        <v>0</v>
      </c>
      <c r="G42" s="75">
        <v>0</v>
      </c>
      <c r="H42" s="73">
        <v>0</v>
      </c>
      <c r="I42" s="73">
        <v>0</v>
      </c>
      <c r="J42" s="74">
        <v>2</v>
      </c>
      <c r="K42" s="73">
        <v>25090.759835321336</v>
      </c>
      <c r="L42" s="73">
        <v>40</v>
      </c>
      <c r="M42" s="73">
        <v>515586.74669297406</v>
      </c>
      <c r="N42" s="76">
        <v>42</v>
      </c>
      <c r="O42" s="77">
        <v>540677.50652829546</v>
      </c>
      <c r="P42" s="73">
        <v>108</v>
      </c>
      <c r="Q42" s="73">
        <v>1229736.8269833154</v>
      </c>
      <c r="R42" s="74">
        <v>19</v>
      </c>
      <c r="S42" s="73">
        <v>292619.50757439376</v>
      </c>
      <c r="T42" s="73">
        <v>0</v>
      </c>
      <c r="U42" s="73">
        <v>0</v>
      </c>
      <c r="V42" s="73">
        <v>18</v>
      </c>
      <c r="W42" s="73">
        <v>195341.52362460649</v>
      </c>
      <c r="X42" s="76">
        <v>37</v>
      </c>
      <c r="Y42" s="77">
        <v>487961.03119900025</v>
      </c>
    </row>
    <row r="43" spans="2:25" x14ac:dyDescent="0.3">
      <c r="B43" s="140"/>
      <c r="C43" s="8" t="s">
        <v>53</v>
      </c>
      <c r="D43" s="73">
        <v>29</v>
      </c>
      <c r="E43" s="73">
        <v>668017.44562154158</v>
      </c>
      <c r="F43" s="74">
        <v>0</v>
      </c>
      <c r="G43" s="75">
        <v>0</v>
      </c>
      <c r="H43" s="73">
        <v>0</v>
      </c>
      <c r="I43" s="73">
        <v>0</v>
      </c>
      <c r="J43" s="74">
        <v>1</v>
      </c>
      <c r="K43" s="73">
        <v>36041.926418304494</v>
      </c>
      <c r="L43" s="73">
        <v>7</v>
      </c>
      <c r="M43" s="73">
        <v>202749.28236211371</v>
      </c>
      <c r="N43" s="76">
        <v>8</v>
      </c>
      <c r="O43" s="77">
        <v>238791.20878041821</v>
      </c>
      <c r="P43" s="73">
        <v>17</v>
      </c>
      <c r="Q43" s="73">
        <v>342487.79220218112</v>
      </c>
      <c r="R43" s="74">
        <v>1</v>
      </c>
      <c r="S43" s="73">
        <v>24548.616407247799</v>
      </c>
      <c r="T43" s="73">
        <v>0</v>
      </c>
      <c r="U43" s="73">
        <v>0</v>
      </c>
      <c r="V43" s="73">
        <v>3</v>
      </c>
      <c r="W43" s="73">
        <v>62189.828231694424</v>
      </c>
      <c r="X43" s="76">
        <v>4</v>
      </c>
      <c r="Y43" s="77">
        <v>86738.444638942223</v>
      </c>
    </row>
    <row r="44" spans="2:25" x14ac:dyDescent="0.3">
      <c r="B44" s="141" t="s">
        <v>42</v>
      </c>
      <c r="C44" s="78" t="s">
        <v>50</v>
      </c>
      <c r="D44" s="79">
        <v>0</v>
      </c>
      <c r="E44" s="79">
        <v>0</v>
      </c>
      <c r="F44" s="80">
        <v>0</v>
      </c>
      <c r="G44" s="81">
        <v>0</v>
      </c>
      <c r="H44" s="79">
        <v>0</v>
      </c>
      <c r="I44" s="79">
        <v>0</v>
      </c>
      <c r="J44" s="80">
        <v>0</v>
      </c>
      <c r="K44" s="79">
        <v>0</v>
      </c>
      <c r="L44" s="79">
        <v>0</v>
      </c>
      <c r="M44" s="79">
        <v>0</v>
      </c>
      <c r="N44" s="82">
        <v>0</v>
      </c>
      <c r="O44" s="83">
        <v>0</v>
      </c>
      <c r="P44" s="79">
        <v>0</v>
      </c>
      <c r="Q44" s="79">
        <v>0</v>
      </c>
      <c r="R44" s="80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82">
        <v>0</v>
      </c>
      <c r="Y44" s="83">
        <v>0</v>
      </c>
    </row>
    <row r="45" spans="2:25" x14ac:dyDescent="0.3">
      <c r="B45" s="140"/>
      <c r="C45" s="8" t="s">
        <v>51</v>
      </c>
      <c r="D45" s="73">
        <v>0</v>
      </c>
      <c r="E45" s="73">
        <v>0</v>
      </c>
      <c r="F45" s="74">
        <v>0</v>
      </c>
      <c r="G45" s="75">
        <v>0</v>
      </c>
      <c r="H45" s="73">
        <v>0</v>
      </c>
      <c r="I45" s="73">
        <v>0</v>
      </c>
      <c r="J45" s="74">
        <v>0</v>
      </c>
      <c r="K45" s="73">
        <v>0</v>
      </c>
      <c r="L45" s="73">
        <v>0</v>
      </c>
      <c r="M45" s="73">
        <v>0</v>
      </c>
      <c r="N45" s="76">
        <v>0</v>
      </c>
      <c r="O45" s="77">
        <v>0</v>
      </c>
      <c r="P45" s="73">
        <v>0</v>
      </c>
      <c r="Q45" s="73">
        <v>0</v>
      </c>
      <c r="R45" s="74">
        <v>0</v>
      </c>
      <c r="S45" s="73">
        <v>0</v>
      </c>
      <c r="T45" s="73">
        <v>0</v>
      </c>
      <c r="U45" s="73">
        <v>0</v>
      </c>
      <c r="V45" s="73">
        <v>0</v>
      </c>
      <c r="W45" s="73">
        <v>0</v>
      </c>
      <c r="X45" s="76">
        <v>0</v>
      </c>
      <c r="Y45" s="77">
        <v>0</v>
      </c>
    </row>
    <row r="46" spans="2:25" x14ac:dyDescent="0.3">
      <c r="B46" s="140"/>
      <c r="C46" s="8" t="s">
        <v>52</v>
      </c>
      <c r="D46" s="73">
        <v>0</v>
      </c>
      <c r="E46" s="73">
        <v>0</v>
      </c>
      <c r="F46" s="74">
        <v>0</v>
      </c>
      <c r="G46" s="75">
        <v>0</v>
      </c>
      <c r="H46" s="73">
        <v>0</v>
      </c>
      <c r="I46" s="73">
        <v>0</v>
      </c>
      <c r="J46" s="74">
        <v>0</v>
      </c>
      <c r="K46" s="73">
        <v>0</v>
      </c>
      <c r="L46" s="73">
        <v>0</v>
      </c>
      <c r="M46" s="73">
        <v>0</v>
      </c>
      <c r="N46" s="76">
        <v>0</v>
      </c>
      <c r="O46" s="77">
        <v>0</v>
      </c>
      <c r="P46" s="73">
        <v>0</v>
      </c>
      <c r="Q46" s="73">
        <v>0</v>
      </c>
      <c r="R46" s="74">
        <v>0</v>
      </c>
      <c r="S46" s="73">
        <v>0</v>
      </c>
      <c r="T46" s="73">
        <v>0</v>
      </c>
      <c r="U46" s="73">
        <v>0</v>
      </c>
      <c r="V46" s="73">
        <v>0</v>
      </c>
      <c r="W46" s="73">
        <v>0</v>
      </c>
      <c r="X46" s="76">
        <v>0</v>
      </c>
      <c r="Y46" s="77">
        <v>0</v>
      </c>
    </row>
    <row r="47" spans="2:25" x14ac:dyDescent="0.3">
      <c r="B47" s="142"/>
      <c r="C47" s="25" t="s">
        <v>53</v>
      </c>
      <c r="D47" s="84">
        <v>0</v>
      </c>
      <c r="E47" s="84">
        <v>0</v>
      </c>
      <c r="F47" s="85">
        <v>0</v>
      </c>
      <c r="G47" s="86">
        <v>0</v>
      </c>
      <c r="H47" s="84">
        <v>0</v>
      </c>
      <c r="I47" s="84">
        <v>0</v>
      </c>
      <c r="J47" s="85">
        <v>0</v>
      </c>
      <c r="K47" s="84">
        <v>0</v>
      </c>
      <c r="L47" s="84">
        <v>0</v>
      </c>
      <c r="M47" s="84">
        <v>0</v>
      </c>
      <c r="N47" s="87">
        <v>0</v>
      </c>
      <c r="O47" s="88">
        <v>0</v>
      </c>
      <c r="P47" s="84">
        <v>0</v>
      </c>
      <c r="Q47" s="84">
        <v>0</v>
      </c>
      <c r="R47" s="85">
        <v>0</v>
      </c>
      <c r="S47" s="84">
        <v>0</v>
      </c>
      <c r="T47" s="84">
        <v>0</v>
      </c>
      <c r="U47" s="84">
        <v>0</v>
      </c>
      <c r="V47" s="84">
        <v>0</v>
      </c>
      <c r="W47" s="84">
        <v>0</v>
      </c>
      <c r="X47" s="87">
        <v>0</v>
      </c>
      <c r="Y47" s="88">
        <v>0</v>
      </c>
    </row>
    <row r="48" spans="2:25" x14ac:dyDescent="0.3">
      <c r="B48" s="141" t="s">
        <v>43</v>
      </c>
      <c r="C48" s="78" t="s">
        <v>50</v>
      </c>
      <c r="D48" s="73">
        <v>4</v>
      </c>
      <c r="E48" s="73">
        <v>11599.358724676465</v>
      </c>
      <c r="F48" s="74">
        <v>0</v>
      </c>
      <c r="G48" s="75">
        <v>0</v>
      </c>
      <c r="H48" s="73">
        <v>0</v>
      </c>
      <c r="I48" s="73">
        <v>0</v>
      </c>
      <c r="J48" s="74">
        <v>0</v>
      </c>
      <c r="K48" s="73">
        <v>0</v>
      </c>
      <c r="L48" s="73">
        <v>0</v>
      </c>
      <c r="M48" s="73">
        <v>0</v>
      </c>
      <c r="N48" s="76">
        <v>0</v>
      </c>
      <c r="O48" s="77">
        <v>0</v>
      </c>
      <c r="P48" s="73">
        <v>4</v>
      </c>
      <c r="Q48" s="73">
        <v>11599.358724676465</v>
      </c>
      <c r="R48" s="74">
        <v>0</v>
      </c>
      <c r="S48" s="73">
        <v>0</v>
      </c>
      <c r="T48" s="73">
        <v>0</v>
      </c>
      <c r="U48" s="73">
        <v>0</v>
      </c>
      <c r="V48" s="73">
        <v>0</v>
      </c>
      <c r="W48" s="73">
        <v>0</v>
      </c>
      <c r="X48" s="76">
        <v>0</v>
      </c>
      <c r="Y48" s="77">
        <v>0</v>
      </c>
    </row>
    <row r="49" spans="1:31" x14ac:dyDescent="0.3">
      <c r="B49" s="140"/>
      <c r="C49" s="8" t="s">
        <v>51</v>
      </c>
      <c r="D49" s="73">
        <v>35</v>
      </c>
      <c r="E49" s="73">
        <v>223494.69805529134</v>
      </c>
      <c r="F49" s="74">
        <v>0</v>
      </c>
      <c r="G49" s="75">
        <v>0</v>
      </c>
      <c r="H49" s="73">
        <v>0</v>
      </c>
      <c r="I49" s="73">
        <v>0</v>
      </c>
      <c r="J49" s="74">
        <v>2</v>
      </c>
      <c r="K49" s="73">
        <v>6546.2977085994135</v>
      </c>
      <c r="L49" s="73">
        <v>1</v>
      </c>
      <c r="M49" s="73">
        <v>13550.486455382726</v>
      </c>
      <c r="N49" s="76">
        <v>3</v>
      </c>
      <c r="O49" s="77">
        <v>20096.784163982138</v>
      </c>
      <c r="P49" s="73">
        <v>32</v>
      </c>
      <c r="Q49" s="73">
        <v>203397.9138913092</v>
      </c>
      <c r="R49" s="74">
        <v>0</v>
      </c>
      <c r="S49" s="73">
        <v>0</v>
      </c>
      <c r="T49" s="73">
        <v>0</v>
      </c>
      <c r="U49" s="73">
        <v>0</v>
      </c>
      <c r="V49" s="73">
        <v>0</v>
      </c>
      <c r="W49" s="73">
        <v>0</v>
      </c>
      <c r="X49" s="76">
        <v>0</v>
      </c>
      <c r="Y49" s="77">
        <v>0</v>
      </c>
    </row>
    <row r="50" spans="1:31" x14ac:dyDescent="0.3">
      <c r="B50" s="140"/>
      <c r="C50" s="8" t="s">
        <v>52</v>
      </c>
      <c r="D50" s="73">
        <v>83</v>
      </c>
      <c r="E50" s="73">
        <v>787900.73737497395</v>
      </c>
      <c r="F50" s="74">
        <v>0</v>
      </c>
      <c r="G50" s="75">
        <v>0</v>
      </c>
      <c r="H50" s="73">
        <v>0</v>
      </c>
      <c r="I50" s="73">
        <v>0</v>
      </c>
      <c r="J50" s="74">
        <v>16</v>
      </c>
      <c r="K50" s="73">
        <v>144836.83680276203</v>
      </c>
      <c r="L50" s="73">
        <v>3</v>
      </c>
      <c r="M50" s="73">
        <v>24483.153430161805</v>
      </c>
      <c r="N50" s="76">
        <v>19</v>
      </c>
      <c r="O50" s="77">
        <v>169319.99023292382</v>
      </c>
      <c r="P50" s="73">
        <v>63</v>
      </c>
      <c r="Q50" s="73">
        <v>613671.02386060054</v>
      </c>
      <c r="R50" s="74">
        <v>0</v>
      </c>
      <c r="S50" s="73">
        <v>0</v>
      </c>
      <c r="T50" s="73">
        <v>0</v>
      </c>
      <c r="U50" s="73">
        <v>0</v>
      </c>
      <c r="V50" s="73">
        <v>1</v>
      </c>
      <c r="W50" s="73">
        <v>4909.7232814495601</v>
      </c>
      <c r="X50" s="76">
        <v>1</v>
      </c>
      <c r="Y50" s="77">
        <v>4909.7232814495601</v>
      </c>
    </row>
    <row r="51" spans="1:31" x14ac:dyDescent="0.3">
      <c r="B51" s="142"/>
      <c r="C51" s="25" t="s">
        <v>53</v>
      </c>
      <c r="D51" s="84">
        <v>11</v>
      </c>
      <c r="E51" s="84">
        <v>170040.08298086975</v>
      </c>
      <c r="F51" s="85">
        <v>0</v>
      </c>
      <c r="G51" s="86">
        <v>0</v>
      </c>
      <c r="H51" s="84">
        <v>0</v>
      </c>
      <c r="I51" s="84">
        <v>0</v>
      </c>
      <c r="J51" s="85">
        <v>0</v>
      </c>
      <c r="K51" s="84">
        <v>0</v>
      </c>
      <c r="L51" s="84">
        <v>0</v>
      </c>
      <c r="M51" s="84">
        <v>0</v>
      </c>
      <c r="N51" s="87">
        <v>0</v>
      </c>
      <c r="O51" s="88">
        <v>0</v>
      </c>
      <c r="P51" s="84">
        <v>10</v>
      </c>
      <c r="Q51" s="84">
        <v>165130.35969942019</v>
      </c>
      <c r="R51" s="85">
        <v>0</v>
      </c>
      <c r="S51" s="84">
        <v>0</v>
      </c>
      <c r="T51" s="84">
        <v>0</v>
      </c>
      <c r="U51" s="84">
        <v>0</v>
      </c>
      <c r="V51" s="84">
        <v>1</v>
      </c>
      <c r="W51" s="84">
        <v>4909.7232814495601</v>
      </c>
      <c r="X51" s="87">
        <v>1</v>
      </c>
      <c r="Y51" s="88">
        <v>4909.7232814495601</v>
      </c>
    </row>
    <row r="52" spans="1:31" x14ac:dyDescent="0.3">
      <c r="B52" s="140" t="s">
        <v>44</v>
      </c>
      <c r="C52" s="8" t="s">
        <v>50</v>
      </c>
      <c r="D52" s="73">
        <v>309</v>
      </c>
      <c r="E52" s="73">
        <v>100490.89373984096</v>
      </c>
      <c r="F52" s="74">
        <v>1</v>
      </c>
      <c r="G52" s="75">
        <v>687.36125940293834</v>
      </c>
      <c r="H52" s="73">
        <v>1</v>
      </c>
      <c r="I52" s="73">
        <v>392.77786251596478</v>
      </c>
      <c r="J52" s="74">
        <v>14</v>
      </c>
      <c r="K52" s="73">
        <v>2059.9813692367215</v>
      </c>
      <c r="L52" s="73">
        <v>9</v>
      </c>
      <c r="M52" s="73">
        <v>2239.75733529024</v>
      </c>
      <c r="N52" s="76">
        <v>23</v>
      </c>
      <c r="O52" s="77">
        <v>4299.7387045269616</v>
      </c>
      <c r="P52" s="73">
        <v>226</v>
      </c>
      <c r="Q52" s="73">
        <v>64956.510194876741</v>
      </c>
      <c r="R52" s="74">
        <v>15</v>
      </c>
      <c r="S52" s="73">
        <v>8660.1954331717934</v>
      </c>
      <c r="T52" s="73">
        <v>4</v>
      </c>
      <c r="U52" s="73">
        <v>2827.0186654586564</v>
      </c>
      <c r="V52" s="73">
        <v>39</v>
      </c>
      <c r="W52" s="73">
        <v>18667.291619887914</v>
      </c>
      <c r="X52" s="76">
        <v>58</v>
      </c>
      <c r="Y52" s="77">
        <v>30154.505718518365</v>
      </c>
    </row>
    <row r="53" spans="1:31" x14ac:dyDescent="0.3">
      <c r="B53" s="140"/>
      <c r="C53" s="8" t="s">
        <v>51</v>
      </c>
      <c r="D53" s="73">
        <v>8</v>
      </c>
      <c r="E53" s="73">
        <v>26032.786444712263</v>
      </c>
      <c r="F53" s="74">
        <v>1</v>
      </c>
      <c r="G53" s="75">
        <v>1407.4540073488738</v>
      </c>
      <c r="H53" s="73">
        <v>0</v>
      </c>
      <c r="I53" s="73">
        <v>0</v>
      </c>
      <c r="J53" s="74">
        <v>0</v>
      </c>
      <c r="K53" s="73">
        <v>0</v>
      </c>
      <c r="L53" s="73">
        <v>0</v>
      </c>
      <c r="M53" s="73">
        <v>0</v>
      </c>
      <c r="N53" s="76">
        <v>0</v>
      </c>
      <c r="O53" s="77">
        <v>0</v>
      </c>
      <c r="P53" s="73">
        <v>3</v>
      </c>
      <c r="Q53" s="73">
        <v>5225.3791779290268</v>
      </c>
      <c r="R53" s="74">
        <v>0</v>
      </c>
      <c r="S53" s="73">
        <v>0</v>
      </c>
      <c r="T53" s="73">
        <v>1</v>
      </c>
      <c r="U53" s="73">
        <v>3109.4914115847214</v>
      </c>
      <c r="V53" s="73">
        <v>3</v>
      </c>
      <c r="W53" s="73">
        <v>16290.46184784964</v>
      </c>
      <c r="X53" s="76">
        <v>4</v>
      </c>
      <c r="Y53" s="77">
        <v>19399.953259434362</v>
      </c>
    </row>
    <row r="54" spans="1:31" x14ac:dyDescent="0.3">
      <c r="B54" s="89"/>
      <c r="C54" s="8" t="s">
        <v>52</v>
      </c>
      <c r="D54" s="73">
        <v>0</v>
      </c>
      <c r="E54" s="73">
        <v>0</v>
      </c>
      <c r="F54" s="74">
        <v>0</v>
      </c>
      <c r="G54" s="75">
        <v>0</v>
      </c>
      <c r="H54" s="73">
        <v>0</v>
      </c>
      <c r="I54" s="73">
        <v>0</v>
      </c>
      <c r="J54" s="74">
        <v>0</v>
      </c>
      <c r="K54" s="73">
        <v>0</v>
      </c>
      <c r="L54" s="73">
        <v>0</v>
      </c>
      <c r="M54" s="73">
        <v>0</v>
      </c>
      <c r="N54" s="76">
        <v>0</v>
      </c>
      <c r="O54" s="77">
        <v>0</v>
      </c>
      <c r="P54" s="73">
        <v>0</v>
      </c>
      <c r="Q54" s="73">
        <v>0</v>
      </c>
      <c r="R54" s="74">
        <v>0</v>
      </c>
      <c r="S54" s="73">
        <v>0</v>
      </c>
      <c r="T54" s="73">
        <v>0</v>
      </c>
      <c r="U54" s="73">
        <v>0</v>
      </c>
      <c r="V54" s="73">
        <v>0</v>
      </c>
      <c r="W54" s="73">
        <v>0</v>
      </c>
      <c r="X54" s="76">
        <v>0</v>
      </c>
      <c r="Y54" s="77">
        <v>0</v>
      </c>
    </row>
    <row r="55" spans="1:31" x14ac:dyDescent="0.3">
      <c r="B55" s="90"/>
      <c r="C55" s="25" t="s">
        <v>53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4">
        <v>0</v>
      </c>
      <c r="K55" s="84">
        <v>0</v>
      </c>
      <c r="L55" s="84">
        <v>0</v>
      </c>
      <c r="M55" s="84">
        <v>0</v>
      </c>
      <c r="N55" s="87">
        <v>0</v>
      </c>
      <c r="O55" s="87">
        <v>0</v>
      </c>
      <c r="P55" s="84">
        <v>0</v>
      </c>
      <c r="Q55" s="84">
        <v>0</v>
      </c>
      <c r="R55" s="84">
        <v>0</v>
      </c>
      <c r="S55" s="84">
        <v>0</v>
      </c>
      <c r="T55" s="84">
        <v>0</v>
      </c>
      <c r="U55" s="84">
        <v>0</v>
      </c>
      <c r="V55" s="84">
        <v>0</v>
      </c>
      <c r="W55" s="84">
        <v>0</v>
      </c>
      <c r="X55" s="87">
        <v>0</v>
      </c>
      <c r="Y55" s="87">
        <v>0</v>
      </c>
    </row>
    <row r="56" spans="1:31" x14ac:dyDescent="0.3">
      <c r="B56" s="140" t="s">
        <v>45</v>
      </c>
      <c r="C56" s="8" t="s">
        <v>50</v>
      </c>
      <c r="D56" s="73">
        <v>0</v>
      </c>
      <c r="E56" s="73">
        <v>0</v>
      </c>
      <c r="F56" s="74">
        <v>0</v>
      </c>
      <c r="G56" s="75">
        <v>0</v>
      </c>
      <c r="H56" s="73">
        <v>0</v>
      </c>
      <c r="I56" s="73">
        <v>0</v>
      </c>
      <c r="J56" s="74">
        <v>0</v>
      </c>
      <c r="K56" s="73">
        <v>0</v>
      </c>
      <c r="L56" s="73">
        <v>0</v>
      </c>
      <c r="M56" s="73">
        <v>0</v>
      </c>
      <c r="N56" s="76">
        <v>0</v>
      </c>
      <c r="O56" s="77">
        <v>0</v>
      </c>
      <c r="P56" s="73">
        <v>0</v>
      </c>
      <c r="Q56" s="73">
        <v>0</v>
      </c>
      <c r="R56" s="74">
        <v>0</v>
      </c>
      <c r="S56" s="73">
        <v>0</v>
      </c>
      <c r="T56" s="73">
        <v>0</v>
      </c>
      <c r="U56" s="73">
        <v>0</v>
      </c>
      <c r="V56" s="73">
        <v>0</v>
      </c>
      <c r="W56" s="73">
        <v>0</v>
      </c>
      <c r="X56" s="76">
        <v>0</v>
      </c>
      <c r="Y56" s="77">
        <v>0</v>
      </c>
    </row>
    <row r="57" spans="1:31" x14ac:dyDescent="0.3">
      <c r="B57" s="140"/>
      <c r="C57" s="8" t="s">
        <v>51</v>
      </c>
      <c r="D57" s="73">
        <v>0</v>
      </c>
      <c r="E57" s="73">
        <v>0</v>
      </c>
      <c r="F57" s="74">
        <v>0</v>
      </c>
      <c r="G57" s="75">
        <v>0</v>
      </c>
      <c r="H57" s="73">
        <v>0</v>
      </c>
      <c r="I57" s="73">
        <v>0</v>
      </c>
      <c r="J57" s="74">
        <v>0</v>
      </c>
      <c r="K57" s="73">
        <v>0</v>
      </c>
      <c r="L57" s="73">
        <v>0</v>
      </c>
      <c r="M57" s="73">
        <v>0</v>
      </c>
      <c r="N57" s="76">
        <v>0</v>
      </c>
      <c r="O57" s="77">
        <v>0</v>
      </c>
      <c r="P57" s="73">
        <v>0</v>
      </c>
      <c r="Q57" s="73">
        <v>0</v>
      </c>
      <c r="R57" s="74">
        <v>0</v>
      </c>
      <c r="S57" s="73">
        <v>0</v>
      </c>
      <c r="T57" s="73">
        <v>0</v>
      </c>
      <c r="U57" s="73">
        <v>0</v>
      </c>
      <c r="V57" s="73">
        <v>0</v>
      </c>
      <c r="W57" s="73">
        <v>0</v>
      </c>
      <c r="X57" s="76">
        <v>0</v>
      </c>
      <c r="Y57" s="77">
        <v>0</v>
      </c>
    </row>
    <row r="58" spans="1:31" x14ac:dyDescent="0.3">
      <c r="B58" s="89"/>
      <c r="C58" s="8" t="s">
        <v>52</v>
      </c>
      <c r="D58" s="73">
        <v>0</v>
      </c>
      <c r="E58" s="73">
        <v>0</v>
      </c>
      <c r="F58" s="74">
        <v>0</v>
      </c>
      <c r="G58" s="75">
        <v>0</v>
      </c>
      <c r="H58" s="73">
        <v>0</v>
      </c>
      <c r="I58" s="73">
        <v>0</v>
      </c>
      <c r="J58" s="74">
        <v>0</v>
      </c>
      <c r="K58" s="73">
        <v>0</v>
      </c>
      <c r="L58" s="73">
        <v>0</v>
      </c>
      <c r="M58" s="73">
        <v>0</v>
      </c>
      <c r="N58" s="76">
        <v>0</v>
      </c>
      <c r="O58" s="77">
        <v>0</v>
      </c>
      <c r="P58" s="73">
        <v>0</v>
      </c>
      <c r="Q58" s="73">
        <v>0</v>
      </c>
      <c r="R58" s="74">
        <v>0</v>
      </c>
      <c r="S58" s="73">
        <v>0</v>
      </c>
      <c r="T58" s="73">
        <v>0</v>
      </c>
      <c r="U58" s="73">
        <v>0</v>
      </c>
      <c r="V58" s="73">
        <v>0</v>
      </c>
      <c r="W58" s="73">
        <v>0</v>
      </c>
      <c r="X58" s="76">
        <v>0</v>
      </c>
      <c r="Y58" s="77">
        <v>0</v>
      </c>
    </row>
    <row r="59" spans="1:31" x14ac:dyDescent="0.3">
      <c r="B59" s="90"/>
      <c r="C59" s="25" t="s">
        <v>53</v>
      </c>
      <c r="D59" s="84">
        <v>0</v>
      </c>
      <c r="E59" s="84">
        <v>0</v>
      </c>
      <c r="F59" s="85">
        <v>0</v>
      </c>
      <c r="G59" s="86">
        <v>0</v>
      </c>
      <c r="H59" s="84">
        <v>0</v>
      </c>
      <c r="I59" s="84">
        <v>0</v>
      </c>
      <c r="J59" s="85">
        <v>0</v>
      </c>
      <c r="K59" s="84">
        <v>0</v>
      </c>
      <c r="L59" s="84">
        <v>0</v>
      </c>
      <c r="M59" s="84">
        <v>0</v>
      </c>
      <c r="N59" s="87">
        <v>0</v>
      </c>
      <c r="O59" s="88">
        <v>0</v>
      </c>
      <c r="P59" s="84">
        <v>0</v>
      </c>
      <c r="Q59" s="84">
        <v>0</v>
      </c>
      <c r="R59" s="85">
        <v>0</v>
      </c>
      <c r="S59" s="84">
        <v>0</v>
      </c>
      <c r="T59" s="84">
        <v>0</v>
      </c>
      <c r="U59" s="84">
        <v>0</v>
      </c>
      <c r="V59" s="84">
        <v>0</v>
      </c>
      <c r="W59" s="84">
        <v>0</v>
      </c>
      <c r="X59" s="87">
        <v>0</v>
      </c>
      <c r="Y59" s="88">
        <v>0</v>
      </c>
    </row>
    <row r="60" spans="1:31" x14ac:dyDescent="0.3">
      <c r="B60" s="91"/>
      <c r="C60" s="92" t="s">
        <v>26</v>
      </c>
      <c r="D60" s="93">
        <v>273074</v>
      </c>
      <c r="E60" s="93">
        <v>371208605.57508898</v>
      </c>
      <c r="F60" s="93">
        <v>1859</v>
      </c>
      <c r="G60" s="93">
        <v>5609328.7801759774</v>
      </c>
      <c r="H60" s="93">
        <v>17965</v>
      </c>
      <c r="I60" s="93">
        <v>22375929.038231034</v>
      </c>
      <c r="J60" s="93">
        <v>14749</v>
      </c>
      <c r="K60" s="93">
        <v>69772387.376839593</v>
      </c>
      <c r="L60" s="93">
        <v>8325</v>
      </c>
      <c r="M60" s="93">
        <v>21976246.275614846</v>
      </c>
      <c r="N60" s="93">
        <v>23074</v>
      </c>
      <c r="O60" s="93">
        <v>91748633.652454436</v>
      </c>
      <c r="P60" s="93">
        <v>195033</v>
      </c>
      <c r="Q60" s="93">
        <v>211194329.78738934</v>
      </c>
      <c r="R60" s="93">
        <v>6572</v>
      </c>
      <c r="S60" s="93">
        <v>5424394.8452160638</v>
      </c>
      <c r="T60" s="93">
        <v>7175</v>
      </c>
      <c r="U60" s="93">
        <v>5850947.2176925484</v>
      </c>
      <c r="V60" s="93">
        <v>21396</v>
      </c>
      <c r="W60" s="93">
        <v>29005042.253929581</v>
      </c>
      <c r="X60" s="93">
        <v>35143</v>
      </c>
      <c r="Y60" s="93">
        <v>40280384.31683819</v>
      </c>
    </row>
    <row r="61" spans="1:31" x14ac:dyDescent="0.3">
      <c r="A61" s="11"/>
      <c r="B61" s="94"/>
      <c r="C61" s="94" t="s">
        <v>46</v>
      </c>
      <c r="D61" s="94"/>
      <c r="E61" s="95">
        <v>14215.372597468038</v>
      </c>
      <c r="F61" s="96"/>
      <c r="G61" s="95">
        <v>214.80832457633491</v>
      </c>
      <c r="H61" s="96"/>
      <c r="I61" s="95">
        <v>856.88252835673109</v>
      </c>
      <c r="J61" s="96"/>
      <c r="K61" s="95">
        <v>2671.9221178616194</v>
      </c>
      <c r="L61" s="96"/>
      <c r="M61" s="95">
        <v>841.57674259087491</v>
      </c>
      <c r="N61" s="96"/>
      <c r="O61" s="95">
        <v>3513.4988604524947</v>
      </c>
      <c r="P61" s="96"/>
      <c r="Q61" s="95">
        <v>8087.6521807708705</v>
      </c>
      <c r="R61" s="96"/>
      <c r="S61" s="95">
        <v>207.72630990348458</v>
      </c>
      <c r="T61" s="96"/>
      <c r="U61" s="95">
        <v>224.06106296690902</v>
      </c>
      <c r="V61" s="96"/>
      <c r="W61" s="95">
        <v>1110.7433304412134</v>
      </c>
      <c r="X61" s="96"/>
      <c r="Y61" s="95">
        <v>1542.5307033116071</v>
      </c>
      <c r="Z61" s="97"/>
      <c r="AA61" s="44"/>
      <c r="AB61" s="44"/>
      <c r="AC61" s="44"/>
      <c r="AD61" s="44"/>
      <c r="AE61" s="44"/>
    </row>
    <row r="63" spans="1:31" x14ac:dyDescent="0.3">
      <c r="B63" s="8" t="s">
        <v>47</v>
      </c>
    </row>
    <row r="65" spans="2:25" x14ac:dyDescent="0.3">
      <c r="B65" s="8" t="s">
        <v>78</v>
      </c>
      <c r="M65" s="11"/>
      <c r="O65" s="8"/>
      <c r="W65" s="11"/>
      <c r="Y65" s="8"/>
    </row>
    <row r="66" spans="2:25" x14ac:dyDescent="0.3">
      <c r="B66" s="8" t="s">
        <v>79</v>
      </c>
      <c r="M66" s="11"/>
      <c r="O66" s="8"/>
      <c r="W66" s="11"/>
      <c r="Y66" s="8"/>
    </row>
    <row r="67" spans="2:25" x14ac:dyDescent="0.3">
      <c r="B67" s="8" t="s">
        <v>80</v>
      </c>
      <c r="M67" s="11"/>
      <c r="O67" s="8"/>
      <c r="W67" s="11"/>
      <c r="Y67" s="8"/>
    </row>
    <row r="68" spans="2:25" x14ac:dyDescent="0.3">
      <c r="B68" s="8" t="s">
        <v>81</v>
      </c>
      <c r="M68" s="11"/>
      <c r="O68" s="8"/>
      <c r="W68" s="11"/>
      <c r="Y68" s="8"/>
    </row>
    <row r="69" spans="2:25" x14ac:dyDescent="0.3">
      <c r="B69" s="8" t="s">
        <v>82</v>
      </c>
      <c r="M69" s="11"/>
      <c r="O69" s="8"/>
      <c r="W69" s="11"/>
      <c r="Y69" s="8"/>
    </row>
    <row r="70" spans="2:25" x14ac:dyDescent="0.3">
      <c r="B70" s="8" t="s">
        <v>83</v>
      </c>
      <c r="M70" s="11"/>
      <c r="O70" s="8"/>
      <c r="W70" s="11"/>
      <c r="Y70" s="8"/>
    </row>
    <row r="71" spans="2:25" x14ac:dyDescent="0.3">
      <c r="M71" s="11"/>
      <c r="O71" s="8"/>
      <c r="W71" s="11"/>
      <c r="Y71" s="8"/>
    </row>
    <row r="72" spans="2:25" x14ac:dyDescent="0.3">
      <c r="B72" s="107" t="s">
        <v>84</v>
      </c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1"/>
      <c r="Y72" s="8"/>
    </row>
    <row r="73" spans="2:25" x14ac:dyDescent="0.3">
      <c r="B73" s="108" t="s">
        <v>85</v>
      </c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1"/>
      <c r="Y73" s="8"/>
    </row>
    <row r="74" spans="2:25" x14ac:dyDescent="0.3">
      <c r="B74" s="109" t="s">
        <v>86</v>
      </c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1"/>
      <c r="Y74" s="8"/>
    </row>
    <row r="75" spans="2:25" x14ac:dyDescent="0.3"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1"/>
      <c r="Y75" s="8"/>
    </row>
    <row r="76" spans="2:25" x14ac:dyDescent="0.3"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1"/>
      <c r="Y76" s="8"/>
    </row>
    <row r="77" spans="2:25" x14ac:dyDescent="0.3">
      <c r="B77" s="109" t="s">
        <v>87</v>
      </c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1"/>
      <c r="Y77" s="8"/>
    </row>
    <row r="78" spans="2:25" x14ac:dyDescent="0.3"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1"/>
      <c r="Y78" s="8"/>
    </row>
    <row r="79" spans="2:25" x14ac:dyDescent="0.3">
      <c r="B79" s="106" t="s">
        <v>88</v>
      </c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1"/>
      <c r="Y79" s="8"/>
    </row>
    <row r="80" spans="2:25" x14ac:dyDescent="0.3">
      <c r="B80" s="110" t="s">
        <v>89</v>
      </c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"/>
      <c r="Y80" s="8"/>
    </row>
    <row r="81" spans="2:25" x14ac:dyDescent="0.3"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"/>
      <c r="Y81" s="8"/>
    </row>
    <row r="82" spans="2:25" x14ac:dyDescent="0.3">
      <c r="B82" s="106" t="s">
        <v>90</v>
      </c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1"/>
      <c r="Y82" s="8"/>
    </row>
    <row r="83" spans="2:25" x14ac:dyDescent="0.3">
      <c r="B83" s="106" t="s">
        <v>91</v>
      </c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1"/>
      <c r="Y83" s="8"/>
    </row>
    <row r="84" spans="2:25" x14ac:dyDescent="0.3">
      <c r="B84" s="106" t="s">
        <v>92</v>
      </c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1"/>
      <c r="Y84" s="8"/>
    </row>
    <row r="85" spans="2:25" x14ac:dyDescent="0.3">
      <c r="B85" s="106" t="s">
        <v>93</v>
      </c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1"/>
      <c r="Y85" s="8"/>
    </row>
    <row r="86" spans="2:25" x14ac:dyDescent="0.3">
      <c r="M86" s="11"/>
      <c r="O86" s="8"/>
      <c r="W86" s="11"/>
      <c r="Y86" s="8"/>
    </row>
    <row r="87" spans="2:25" x14ac:dyDescent="0.3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70"/>
      <c r="N87" s="70"/>
      <c r="O87" s="25"/>
      <c r="P87" s="25"/>
      <c r="Q87" s="25"/>
      <c r="R87" s="25"/>
      <c r="S87" s="25"/>
      <c r="T87" s="25"/>
      <c r="U87" s="25"/>
      <c r="V87" s="25"/>
      <c r="W87" s="11"/>
      <c r="Y87" s="8"/>
    </row>
    <row r="88" spans="2:25" x14ac:dyDescent="0.3">
      <c r="B88" s="8" t="s">
        <v>94</v>
      </c>
      <c r="M88" s="11"/>
      <c r="O88" s="8"/>
      <c r="W88" s="11"/>
      <c r="Y88" s="8"/>
    </row>
    <row r="89" spans="2:25" x14ac:dyDescent="0.3">
      <c r="B89" s="71" t="str">
        <f>Indice!B20</f>
        <v>Información al: 14/11/2021 para todas las instituciones</v>
      </c>
      <c r="M89" s="11"/>
      <c r="O89" s="8"/>
      <c r="W89" s="11"/>
      <c r="Y89" s="8"/>
    </row>
    <row r="90" spans="2:25" x14ac:dyDescent="0.3">
      <c r="B90" s="8" t="s">
        <v>47</v>
      </c>
      <c r="M90" s="11"/>
      <c r="O90" s="8"/>
      <c r="W90" s="11"/>
      <c r="Y90" s="8"/>
    </row>
    <row r="91" spans="2:25" x14ac:dyDescent="0.3">
      <c r="M91" s="11"/>
      <c r="O91" s="8"/>
      <c r="W91" s="11"/>
      <c r="Y91" s="8"/>
    </row>
    <row r="92" spans="2:25" x14ac:dyDescent="0.3">
      <c r="B92" s="8" t="str">
        <f>+Indice!B21</f>
        <v>Actualización: 17/11/2021</v>
      </c>
      <c r="M92" s="11"/>
      <c r="O92" s="8"/>
      <c r="W92" s="11"/>
      <c r="Y92" s="8"/>
    </row>
  </sheetData>
  <mergeCells count="39">
    <mergeCell ref="J4:O4"/>
    <mergeCell ref="B28:B31"/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B4:B7"/>
    <mergeCell ref="C4:C7"/>
    <mergeCell ref="D4:E6"/>
    <mergeCell ref="F4:G6"/>
    <mergeCell ref="H4:I6"/>
    <mergeCell ref="B8:B11"/>
    <mergeCell ref="B12:B15"/>
    <mergeCell ref="B16:B19"/>
    <mergeCell ref="B20:B23"/>
    <mergeCell ref="B24:B27"/>
    <mergeCell ref="B79:V79"/>
    <mergeCell ref="B32:B35"/>
    <mergeCell ref="B36:B39"/>
    <mergeCell ref="B40:B43"/>
    <mergeCell ref="B44:B47"/>
    <mergeCell ref="B48:B51"/>
    <mergeCell ref="B52:B53"/>
    <mergeCell ref="B56:B57"/>
    <mergeCell ref="B72:V72"/>
    <mergeCell ref="B73:V73"/>
    <mergeCell ref="B74:V76"/>
    <mergeCell ref="B77:V78"/>
    <mergeCell ref="B80:V81"/>
    <mergeCell ref="B82:V82"/>
    <mergeCell ref="B83:V83"/>
    <mergeCell ref="B84:V84"/>
    <mergeCell ref="B85:V8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3F6F-E160-470A-8E42-CB77B2135A91}">
  <dimension ref="B2:U41"/>
  <sheetViews>
    <sheetView tabSelected="1" topLeftCell="A17" workbookViewId="0">
      <selection activeCell="F26" sqref="F26"/>
    </sheetView>
  </sheetViews>
  <sheetFormatPr baseColWidth="10" defaultRowHeight="14.4" x14ac:dyDescent="0.3"/>
  <cols>
    <col min="2" max="2" width="28.88671875" customWidth="1"/>
    <col min="3" max="3" width="23.6640625" bestFit="1" customWidth="1"/>
    <col min="4" max="5" width="15.109375" bestFit="1" customWidth="1"/>
  </cols>
  <sheetData>
    <row r="2" spans="2:21" s="8" customFormat="1" x14ac:dyDescent="0.3">
      <c r="B2" s="10" t="s">
        <v>96</v>
      </c>
      <c r="J2" s="11"/>
      <c r="K2" s="11"/>
      <c r="T2" s="11"/>
      <c r="U2" s="11"/>
    </row>
    <row r="3" spans="2:21" s="8" customFormat="1" x14ac:dyDescent="0.3">
      <c r="B3" s="10"/>
      <c r="J3" s="11"/>
      <c r="K3" s="11"/>
      <c r="T3" s="11"/>
      <c r="U3" s="11"/>
    </row>
    <row r="4" spans="2:21" s="8" customFormat="1" x14ac:dyDescent="0.3">
      <c r="B4" s="10" t="s">
        <v>13</v>
      </c>
      <c r="J4" s="11"/>
      <c r="K4" s="11"/>
      <c r="T4" s="11"/>
      <c r="U4" s="11"/>
    </row>
    <row r="5" spans="2:21" s="8" customFormat="1" x14ac:dyDescent="0.3">
      <c r="B5" s="117" t="s">
        <v>107</v>
      </c>
      <c r="C5" s="117"/>
      <c r="D5" s="117"/>
      <c r="E5" s="117"/>
      <c r="F5" s="117"/>
      <c r="G5" s="117"/>
      <c r="H5" s="117"/>
      <c r="I5" s="117"/>
      <c r="J5" s="11"/>
      <c r="K5" s="11"/>
      <c r="T5" s="11"/>
      <c r="U5" s="11"/>
    </row>
    <row r="7" spans="2:21" x14ac:dyDescent="0.3">
      <c r="E7" s="98"/>
    </row>
    <row r="8" spans="2:21" x14ac:dyDescent="0.3">
      <c r="B8" s="119" t="s">
        <v>97</v>
      </c>
      <c r="C8" s="119" t="s">
        <v>98</v>
      </c>
      <c r="D8" s="145" t="s">
        <v>99</v>
      </c>
      <c r="E8" s="145" t="s">
        <v>100</v>
      </c>
    </row>
    <row r="9" spans="2:21" x14ac:dyDescent="0.3">
      <c r="B9" s="119"/>
      <c r="C9" s="119"/>
      <c r="D9" s="145"/>
      <c r="E9" s="145"/>
    </row>
    <row r="10" spans="2:21" x14ac:dyDescent="0.3">
      <c r="B10" s="119"/>
      <c r="C10" s="119"/>
      <c r="D10" s="145"/>
      <c r="E10" s="145"/>
    </row>
    <row r="11" spans="2:21" x14ac:dyDescent="0.3">
      <c r="B11" s="119"/>
      <c r="C11" s="119"/>
      <c r="D11" s="99" t="s">
        <v>101</v>
      </c>
      <c r="E11" s="99" t="s">
        <v>102</v>
      </c>
      <c r="H11" s="100" t="s">
        <v>114</v>
      </c>
      <c r="I11" t="s">
        <v>115</v>
      </c>
    </row>
    <row r="12" spans="2:21" x14ac:dyDescent="0.3">
      <c r="B12" s="143" t="s">
        <v>103</v>
      </c>
      <c r="C12" s="8" t="s">
        <v>75</v>
      </c>
      <c r="D12" s="101">
        <v>6.6071368000000001</v>
      </c>
      <c r="E12" s="101">
        <v>56.766956</v>
      </c>
      <c r="H12" s="100">
        <v>66071368</v>
      </c>
      <c r="I12" s="100">
        <v>56766956</v>
      </c>
      <c r="K12">
        <f>+H12/10000000</f>
        <v>6.6071368000000001</v>
      </c>
      <c r="L12">
        <f>+I12/1000000</f>
        <v>56.766956</v>
      </c>
    </row>
    <row r="13" spans="2:21" x14ac:dyDescent="0.3">
      <c r="B13" s="143"/>
      <c r="C13" s="8" t="s">
        <v>104</v>
      </c>
      <c r="D13" s="101">
        <v>5.0971488999999996</v>
      </c>
      <c r="E13" s="101">
        <v>63.133912000000002</v>
      </c>
      <c r="H13" s="100">
        <v>50971489</v>
      </c>
      <c r="I13" s="100">
        <v>63133912</v>
      </c>
      <c r="K13">
        <f t="shared" ref="K13:K16" si="0">+H13/10000000</f>
        <v>5.0971488999999996</v>
      </c>
      <c r="L13">
        <f t="shared" ref="L13:L16" si="1">+I13/1000000</f>
        <v>63.133912000000002</v>
      </c>
    </row>
    <row r="14" spans="2:21" x14ac:dyDescent="0.3">
      <c r="B14" s="143"/>
      <c r="C14" s="8" t="s">
        <v>77</v>
      </c>
      <c r="D14" s="102">
        <v>6.1237111999999998</v>
      </c>
      <c r="E14" s="102">
        <v>47.466572999999997</v>
      </c>
      <c r="H14" s="100">
        <v>61237112</v>
      </c>
      <c r="I14" s="100">
        <v>47466573</v>
      </c>
      <c r="K14">
        <f t="shared" si="0"/>
        <v>6.1237111999999998</v>
      </c>
      <c r="L14">
        <f t="shared" si="1"/>
        <v>47.466572999999997</v>
      </c>
    </row>
    <row r="15" spans="2:21" x14ac:dyDescent="0.3">
      <c r="B15" s="144" t="s">
        <v>26</v>
      </c>
      <c r="C15" s="144"/>
      <c r="D15" s="103">
        <v>5.9535334000000004</v>
      </c>
      <c r="E15" s="104">
        <v>53.156058000000002</v>
      </c>
      <c r="K15">
        <f>+H16/10000000</f>
        <v>5.9535334000000004</v>
      </c>
      <c r="L15">
        <f>+I16/1000000</f>
        <v>53.156058000000002</v>
      </c>
    </row>
    <row r="16" spans="2:21" x14ac:dyDescent="0.3">
      <c r="H16" s="100">
        <v>59535334</v>
      </c>
      <c r="I16" s="100">
        <v>53156058</v>
      </c>
    </row>
    <row r="18" spans="2:21" s="8" customFormat="1" x14ac:dyDescent="0.3">
      <c r="B18" s="10" t="s">
        <v>14</v>
      </c>
      <c r="J18" s="11"/>
      <c r="K18" s="11"/>
      <c r="T18" s="11"/>
      <c r="U18" s="11"/>
    </row>
    <row r="19" spans="2:21" s="8" customFormat="1" x14ac:dyDescent="0.3">
      <c r="B19" s="117" t="s">
        <v>111</v>
      </c>
      <c r="C19" s="117"/>
      <c r="D19" s="117"/>
      <c r="E19" s="117"/>
      <c r="F19" s="117"/>
      <c r="G19" s="117"/>
      <c r="H19" s="117"/>
      <c r="I19" s="117"/>
      <c r="J19" s="11"/>
      <c r="K19" s="11"/>
      <c r="T19" s="11"/>
      <c r="U19" s="11"/>
    </row>
    <row r="20" spans="2:21" x14ac:dyDescent="0.3">
      <c r="B20" s="119" t="s">
        <v>97</v>
      </c>
      <c r="C20" s="119" t="s">
        <v>49</v>
      </c>
      <c r="D20" s="145" t="s">
        <v>99</v>
      </c>
      <c r="E20" s="145" t="s">
        <v>100</v>
      </c>
    </row>
    <row r="21" spans="2:21" x14ac:dyDescent="0.3">
      <c r="B21" s="119"/>
      <c r="C21" s="119"/>
      <c r="D21" s="145"/>
      <c r="E21" s="145"/>
    </row>
    <row r="22" spans="2:21" x14ac:dyDescent="0.3">
      <c r="B22" s="119"/>
      <c r="C22" s="119"/>
      <c r="D22" s="145"/>
      <c r="E22" s="145"/>
    </row>
    <row r="23" spans="2:21" x14ac:dyDescent="0.3">
      <c r="B23" s="119"/>
      <c r="C23" s="119"/>
      <c r="D23" s="99" t="s">
        <v>101</v>
      </c>
      <c r="E23" s="99" t="s">
        <v>102</v>
      </c>
      <c r="H23" t="s">
        <v>114</v>
      </c>
      <c r="I23" t="s">
        <v>115</v>
      </c>
    </row>
    <row r="24" spans="2:21" x14ac:dyDescent="0.3">
      <c r="B24" s="143" t="s">
        <v>103</v>
      </c>
      <c r="C24" s="8" t="s">
        <v>50</v>
      </c>
      <c r="D24" s="101">
        <v>7.8639972</v>
      </c>
      <c r="E24" s="101">
        <v>48.865473000000001</v>
      </c>
      <c r="H24" s="100">
        <v>78639972</v>
      </c>
      <c r="I24" s="100">
        <v>48865473</v>
      </c>
      <c r="K24">
        <f>+H24/10000000</f>
        <v>7.8639972</v>
      </c>
      <c r="L24">
        <f>+I24/1000000</f>
        <v>48.865473000000001</v>
      </c>
    </row>
    <row r="25" spans="2:21" x14ac:dyDescent="0.3">
      <c r="B25" s="143"/>
      <c r="C25" s="8" t="s">
        <v>51</v>
      </c>
      <c r="D25" s="101">
        <v>5.8062578</v>
      </c>
      <c r="E25" s="101">
        <v>53.984512000000002</v>
      </c>
      <c r="H25" s="100">
        <v>58062578</v>
      </c>
      <c r="I25" s="100">
        <v>53984512</v>
      </c>
      <c r="K25">
        <f t="shared" ref="K25:K26" si="2">+H25/10000000</f>
        <v>5.8062578</v>
      </c>
      <c r="L25">
        <f t="shared" ref="L25:L26" si="3">+I25/1000000</f>
        <v>53.984512000000002</v>
      </c>
    </row>
    <row r="26" spans="2:21" x14ac:dyDescent="0.3">
      <c r="B26" s="143"/>
      <c r="C26" s="8" t="s">
        <v>52</v>
      </c>
      <c r="D26" s="101">
        <v>4.3699481999999996</v>
      </c>
      <c r="E26" s="101">
        <v>56.665512999999997</v>
      </c>
      <c r="H26" s="100">
        <v>43699482</v>
      </c>
      <c r="I26" s="100">
        <v>56665513</v>
      </c>
      <c r="K26">
        <f t="shared" si="2"/>
        <v>4.3699481999999996</v>
      </c>
      <c r="L26">
        <f t="shared" si="3"/>
        <v>56.665512999999997</v>
      </c>
    </row>
    <row r="27" spans="2:21" x14ac:dyDescent="0.3">
      <c r="B27" s="143"/>
      <c r="C27" s="8" t="s">
        <v>53</v>
      </c>
      <c r="D27" s="102">
        <v>4.0725300000000004</v>
      </c>
      <c r="E27" s="102">
        <v>56.514504000000002</v>
      </c>
      <c r="H27" s="100">
        <v>407253</v>
      </c>
      <c r="I27" s="100">
        <v>56514504</v>
      </c>
      <c r="K27">
        <f>+H27/100000</f>
        <v>4.0725300000000004</v>
      </c>
      <c r="L27">
        <f t="shared" ref="L27" si="4">+I27/1000000</f>
        <v>56.514504000000002</v>
      </c>
    </row>
    <row r="28" spans="2:21" x14ac:dyDescent="0.3">
      <c r="B28" s="144" t="s">
        <v>26</v>
      </c>
      <c r="C28" s="144"/>
      <c r="D28" s="103">
        <f>+D15</f>
        <v>5.9535334000000004</v>
      </c>
      <c r="E28" s="103">
        <f>+E15</f>
        <v>53.156058000000002</v>
      </c>
    </row>
    <row r="33" spans="2:21" s="8" customFormat="1" ht="13.95" customHeight="1" x14ac:dyDescent="0.3">
      <c r="J33" s="11"/>
      <c r="K33" s="11"/>
      <c r="T33" s="11"/>
      <c r="U33" s="11"/>
    </row>
    <row r="34" spans="2:21" s="8" customFormat="1" x14ac:dyDescent="0.3">
      <c r="B34" s="8" t="s">
        <v>78</v>
      </c>
      <c r="J34" s="11"/>
      <c r="K34" s="11"/>
      <c r="T34" s="11"/>
      <c r="U34" s="11"/>
    </row>
    <row r="35" spans="2:21" s="8" customFormat="1" x14ac:dyDescent="0.3">
      <c r="B35" s="8" t="s">
        <v>105</v>
      </c>
      <c r="J35" s="11"/>
      <c r="K35" s="11"/>
      <c r="T35" s="11"/>
      <c r="U35" s="11"/>
    </row>
    <row r="36" spans="2:21" s="8" customFormat="1" x14ac:dyDescent="0.3">
      <c r="B36" s="8" t="s">
        <v>106</v>
      </c>
      <c r="J36" s="11"/>
      <c r="K36" s="11"/>
      <c r="T36" s="11"/>
      <c r="U36" s="11"/>
    </row>
    <row r="37" spans="2:21" s="8" customFormat="1" x14ac:dyDescent="0.3">
      <c r="B37" s="78" t="s">
        <v>94</v>
      </c>
      <c r="C37" s="78"/>
      <c r="D37" s="78"/>
      <c r="E37" s="78"/>
      <c r="J37" s="11"/>
      <c r="K37" s="11"/>
      <c r="T37" s="11"/>
      <c r="U37" s="11"/>
    </row>
    <row r="38" spans="2:21" s="8" customFormat="1" x14ac:dyDescent="0.3">
      <c r="B38" s="71" t="str">
        <f>+Indice!B20</f>
        <v>Información al: 14/11/2021 para todas las instituciones</v>
      </c>
      <c r="J38" s="11"/>
      <c r="K38" s="11"/>
      <c r="T38" s="11"/>
      <c r="U38" s="11"/>
    </row>
    <row r="39" spans="2:21" s="8" customFormat="1" x14ac:dyDescent="0.3">
      <c r="B39" s="8" t="s">
        <v>47</v>
      </c>
      <c r="J39" s="11"/>
      <c r="K39" s="11"/>
      <c r="T39" s="11"/>
      <c r="U39" s="11"/>
    </row>
    <row r="40" spans="2:21" s="8" customFormat="1" x14ac:dyDescent="0.3">
      <c r="J40" s="11"/>
      <c r="K40" s="11"/>
      <c r="T40" s="11"/>
      <c r="U40" s="11"/>
    </row>
    <row r="41" spans="2:21" s="8" customFormat="1" x14ac:dyDescent="0.3">
      <c r="B41" s="8" t="str">
        <f>+Indice!B21</f>
        <v>Actualización: 17/11/2021</v>
      </c>
      <c r="J41" s="11"/>
      <c r="K41" s="11"/>
      <c r="T41" s="11"/>
      <c r="U41" s="11"/>
    </row>
  </sheetData>
  <mergeCells count="14">
    <mergeCell ref="B12:B14"/>
    <mergeCell ref="B5:I5"/>
    <mergeCell ref="B8:B11"/>
    <mergeCell ref="C8:C11"/>
    <mergeCell ref="D8:D10"/>
    <mergeCell ref="E8:E10"/>
    <mergeCell ref="B24:B27"/>
    <mergeCell ref="B28:C28"/>
    <mergeCell ref="B15:C15"/>
    <mergeCell ref="B19:I19"/>
    <mergeCell ref="B20:B23"/>
    <mergeCell ref="C20:C23"/>
    <mergeCell ref="D20:D22"/>
    <mergeCell ref="E20:E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Solicitudes y Curses_Reactiva</vt:lpstr>
      <vt:lpstr>Detalle_Reactiva</vt:lpstr>
      <vt:lpstr>Tasas de interes y plazos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Ormazábal Cáceres</dc:creator>
  <cp:lastModifiedBy>Francisco Javier Ormazábal Cáceres</cp:lastModifiedBy>
  <cp:lastPrinted>2021-09-13T14:11:40Z</cp:lastPrinted>
  <dcterms:created xsi:type="dcterms:W3CDTF">2021-08-19T16:05:46Z</dcterms:created>
  <dcterms:modified xsi:type="dcterms:W3CDTF">2021-11-17T19:40:47Z</dcterms:modified>
</cp:coreProperties>
</file>