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065" windowHeight="5805" tabRatio="720" firstSheet="3" activeTab="11"/>
  </bookViews>
  <sheets>
    <sheet name="200401" sheetId="1" r:id="rId1"/>
    <sheet name="200402" sheetId="2" r:id="rId2"/>
    <sheet name="200403" sheetId="3" r:id="rId3"/>
    <sheet name="200404" sheetId="4" r:id="rId4"/>
    <sheet name="200405" sheetId="5" r:id="rId5"/>
    <sheet name="200406" sheetId="6" r:id="rId6"/>
    <sheet name="200407" sheetId="7" r:id="rId7"/>
    <sheet name="200408" sheetId="8" r:id="rId8"/>
    <sheet name="200409" sheetId="9" r:id="rId9"/>
    <sheet name="200410" sheetId="10" r:id="rId10"/>
    <sheet name="200411" sheetId="11" r:id="rId11"/>
    <sheet name="200412" sheetId="12" r:id="rId12"/>
  </sheets>
  <definedNames>
    <definedName name="_xlnm.Print_Area" localSheetId="9">'200410'!$A$1:$I$64</definedName>
    <definedName name="_xlnm.Print_Area" localSheetId="10">'200411'!$A$1:$I$62</definedName>
    <definedName name="_xlnm.Print_Area" localSheetId="11">'200412'!$A$1:$I$59</definedName>
  </definedNames>
  <calcPr fullCalcOnLoad="1"/>
</workbook>
</file>

<file path=xl/sharedStrings.xml><?xml version="1.0" encoding="utf-8"?>
<sst xmlns="http://schemas.openxmlformats.org/spreadsheetml/2006/main" count="644" uniqueCount="74">
  <si>
    <t>INFORMACIÓN FINANCIERA Y DE RESULTADOS DEL SISTEMA FINANCIERO AL MES DE ENERO DE 2004 (1)</t>
  </si>
  <si>
    <t>(Cifras en millones de pesos y porcentajes)</t>
  </si>
  <si>
    <t>Colocaciones</t>
  </si>
  <si>
    <t>Capital y</t>
  </si>
  <si>
    <t>Depósitos</t>
  </si>
  <si>
    <t>Exced. antes</t>
  </si>
  <si>
    <t>Utilidad</t>
  </si>
  <si>
    <t>Rentabilidad s/Capital y reservas  (3)</t>
  </si>
  <si>
    <t>Instituciones</t>
  </si>
  <si>
    <t>totales</t>
  </si>
  <si>
    <t>reservas</t>
  </si>
  <si>
    <t>vista (2)</t>
  </si>
  <si>
    <t>a plazo</t>
  </si>
  <si>
    <t>de imptos.</t>
  </si>
  <si>
    <t>final</t>
  </si>
  <si>
    <t>antes de imptos.</t>
  </si>
  <si>
    <t>después de imptos.</t>
  </si>
  <si>
    <t>Bancos establecidos en Chile</t>
  </si>
  <si>
    <t>ABN  AMRO Bank (Chile)</t>
  </si>
  <si>
    <t>Bilbao Vizcaya Argentaria, Chile</t>
  </si>
  <si>
    <t>Bice</t>
  </si>
  <si>
    <t>Corpbanca</t>
  </si>
  <si>
    <t>De Chile</t>
  </si>
  <si>
    <t>De Crédito e Inversiones    (5)</t>
  </si>
  <si>
    <t>Del Desarrollo</t>
  </si>
  <si>
    <t>Deutsche Bank Chile</t>
  </si>
  <si>
    <t>Dresdner Bank Lateinamerika</t>
  </si>
  <si>
    <t>Falabella</t>
  </si>
  <si>
    <t>HNS Banco</t>
  </si>
  <si>
    <t>HSBC Bank Chile</t>
  </si>
  <si>
    <t>Internacional</t>
  </si>
  <si>
    <t>Monex</t>
  </si>
  <si>
    <t>Ripley</t>
  </si>
  <si>
    <t>Santander-Chile</t>
  </si>
  <si>
    <t>Security</t>
  </si>
  <si>
    <t>Scotiabank Sud Americano</t>
  </si>
  <si>
    <t>Del Estado de Chile  (4)</t>
  </si>
  <si>
    <t>Sucursales de bancos extranjeros</t>
  </si>
  <si>
    <t>BankBoston N.A.</t>
  </si>
  <si>
    <t>Citibank N.A.</t>
  </si>
  <si>
    <t>De la Nación Argentina</t>
  </si>
  <si>
    <t>Do Brasil S.A.</t>
  </si>
  <si>
    <t>Of Tokyo-Mitsubishi</t>
  </si>
  <si>
    <t>JP Morgan Chase Bank</t>
  </si>
  <si>
    <t>Sistema Financiero</t>
  </si>
  <si>
    <t>Memo:</t>
  </si>
  <si>
    <t>Conosur        (6)</t>
  </si>
  <si>
    <t>De Crédito e Inversiones   (6)</t>
  </si>
  <si>
    <t xml:space="preserve">     </t>
  </si>
  <si>
    <t xml:space="preserve">       </t>
  </si>
  <si>
    <t>.</t>
  </si>
  <si>
    <t>INFORMACIÓN FINANCIERA Y DE RESULTADOS DEL SISTEMA FINANCIERO AL MES DE FEBRERO DE 2004 (1)</t>
  </si>
  <si>
    <t>INFORMACIÓN FINANCIERA Y DE RESULTADOS DEL SISTEMA FINANCIERO AL MES DE MARZO DE 2004 (1)</t>
  </si>
  <si>
    <t>INFORMACIÓN FINANCIERA Y DE RESULTADOS DEL SISTEMA FINANCIERO AL MES DE ABRIL DE 2004 (1)</t>
  </si>
  <si>
    <t>INFORMACIÓN FINANCIERA Y DE RESULTADOS DEL SISTEMA FINANCIERO AL MES DE MAYO DE 2004 (1)</t>
  </si>
  <si>
    <t>INFORMACIÓN FINANCIERA Y DE RESULTADOS DEL SISTEMA FINANCIERO AL MES DE JUNIO DE 2004 (1)</t>
  </si>
  <si>
    <t>INFORMACIÓN FINANCIERA Y DE RESULTADOS DEL SISTEMA FINANCIERO AL MES DE JULIO DE 2004 (1)</t>
  </si>
  <si>
    <t>INFORMACIÓN FINANCIERA Y DE RESULTADOS DEL SISTEMA FINANCIERO</t>
  </si>
  <si>
    <t xml:space="preserve"> AL MES DE SEPTIEMBRE DE 2004 (1)</t>
  </si>
  <si>
    <t>ABN  Amro Bank (Chile)</t>
  </si>
  <si>
    <t>HSBC Bank (Chile)</t>
  </si>
  <si>
    <t>Penta</t>
  </si>
  <si>
    <t xml:space="preserve">INFORMACIÓN FINANCIERA Y DE RESULTADOS </t>
  </si>
  <si>
    <t>DEL SISTEMA FINANCIERO AL MES DE AGOSTO DE 2004 (1)</t>
  </si>
  <si>
    <t>Penta         (7)</t>
  </si>
  <si>
    <t>Deutsche Bank (Chile)</t>
  </si>
  <si>
    <t>AL MES DE OCTUBRE DE 2004 (1)</t>
  </si>
  <si>
    <t xml:space="preserve">Security                     (7) </t>
  </si>
  <si>
    <t>AL MES DE NOVIEMBRE DE 2004 (1)</t>
  </si>
  <si>
    <t xml:space="preserve">Paris                       (7)  </t>
  </si>
  <si>
    <t>BankBoston, N.A.</t>
  </si>
  <si>
    <t>Of Tokyo-Mitsubishi Ltd.</t>
  </si>
  <si>
    <t>JP Morgan Chase Bank, N.A.</t>
  </si>
  <si>
    <t>AL MES DE DICIEMBRE DE 2004 (1)</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</si>
</sst>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 &quot;Pta&quot;;\-#,##0\ &quot;Pta&quot;"/>
    <numFmt numFmtId="166" formatCode="#,##0\ &quot;Pta&quot;;[Red]\-#,##0\ &quot;Pta&quot;"/>
    <numFmt numFmtId="167" formatCode="#,##0.00\ &quot;Pta&quot;;\-#,##0.00\ &quot;Pta&quot;"/>
    <numFmt numFmtId="168" formatCode="#,##0.00\ &quot;Pta&quot;;[Red]\-#,##0.00\ &quot;Pta&quot;"/>
    <numFmt numFmtId="169" formatCode="_-* #,##0\ &quot;Pta&quot;_-;\-* #,##0\ &quot;Pta&quot;_-;_-* &quot;-&quot;\ &quot;Pta&quot;_-;_-@_-"/>
    <numFmt numFmtId="170" formatCode="_-* #,##0\ _P_t_a_-;\-* #,##0\ _P_t_a_-;_-* &quot;-&quot;\ _P_t_a_-;_-@_-"/>
    <numFmt numFmtId="171" formatCode="_-* #,##0.00\ &quot;Pta&quot;_-;\-* #,##0.00\ &quot;Pta&quot;_-;_-* &quot;-&quot;??\ &quot;Pta&quot;_-;_-@_-"/>
    <numFmt numFmtId="172" formatCode="_-* #,##0.00\ _P_t_a_-;\-* #,##0.00\ _P_t_a_-;_-* &quot;-&quot;??\ _P_t_a_-;_-@_-"/>
    <numFmt numFmtId="173" formatCode="#,##0&quot;Pts&quot;_);\(#,##0&quot;Pts&quot;\)"/>
    <numFmt numFmtId="174" formatCode="#,##0&quot;Pts&quot;_);[Red]\(#,##0&quot;Pts&quot;\)"/>
    <numFmt numFmtId="175" formatCode="#,##0.00&quot;Pts&quot;_);\(#,##0.00&quot;Pts&quot;\)"/>
    <numFmt numFmtId="176" formatCode="#,##0.00&quot;Pts&quot;_);[Red]\(#,##0.00&quot;Pts&quot;\)"/>
    <numFmt numFmtId="177" formatCode="_ * #,##0_)&quot;Pts&quot;_ ;_ * \(#,##0\)&quot;Pts&quot;_ ;_ * &quot;-&quot;_)&quot;Pts&quot;_ ;_ @_ "/>
    <numFmt numFmtId="178" formatCode="_ * #,##0_)_P_t_s_ ;_ * \(#,##0\)_P_t_s_ ;_ * &quot;-&quot;_)_P_t_s_ ;_ @_ "/>
    <numFmt numFmtId="179" formatCode="_ * #,##0.00_)&quot;Pts&quot;_ ;_ * \(#,##0.00\)&quot;Pts&quot;_ ;_ * &quot;-&quot;??_)&quot;Pts&quot;_ ;_ @_ "/>
    <numFmt numFmtId="180" formatCode="_ * #,##0.00_)_P_t_s_ ;_ * \(#,##0.00\)_P_t_s_ ;_ * &quot;-&quot;??_)_P_t_s_ ;_ @_ "/>
    <numFmt numFmtId="181" formatCode="0.000%"/>
    <numFmt numFmtId="182" formatCode="0.00000"/>
    <numFmt numFmtId="183" formatCode="0.0000"/>
    <numFmt numFmtId="184" formatCode="0.000"/>
    <numFmt numFmtId="185" formatCode="0.000000"/>
    <numFmt numFmtId="186" formatCode="0.0000000"/>
    <numFmt numFmtId="187" formatCode="#,##0.0"/>
    <numFmt numFmtId="188" formatCode="0.0"/>
  </numFmts>
  <fonts count="15">
    <font>
      <sz val="10"/>
      <name val="Arial"/>
      <family val="0"/>
    </font>
    <font>
      <b/>
      <u val="single"/>
      <sz val="10"/>
      <color indexed="63"/>
      <name val="Arial"/>
      <family val="2"/>
    </font>
    <font>
      <b/>
      <sz val="12"/>
      <color indexed="17"/>
      <name val="Arial"/>
      <family val="2"/>
    </font>
    <font>
      <sz val="10"/>
      <color indexed="17"/>
      <name val="Arial"/>
      <family val="2"/>
    </font>
    <font>
      <b/>
      <sz val="10"/>
      <color indexed="17"/>
      <name val="Arial"/>
      <family val="2"/>
    </font>
    <font>
      <b/>
      <sz val="10"/>
      <name val="Arial"/>
      <family val="2"/>
    </font>
    <font>
      <sz val="10"/>
      <color indexed="63"/>
      <name val="Arial"/>
      <family val="2"/>
    </font>
    <font>
      <b/>
      <sz val="10"/>
      <color indexed="63"/>
      <name val="Arial"/>
      <family val="2"/>
    </font>
    <font>
      <b/>
      <sz val="10"/>
      <color indexed="21"/>
      <name val="Arial"/>
      <family val="2"/>
    </font>
    <font>
      <b/>
      <u val="single"/>
      <sz val="10"/>
      <color indexed="17"/>
      <name val="Arial"/>
      <family val="2"/>
    </font>
    <font>
      <sz val="8"/>
      <name val="Arial"/>
      <family val="0"/>
    </font>
    <font>
      <b/>
      <sz val="14"/>
      <color indexed="17"/>
      <name val="Arial"/>
      <family val="2"/>
    </font>
    <font>
      <u val="single"/>
      <sz val="10"/>
      <color indexed="12"/>
      <name val="Palatino"/>
      <family val="0"/>
    </font>
    <font>
      <u val="single"/>
      <sz val="10"/>
      <color indexed="36"/>
      <name val="Palatino"/>
      <family val="0"/>
    </font>
    <font>
      <sz val="10"/>
      <name val="Palatino"/>
      <family val="0"/>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lignment/>
      <protection/>
    </xf>
    <xf numFmtId="0" fontId="14" fillId="0" borderId="0">
      <alignment/>
      <protection/>
    </xf>
    <xf numFmtId="0" fontId="14" fillId="0" borderId="0">
      <alignment/>
      <protection/>
    </xf>
    <xf numFmtId="9" fontId="0" fillId="0" borderId="0" applyFont="0" applyFill="0" applyBorder="0" applyAlignment="0" applyProtection="0"/>
  </cellStyleXfs>
  <cellXfs count="186">
    <xf numFmtId="0" fontId="0" fillId="0" borderId="0" xfId="0" applyAlignment="1">
      <alignment/>
    </xf>
    <xf numFmtId="0" fontId="0" fillId="2" borderId="0" xfId="0" applyFont="1" applyFill="1" applyAlignment="1">
      <alignment horizontal="center"/>
    </xf>
    <xf numFmtId="0" fontId="0" fillId="2" borderId="0" xfId="0" applyFont="1" applyFill="1" applyAlignment="1">
      <alignment/>
    </xf>
    <xf numFmtId="0" fontId="3" fillId="2" borderId="0" xfId="0" applyFont="1" applyFill="1" applyAlignment="1">
      <alignment horizontal="center"/>
    </xf>
    <xf numFmtId="0" fontId="5" fillId="2" borderId="1" xfId="0" applyFont="1" applyFill="1" applyBorder="1" applyAlignment="1">
      <alignment horizontal="center"/>
    </xf>
    <xf numFmtId="0" fontId="6" fillId="2" borderId="0" xfId="0" applyFont="1" applyFill="1" applyAlignment="1">
      <alignment horizontal="center"/>
    </xf>
    <xf numFmtId="0" fontId="6" fillId="2" borderId="0" xfId="0" applyFont="1" applyFill="1" applyAlignment="1">
      <alignment/>
    </xf>
    <xf numFmtId="0" fontId="5" fillId="2" borderId="2" xfId="0" applyFont="1" applyFill="1" applyBorder="1" applyAlignment="1">
      <alignment horizontal="center"/>
    </xf>
    <xf numFmtId="0" fontId="5" fillId="2" borderId="0" xfId="0" applyFont="1" applyFill="1" applyAlignment="1">
      <alignment horizontal="center"/>
    </xf>
    <xf numFmtId="0" fontId="5" fillId="2" borderId="3" xfId="0" applyFont="1" applyFill="1" applyBorder="1" applyAlignment="1">
      <alignment horizontal="center"/>
    </xf>
    <xf numFmtId="3" fontId="0" fillId="2" borderId="0" xfId="0" applyNumberFormat="1" applyFont="1" applyFill="1" applyAlignment="1">
      <alignment/>
    </xf>
    <xf numFmtId="0" fontId="5" fillId="2" borderId="4" xfId="0" applyFont="1" applyFill="1" applyBorder="1" applyAlignment="1">
      <alignment/>
    </xf>
    <xf numFmtId="3" fontId="5" fillId="2" borderId="4" xfId="0" applyNumberFormat="1" applyFont="1" applyFill="1" applyBorder="1" applyAlignment="1">
      <alignment/>
    </xf>
    <xf numFmtId="164" fontId="5" fillId="2" borderId="1" xfId="0" applyNumberFormat="1" applyFont="1" applyFill="1" applyBorder="1" applyAlignment="1">
      <alignment horizontal="center"/>
    </xf>
    <xf numFmtId="164" fontId="5" fillId="2" borderId="4" xfId="0" applyNumberFormat="1" applyFont="1" applyFill="1" applyBorder="1" applyAlignment="1">
      <alignment horizontal="center"/>
    </xf>
    <xf numFmtId="3" fontId="0" fillId="2" borderId="1" xfId="0" applyNumberFormat="1" applyFont="1" applyFill="1" applyBorder="1" applyAlignment="1">
      <alignment/>
    </xf>
    <xf numFmtId="3" fontId="0" fillId="2" borderId="5" xfId="0" applyNumberFormat="1" applyFont="1" applyFill="1" applyBorder="1" applyAlignment="1">
      <alignment/>
    </xf>
    <xf numFmtId="164" fontId="0" fillId="2" borderId="1" xfId="0" applyNumberFormat="1" applyFont="1" applyFill="1" applyBorder="1" applyAlignment="1">
      <alignment horizontal="center"/>
    </xf>
    <xf numFmtId="164" fontId="0" fillId="2" borderId="6" xfId="0" applyNumberFormat="1" applyFont="1" applyFill="1" applyBorder="1" applyAlignment="1">
      <alignment horizontal="center"/>
    </xf>
    <xf numFmtId="3" fontId="0" fillId="2" borderId="2" xfId="0" applyNumberFormat="1" applyFont="1" applyFill="1" applyBorder="1" applyAlignment="1">
      <alignment/>
    </xf>
    <xf numFmtId="3" fontId="0" fillId="2" borderId="7" xfId="0" applyNumberFormat="1" applyFont="1" applyFill="1" applyBorder="1" applyAlignment="1">
      <alignment/>
    </xf>
    <xf numFmtId="164" fontId="0" fillId="2" borderId="2" xfId="0" applyNumberFormat="1" applyFont="1" applyFill="1" applyBorder="1" applyAlignment="1">
      <alignment horizontal="center"/>
    </xf>
    <xf numFmtId="164" fontId="0" fillId="2" borderId="8" xfId="0" applyNumberFormat="1" applyFont="1" applyFill="1" applyBorder="1" applyAlignment="1">
      <alignment horizontal="center"/>
    </xf>
    <xf numFmtId="3" fontId="0" fillId="2" borderId="3" xfId="0" applyNumberFormat="1" applyFont="1" applyFill="1" applyBorder="1" applyAlignment="1">
      <alignment/>
    </xf>
    <xf numFmtId="3" fontId="0" fillId="2" borderId="9" xfId="0" applyNumberFormat="1" applyFont="1" applyFill="1" applyBorder="1" applyAlignment="1">
      <alignment/>
    </xf>
    <xf numFmtId="164" fontId="0" fillId="2" borderId="3" xfId="0" applyNumberFormat="1" applyFont="1" applyFill="1" applyBorder="1" applyAlignment="1">
      <alignment horizontal="center"/>
    </xf>
    <xf numFmtId="164" fontId="0" fillId="2" borderId="10" xfId="0" applyNumberFormat="1" applyFont="1" applyFill="1" applyBorder="1" applyAlignment="1">
      <alignment horizontal="center"/>
    </xf>
    <xf numFmtId="3" fontId="0" fillId="2" borderId="4" xfId="0" applyNumberFormat="1" applyFont="1" applyFill="1" applyBorder="1" applyAlignment="1">
      <alignment/>
    </xf>
    <xf numFmtId="164" fontId="0" fillId="2" borderId="4" xfId="0" applyNumberFormat="1" applyFont="1" applyFill="1" applyBorder="1" applyAlignment="1">
      <alignment horizontal="center"/>
    </xf>
    <xf numFmtId="3" fontId="6" fillId="2" borderId="0" xfId="0" applyNumberFormat="1" applyFont="1" applyFill="1" applyAlignment="1">
      <alignment/>
    </xf>
    <xf numFmtId="0" fontId="4" fillId="2" borderId="4" xfId="0" applyFont="1" applyFill="1" applyBorder="1" applyAlignment="1">
      <alignment/>
    </xf>
    <xf numFmtId="3" fontId="4" fillId="2" borderId="4" xfId="0" applyNumberFormat="1" applyFont="1" applyFill="1" applyBorder="1" applyAlignment="1">
      <alignment/>
    </xf>
    <xf numFmtId="164" fontId="4" fillId="2" borderId="4" xfId="0" applyNumberFormat="1" applyFont="1" applyFill="1" applyBorder="1" applyAlignment="1">
      <alignment horizontal="center"/>
    </xf>
    <xf numFmtId="0" fontId="8" fillId="2" borderId="0" xfId="0" applyFont="1" applyFill="1" applyBorder="1" applyAlignment="1">
      <alignment/>
    </xf>
    <xf numFmtId="3" fontId="8" fillId="2" borderId="0" xfId="0" applyNumberFormat="1" applyFont="1" applyFill="1" applyBorder="1" applyAlignment="1">
      <alignment/>
    </xf>
    <xf numFmtId="164" fontId="8" fillId="2" borderId="0" xfId="0" applyNumberFormat="1" applyFont="1" applyFill="1" applyBorder="1" applyAlignment="1">
      <alignment horizontal="center"/>
    </xf>
    <xf numFmtId="0" fontId="4" fillId="2" borderId="0" xfId="0" applyFont="1" applyFill="1" applyBorder="1" applyAlignment="1">
      <alignment/>
    </xf>
    <xf numFmtId="3" fontId="0" fillId="2" borderId="0" xfId="0" applyNumberFormat="1" applyFont="1" applyFill="1" applyBorder="1" applyAlignment="1">
      <alignment/>
    </xf>
    <xf numFmtId="164" fontId="0" fillId="2" borderId="0" xfId="0" applyNumberFormat="1" applyFont="1" applyFill="1" applyBorder="1" applyAlignment="1">
      <alignment horizontal="center"/>
    </xf>
    <xf numFmtId="0" fontId="6" fillId="2" borderId="0" xfId="0" applyFont="1" applyFill="1" applyBorder="1" applyAlignment="1">
      <alignment/>
    </xf>
    <xf numFmtId="0" fontId="7" fillId="2" borderId="4" xfId="0" applyFont="1" applyFill="1" applyBorder="1" applyAlignment="1">
      <alignment/>
    </xf>
    <xf numFmtId="3" fontId="7" fillId="2" borderId="4" xfId="0" applyNumberFormat="1" applyFont="1" applyFill="1" applyBorder="1" applyAlignment="1">
      <alignment/>
    </xf>
    <xf numFmtId="164" fontId="7" fillId="2" borderId="1" xfId="0" applyNumberFormat="1" applyFont="1" applyFill="1" applyBorder="1" applyAlignment="1">
      <alignment horizontal="center"/>
    </xf>
    <xf numFmtId="164" fontId="7" fillId="2" borderId="4" xfId="0" applyNumberFormat="1" applyFont="1" applyFill="1" applyBorder="1" applyAlignment="1">
      <alignment horizontal="center"/>
    </xf>
    <xf numFmtId="164" fontId="6" fillId="2" borderId="1"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3" xfId="0" applyNumberFormat="1" applyFont="1" applyFill="1" applyBorder="1" applyAlignment="1">
      <alignment horizontal="center"/>
    </xf>
    <xf numFmtId="164" fontId="6" fillId="2" borderId="4" xfId="0" applyNumberFormat="1" applyFont="1" applyFill="1" applyBorder="1" applyAlignment="1">
      <alignment horizontal="center"/>
    </xf>
    <xf numFmtId="0" fontId="3" fillId="2" borderId="0" xfId="0" applyFont="1" applyFill="1" applyAlignment="1">
      <alignment/>
    </xf>
    <xf numFmtId="164" fontId="0" fillId="2" borderId="0" xfId="0" applyNumberFormat="1" applyFont="1" applyFill="1" applyAlignment="1">
      <alignment horizontal="center"/>
    </xf>
    <xf numFmtId="3" fontId="3" fillId="2" borderId="0" xfId="0" applyNumberFormat="1" applyFont="1" applyFill="1" applyAlignment="1">
      <alignment/>
    </xf>
    <xf numFmtId="3" fontId="4" fillId="2" borderId="0" xfId="0" applyNumberFormat="1" applyFont="1" applyFill="1" applyBorder="1" applyAlignment="1">
      <alignment/>
    </xf>
    <xf numFmtId="164" fontId="4" fillId="2" borderId="0" xfId="0" applyNumberFormat="1" applyFont="1" applyFill="1" applyBorder="1" applyAlignment="1">
      <alignment horizontal="center"/>
    </xf>
    <xf numFmtId="0" fontId="0" fillId="0" borderId="0" xfId="23" applyFont="1">
      <alignment/>
      <protection/>
    </xf>
    <xf numFmtId="0" fontId="0" fillId="0" borderId="0" xfId="23" applyFont="1" applyAlignment="1">
      <alignment horizontal="center"/>
      <protection/>
    </xf>
    <xf numFmtId="0" fontId="5" fillId="0" borderId="1" xfId="23" applyFont="1" applyBorder="1" applyAlignment="1">
      <alignment horizontal="center"/>
      <protection/>
    </xf>
    <xf numFmtId="0" fontId="6" fillId="0" borderId="0" xfId="23" applyFont="1" applyAlignment="1">
      <alignment horizontal="center"/>
      <protection/>
    </xf>
    <xf numFmtId="0" fontId="6" fillId="0" borderId="0" xfId="23" applyFont="1">
      <alignment/>
      <protection/>
    </xf>
    <xf numFmtId="0" fontId="5" fillId="0" borderId="2" xfId="23" applyFont="1" applyBorder="1" applyAlignment="1">
      <alignment horizontal="center"/>
      <protection/>
    </xf>
    <xf numFmtId="0" fontId="5" fillId="0" borderId="0" xfId="23" applyFont="1" applyAlignment="1">
      <alignment horizontal="center"/>
      <protection/>
    </xf>
    <xf numFmtId="0" fontId="5" fillId="0" borderId="3" xfId="23" applyFont="1" applyBorder="1" applyAlignment="1">
      <alignment horizontal="center"/>
      <protection/>
    </xf>
    <xf numFmtId="3" fontId="0" fillId="0" borderId="0" xfId="23" applyNumberFormat="1" applyFont="1">
      <alignment/>
      <protection/>
    </xf>
    <xf numFmtId="0" fontId="5" fillId="0" borderId="4" xfId="23" applyFont="1" applyBorder="1">
      <alignment/>
      <protection/>
    </xf>
    <xf numFmtId="3" fontId="5" fillId="0" borderId="4" xfId="23" applyNumberFormat="1" applyFont="1" applyBorder="1">
      <alignment/>
      <protection/>
    </xf>
    <xf numFmtId="164" fontId="5" fillId="0" borderId="1" xfId="23" applyNumberFormat="1" applyFont="1" applyBorder="1" applyAlignment="1">
      <alignment horizontal="center"/>
      <protection/>
    </xf>
    <xf numFmtId="164" fontId="5" fillId="0" borderId="4" xfId="23" applyNumberFormat="1" applyFont="1" applyBorder="1" applyAlignment="1">
      <alignment horizontal="center"/>
      <protection/>
    </xf>
    <xf numFmtId="3" fontId="0" fillId="0" borderId="1" xfId="23" applyNumberFormat="1" applyFont="1" applyBorder="1">
      <alignment/>
      <protection/>
    </xf>
    <xf numFmtId="3" fontId="0" fillId="0" borderId="5" xfId="23" applyNumberFormat="1" applyFont="1" applyBorder="1">
      <alignment/>
      <protection/>
    </xf>
    <xf numFmtId="164" fontId="0" fillId="0" borderId="1" xfId="23" applyNumberFormat="1" applyFont="1" applyBorder="1" applyAlignment="1">
      <alignment horizontal="center"/>
      <protection/>
    </xf>
    <xf numFmtId="164" fontId="0" fillId="0" borderId="6" xfId="23" applyNumberFormat="1" applyFont="1" applyBorder="1" applyAlignment="1">
      <alignment horizontal="center"/>
      <protection/>
    </xf>
    <xf numFmtId="3" fontId="0" fillId="0" borderId="2" xfId="23" applyNumberFormat="1" applyFont="1" applyBorder="1">
      <alignment/>
      <protection/>
    </xf>
    <xf numFmtId="3" fontId="0" fillId="0" borderId="7" xfId="23" applyNumberFormat="1" applyFont="1" applyBorder="1">
      <alignment/>
      <protection/>
    </xf>
    <xf numFmtId="164" fontId="0" fillId="0" borderId="2" xfId="23" applyNumberFormat="1" applyFont="1" applyBorder="1" applyAlignment="1">
      <alignment horizontal="center"/>
      <protection/>
    </xf>
    <xf numFmtId="164" fontId="0" fillId="0" borderId="8" xfId="23" applyNumberFormat="1" applyFont="1" applyBorder="1" applyAlignment="1">
      <alignment horizontal="center"/>
      <protection/>
    </xf>
    <xf numFmtId="3" fontId="0" fillId="0" borderId="3" xfId="23" applyNumberFormat="1" applyFont="1" applyBorder="1">
      <alignment/>
      <protection/>
    </xf>
    <xf numFmtId="3" fontId="0" fillId="0" borderId="9" xfId="23" applyNumberFormat="1" applyFont="1" applyBorder="1">
      <alignment/>
      <protection/>
    </xf>
    <xf numFmtId="164" fontId="0" fillId="0" borderId="3" xfId="23" applyNumberFormat="1" applyFont="1" applyBorder="1" applyAlignment="1">
      <alignment horizontal="center"/>
      <protection/>
    </xf>
    <xf numFmtId="164" fontId="0" fillId="0" borderId="10" xfId="23" applyNumberFormat="1" applyFont="1" applyBorder="1" applyAlignment="1">
      <alignment horizontal="center"/>
      <protection/>
    </xf>
    <xf numFmtId="3" fontId="0" fillId="0" borderId="4" xfId="23" applyNumberFormat="1" applyFont="1" applyBorder="1">
      <alignment/>
      <protection/>
    </xf>
    <xf numFmtId="164" fontId="0" fillId="0" borderId="4" xfId="23" applyNumberFormat="1" applyFont="1" applyBorder="1" applyAlignment="1">
      <alignment horizontal="center"/>
      <protection/>
    </xf>
    <xf numFmtId="3" fontId="6" fillId="0" borderId="0" xfId="23" applyNumberFormat="1" applyFont="1">
      <alignment/>
      <protection/>
    </xf>
    <xf numFmtId="0" fontId="4" fillId="0" borderId="4" xfId="23" applyFont="1" applyBorder="1">
      <alignment/>
      <protection/>
    </xf>
    <xf numFmtId="3" fontId="4" fillId="0" borderId="4" xfId="23" applyNumberFormat="1" applyFont="1" applyBorder="1">
      <alignment/>
      <protection/>
    </xf>
    <xf numFmtId="164" fontId="4" fillId="0" borderId="4" xfId="23" applyNumberFormat="1" applyFont="1" applyBorder="1" applyAlignment="1">
      <alignment horizontal="center"/>
      <protection/>
    </xf>
    <xf numFmtId="0" fontId="8" fillId="0" borderId="0" xfId="23" applyFont="1" applyBorder="1">
      <alignment/>
      <protection/>
    </xf>
    <xf numFmtId="3" fontId="8" fillId="0" borderId="0" xfId="23" applyNumberFormat="1" applyFont="1" applyBorder="1">
      <alignment/>
      <protection/>
    </xf>
    <xf numFmtId="164" fontId="8" fillId="0" borderId="0" xfId="23" applyNumberFormat="1" applyFont="1" applyBorder="1" applyAlignment="1">
      <alignment horizontal="center"/>
      <protection/>
    </xf>
    <xf numFmtId="0" fontId="4" fillId="0" borderId="0" xfId="23" applyFont="1" applyBorder="1">
      <alignment/>
      <protection/>
    </xf>
    <xf numFmtId="3" fontId="0" fillId="0" borderId="0" xfId="23" applyNumberFormat="1" applyFont="1" applyBorder="1">
      <alignment/>
      <protection/>
    </xf>
    <xf numFmtId="164" fontId="0" fillId="0" borderId="0" xfId="23" applyNumberFormat="1" applyFont="1" applyBorder="1" applyAlignment="1">
      <alignment horizontal="center"/>
      <protection/>
    </xf>
    <xf numFmtId="0" fontId="6" fillId="0" borderId="0" xfId="23" applyFont="1" applyFill="1" applyBorder="1">
      <alignment/>
      <protection/>
    </xf>
    <xf numFmtId="0" fontId="0" fillId="2" borderId="0" xfId="22" applyFont="1" applyFill="1" applyAlignment="1">
      <alignment horizontal="center"/>
      <protection/>
    </xf>
    <xf numFmtId="0" fontId="0" fillId="2" borderId="0" xfId="22" applyFont="1" applyFill="1">
      <alignment/>
      <protection/>
    </xf>
    <xf numFmtId="0" fontId="5" fillId="2" borderId="1" xfId="22" applyFont="1" applyFill="1" applyBorder="1" applyAlignment="1">
      <alignment horizontal="center"/>
      <protection/>
    </xf>
    <xf numFmtId="0" fontId="6" fillId="2" borderId="0" xfId="22" applyFont="1" applyFill="1" applyAlignment="1">
      <alignment horizontal="center"/>
      <protection/>
    </xf>
    <xf numFmtId="0" fontId="6" fillId="2" borderId="0" xfId="22" applyFont="1" applyFill="1">
      <alignment/>
      <protection/>
    </xf>
    <xf numFmtId="0" fontId="5" fillId="2" borderId="2" xfId="22" applyFont="1" applyFill="1" applyBorder="1" applyAlignment="1">
      <alignment horizontal="center"/>
      <protection/>
    </xf>
    <xf numFmtId="0" fontId="5" fillId="2" borderId="0" xfId="22" applyFont="1" applyFill="1" applyAlignment="1">
      <alignment horizontal="center"/>
      <protection/>
    </xf>
    <xf numFmtId="0" fontId="5" fillId="2" borderId="3" xfId="22" applyFont="1" applyFill="1" applyBorder="1" applyAlignment="1">
      <alignment horizontal="center"/>
      <protection/>
    </xf>
    <xf numFmtId="3" fontId="0" fillId="2" borderId="0" xfId="22" applyNumberFormat="1" applyFont="1" applyFill="1">
      <alignment/>
      <protection/>
    </xf>
    <xf numFmtId="0" fontId="5" fillId="2" borderId="4" xfId="22" applyFont="1" applyFill="1" applyBorder="1">
      <alignment/>
      <protection/>
    </xf>
    <xf numFmtId="3" fontId="5" fillId="2" borderId="4" xfId="22" applyNumberFormat="1" applyFont="1" applyFill="1" applyBorder="1">
      <alignment/>
      <protection/>
    </xf>
    <xf numFmtId="164" fontId="5" fillId="2" borderId="1" xfId="22" applyNumberFormat="1" applyFont="1" applyFill="1" applyBorder="1" applyAlignment="1">
      <alignment horizontal="center"/>
      <protection/>
    </xf>
    <xf numFmtId="164" fontId="5" fillId="2" borderId="4" xfId="22" applyNumberFormat="1" applyFont="1" applyFill="1" applyBorder="1" applyAlignment="1">
      <alignment horizontal="center"/>
      <protection/>
    </xf>
    <xf numFmtId="3" fontId="0" fillId="2" borderId="1" xfId="22" applyNumberFormat="1" applyFont="1" applyFill="1" applyBorder="1">
      <alignment/>
      <protection/>
    </xf>
    <xf numFmtId="3" fontId="0" fillId="2" borderId="5" xfId="22" applyNumberFormat="1" applyFont="1" applyFill="1" applyBorder="1">
      <alignment/>
      <protection/>
    </xf>
    <xf numFmtId="164" fontId="0" fillId="2" borderId="1" xfId="22" applyNumberFormat="1" applyFont="1" applyFill="1" applyBorder="1" applyAlignment="1">
      <alignment horizontal="center"/>
      <protection/>
    </xf>
    <xf numFmtId="164" fontId="0" fillId="2" borderId="6" xfId="22" applyNumberFormat="1" applyFont="1" applyFill="1" applyBorder="1" applyAlignment="1">
      <alignment horizontal="center"/>
      <protection/>
    </xf>
    <xf numFmtId="3" fontId="0" fillId="2" borderId="2" xfId="22" applyNumberFormat="1" applyFont="1" applyFill="1" applyBorder="1">
      <alignment/>
      <protection/>
    </xf>
    <xf numFmtId="3" fontId="0" fillId="2" borderId="7" xfId="22" applyNumberFormat="1" applyFont="1" applyFill="1" applyBorder="1">
      <alignment/>
      <protection/>
    </xf>
    <xf numFmtId="164" fontId="0" fillId="2" borderId="2" xfId="22" applyNumberFormat="1" applyFont="1" applyFill="1" applyBorder="1" applyAlignment="1">
      <alignment horizontal="center"/>
      <protection/>
    </xf>
    <xf numFmtId="164" fontId="0" fillId="2" borderId="8" xfId="22" applyNumberFormat="1" applyFont="1" applyFill="1" applyBorder="1" applyAlignment="1">
      <alignment horizontal="center"/>
      <protection/>
    </xf>
    <xf numFmtId="3" fontId="0" fillId="2" borderId="3" xfId="22" applyNumberFormat="1" applyFont="1" applyFill="1" applyBorder="1">
      <alignment/>
      <protection/>
    </xf>
    <xf numFmtId="3" fontId="0" fillId="2" borderId="9" xfId="22" applyNumberFormat="1" applyFont="1" applyFill="1" applyBorder="1">
      <alignment/>
      <protection/>
    </xf>
    <xf numFmtId="164" fontId="0" fillId="2" borderId="3" xfId="22" applyNumberFormat="1" applyFont="1" applyFill="1" applyBorder="1" applyAlignment="1">
      <alignment horizontal="center"/>
      <protection/>
    </xf>
    <xf numFmtId="164" fontId="0" fillId="2" borderId="10" xfId="22" applyNumberFormat="1" applyFont="1" applyFill="1" applyBorder="1" applyAlignment="1">
      <alignment horizontal="center"/>
      <protection/>
    </xf>
    <xf numFmtId="3" fontId="0" fillId="2" borderId="4" xfId="22" applyNumberFormat="1" applyFont="1" applyFill="1" applyBorder="1">
      <alignment/>
      <protection/>
    </xf>
    <xf numFmtId="164" fontId="0" fillId="2" borderId="4" xfId="22" applyNumberFormat="1" applyFont="1" applyFill="1" applyBorder="1" applyAlignment="1">
      <alignment horizontal="center"/>
      <protection/>
    </xf>
    <xf numFmtId="3" fontId="6" fillId="2" borderId="0" xfId="22" applyNumberFormat="1" applyFont="1" applyFill="1">
      <alignment/>
      <protection/>
    </xf>
    <xf numFmtId="0" fontId="8" fillId="2" borderId="0" xfId="22" applyFont="1" applyFill="1" applyBorder="1">
      <alignment/>
      <protection/>
    </xf>
    <xf numFmtId="3" fontId="8" fillId="2" borderId="0" xfId="22" applyNumberFormat="1" applyFont="1" applyFill="1" applyBorder="1">
      <alignment/>
      <protection/>
    </xf>
    <xf numFmtId="164" fontId="8" fillId="2" borderId="0" xfId="22" applyNumberFormat="1" applyFont="1" applyFill="1" applyBorder="1" applyAlignment="1">
      <alignment horizontal="center"/>
      <protection/>
    </xf>
    <xf numFmtId="3" fontId="0" fillId="2" borderId="0" xfId="22" applyNumberFormat="1" applyFont="1" applyFill="1" applyBorder="1">
      <alignment/>
      <protection/>
    </xf>
    <xf numFmtId="164" fontId="0" fillId="2" borderId="0" xfId="22" applyNumberFormat="1" applyFont="1" applyFill="1" applyBorder="1" applyAlignment="1">
      <alignment horizontal="center"/>
      <protection/>
    </xf>
    <xf numFmtId="0" fontId="6" fillId="2" borderId="0" xfId="22" applyFont="1" applyFill="1" applyBorder="1">
      <alignment/>
      <protection/>
    </xf>
    <xf numFmtId="0" fontId="4" fillId="2" borderId="4" xfId="22" applyFont="1" applyFill="1" applyBorder="1">
      <alignment/>
      <protection/>
    </xf>
    <xf numFmtId="3" fontId="4" fillId="2" borderId="4" xfId="22" applyNumberFormat="1" applyFont="1" applyFill="1" applyBorder="1">
      <alignment/>
      <protection/>
    </xf>
    <xf numFmtId="164" fontId="4" fillId="2" borderId="4" xfId="22" applyNumberFormat="1" applyFont="1" applyFill="1" applyBorder="1" applyAlignment="1">
      <alignment horizontal="center"/>
      <protection/>
    </xf>
    <xf numFmtId="0" fontId="4" fillId="2" borderId="0" xfId="22" applyFont="1" applyFill="1" applyBorder="1">
      <alignment/>
      <protection/>
    </xf>
    <xf numFmtId="0" fontId="2" fillId="2" borderId="0" xfId="0" applyFont="1" applyFill="1" applyAlignment="1">
      <alignment horizontal="center"/>
    </xf>
    <xf numFmtId="0" fontId="4" fillId="2" borderId="0" xfId="0" applyFont="1" applyFill="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11" fillId="2" borderId="0" xfId="0" applyFont="1" applyFill="1" applyAlignment="1">
      <alignment horizontal="center"/>
    </xf>
    <xf numFmtId="0" fontId="11" fillId="0" borderId="0" xfId="23" applyFont="1" applyAlignment="1">
      <alignment horizontal="center"/>
      <protection/>
    </xf>
    <xf numFmtId="0" fontId="4" fillId="0" borderId="0" xfId="23" applyFont="1" applyAlignment="1">
      <alignment horizontal="center"/>
      <protection/>
    </xf>
    <xf numFmtId="0" fontId="5" fillId="0" borderId="11" xfId="23" applyFont="1" applyBorder="1" applyAlignment="1">
      <alignment horizontal="center"/>
      <protection/>
    </xf>
    <xf numFmtId="0" fontId="5" fillId="0" borderId="12" xfId="23" applyFont="1" applyBorder="1" applyAlignment="1">
      <alignment horizontal="center"/>
      <protection/>
    </xf>
    <xf numFmtId="0" fontId="11" fillId="2" borderId="0" xfId="22" applyFont="1" applyFill="1" applyAlignment="1">
      <alignment horizontal="center"/>
      <protection/>
    </xf>
    <xf numFmtId="0" fontId="4" fillId="2" borderId="0" xfId="22" applyFont="1" applyFill="1" applyAlignment="1">
      <alignment horizontal="center"/>
      <protection/>
    </xf>
    <xf numFmtId="0" fontId="5" fillId="2" borderId="11" xfId="22" applyFont="1" applyFill="1" applyBorder="1" applyAlignment="1">
      <alignment horizontal="center"/>
      <protection/>
    </xf>
    <xf numFmtId="0" fontId="5" fillId="2" borderId="12" xfId="22" applyFont="1" applyFill="1" applyBorder="1" applyAlignment="1">
      <alignment horizontal="center"/>
      <protection/>
    </xf>
    <xf numFmtId="0" fontId="0" fillId="0" borderId="0" xfId="21" applyFont="1" applyAlignment="1">
      <alignment horizontal="center"/>
      <protection/>
    </xf>
    <xf numFmtId="0" fontId="0" fillId="0" borderId="0" xfId="21" applyFont="1">
      <alignment/>
      <protection/>
    </xf>
    <xf numFmtId="0" fontId="5" fillId="0" borderId="1" xfId="21" applyFont="1" applyBorder="1" applyAlignment="1">
      <alignment horizontal="center"/>
      <protection/>
    </xf>
    <xf numFmtId="0" fontId="5" fillId="0" borderId="11" xfId="21" applyFont="1" applyBorder="1" applyAlignment="1">
      <alignment horizontal="center"/>
      <protection/>
    </xf>
    <xf numFmtId="0" fontId="5" fillId="0" borderId="12" xfId="21" applyFont="1" applyBorder="1" applyAlignment="1">
      <alignment horizontal="center"/>
      <protection/>
    </xf>
    <xf numFmtId="0" fontId="6" fillId="0" borderId="0" xfId="21" applyFont="1" applyAlignment="1">
      <alignment horizontal="center"/>
      <protection/>
    </xf>
    <xf numFmtId="0" fontId="6" fillId="0" borderId="0" xfId="21" applyFont="1">
      <alignment/>
      <protection/>
    </xf>
    <xf numFmtId="0" fontId="5" fillId="0" borderId="2" xfId="21" applyFont="1" applyBorder="1" applyAlignment="1">
      <alignment horizontal="center"/>
      <protection/>
    </xf>
    <xf numFmtId="0" fontId="5" fillId="0" borderId="0" xfId="21" applyFont="1" applyAlignment="1">
      <alignment horizontal="center"/>
      <protection/>
    </xf>
    <xf numFmtId="0" fontId="5" fillId="0" borderId="3" xfId="21" applyFont="1" applyBorder="1" applyAlignment="1">
      <alignment horizontal="center"/>
      <protection/>
    </xf>
    <xf numFmtId="3" fontId="0" fillId="0" borderId="0" xfId="21" applyNumberFormat="1" applyFont="1">
      <alignment/>
      <protection/>
    </xf>
    <xf numFmtId="0" fontId="5" fillId="0" borderId="4" xfId="21" applyFont="1" applyBorder="1">
      <alignment/>
      <protection/>
    </xf>
    <xf numFmtId="3" fontId="5" fillId="0" borderId="4" xfId="21" applyNumberFormat="1" applyFont="1" applyBorder="1">
      <alignment/>
      <protection/>
    </xf>
    <xf numFmtId="164" fontId="5" fillId="0" borderId="1" xfId="21" applyNumberFormat="1" applyFont="1" applyBorder="1" applyAlignment="1">
      <alignment horizontal="center"/>
      <protection/>
    </xf>
    <xf numFmtId="164" fontId="5" fillId="0" borderId="4" xfId="21" applyNumberFormat="1" applyFont="1" applyBorder="1" applyAlignment="1">
      <alignment horizontal="center"/>
      <protection/>
    </xf>
    <xf numFmtId="188" fontId="0" fillId="0" borderId="0" xfId="21" applyNumberFormat="1" applyFont="1">
      <alignment/>
      <protection/>
    </xf>
    <xf numFmtId="188" fontId="6" fillId="0" borderId="0" xfId="21" applyNumberFormat="1" applyFont="1">
      <alignment/>
      <protection/>
    </xf>
    <xf numFmtId="3" fontId="0" fillId="0" borderId="1" xfId="21" applyNumberFormat="1" applyFont="1" applyBorder="1">
      <alignment/>
      <protection/>
    </xf>
    <xf numFmtId="3" fontId="0" fillId="0" borderId="5" xfId="21" applyNumberFormat="1" applyFont="1" applyBorder="1">
      <alignment/>
      <protection/>
    </xf>
    <xf numFmtId="164" fontId="0" fillId="0" borderId="1" xfId="21" applyNumberFormat="1" applyFont="1" applyBorder="1" applyAlignment="1">
      <alignment horizontal="center"/>
      <protection/>
    </xf>
    <xf numFmtId="164" fontId="0" fillId="0" borderId="6" xfId="21" applyNumberFormat="1" applyFont="1" applyBorder="1" applyAlignment="1">
      <alignment horizontal="center"/>
      <protection/>
    </xf>
    <xf numFmtId="3" fontId="0" fillId="0" borderId="2" xfId="21" applyNumberFormat="1" applyFont="1" applyBorder="1">
      <alignment/>
      <protection/>
    </xf>
    <xf numFmtId="3" fontId="0" fillId="0" borderId="7" xfId="21" applyNumberFormat="1" applyFont="1" applyBorder="1">
      <alignment/>
      <protection/>
    </xf>
    <xf numFmtId="164" fontId="0" fillId="0" borderId="2" xfId="21" applyNumberFormat="1" applyFont="1" applyBorder="1" applyAlignment="1">
      <alignment horizontal="center"/>
      <protection/>
    </xf>
    <xf numFmtId="164" fontId="0" fillId="0" borderId="8" xfId="21" applyNumberFormat="1" applyFont="1" applyBorder="1" applyAlignment="1">
      <alignment horizontal="center"/>
      <protection/>
    </xf>
    <xf numFmtId="3" fontId="0" fillId="0" borderId="3" xfId="21" applyNumberFormat="1" applyFont="1" applyBorder="1">
      <alignment/>
      <protection/>
    </xf>
    <xf numFmtId="3" fontId="0" fillId="0" borderId="9" xfId="21" applyNumberFormat="1" applyFont="1" applyBorder="1">
      <alignment/>
      <protection/>
    </xf>
    <xf numFmtId="164" fontId="0" fillId="0" borderId="3" xfId="21" applyNumberFormat="1" applyFont="1" applyBorder="1" applyAlignment="1">
      <alignment horizontal="center"/>
      <protection/>
    </xf>
    <xf numFmtId="164" fontId="0" fillId="0" borderId="10" xfId="21" applyNumberFormat="1" applyFont="1" applyBorder="1" applyAlignment="1">
      <alignment horizontal="center"/>
      <protection/>
    </xf>
    <xf numFmtId="3" fontId="0" fillId="0" borderId="4" xfId="21" applyNumberFormat="1" applyFont="1" applyBorder="1">
      <alignment/>
      <protection/>
    </xf>
    <xf numFmtId="164" fontId="0" fillId="0" borderId="4" xfId="21" applyNumberFormat="1" applyFont="1" applyBorder="1" applyAlignment="1">
      <alignment horizontal="center"/>
      <protection/>
    </xf>
    <xf numFmtId="3" fontId="6" fillId="0" borderId="0" xfId="21" applyNumberFormat="1" applyFont="1">
      <alignment/>
      <protection/>
    </xf>
    <xf numFmtId="0" fontId="8" fillId="0" borderId="0" xfId="21" applyFont="1" applyBorder="1">
      <alignment/>
      <protection/>
    </xf>
    <xf numFmtId="3" fontId="8" fillId="0" borderId="0" xfId="21" applyNumberFormat="1" applyFont="1" applyBorder="1">
      <alignment/>
      <protection/>
    </xf>
    <xf numFmtId="164" fontId="8" fillId="0" borderId="0" xfId="21" applyNumberFormat="1" applyFont="1" applyBorder="1" applyAlignment="1">
      <alignment horizontal="center"/>
      <protection/>
    </xf>
    <xf numFmtId="3" fontId="0" fillId="0" borderId="0" xfId="21" applyNumberFormat="1" applyFont="1" applyBorder="1">
      <alignment/>
      <protection/>
    </xf>
    <xf numFmtId="164" fontId="0" fillId="0" borderId="0" xfId="21" applyNumberFormat="1" applyFont="1" applyBorder="1" applyAlignment="1">
      <alignment horizontal="center"/>
      <protection/>
    </xf>
    <xf numFmtId="0" fontId="6" fillId="0" borderId="0" xfId="21" applyFont="1" applyFill="1" applyBorder="1">
      <alignment/>
      <protection/>
    </xf>
    <xf numFmtId="0" fontId="11" fillId="0" borderId="0" xfId="21" applyFont="1" applyAlignment="1">
      <alignment horizontal="center"/>
      <protection/>
    </xf>
    <xf numFmtId="0" fontId="4" fillId="0" borderId="0" xfId="21" applyFont="1" applyAlignment="1">
      <alignment horizontal="center"/>
      <protection/>
    </xf>
    <xf numFmtId="0" fontId="4" fillId="0" borderId="4" xfId="21" applyFont="1" applyBorder="1">
      <alignment/>
      <protection/>
    </xf>
    <xf numFmtId="3" fontId="4" fillId="0" borderId="4" xfId="21" applyNumberFormat="1" applyFont="1" applyBorder="1">
      <alignment/>
      <protection/>
    </xf>
    <xf numFmtId="164" fontId="4" fillId="0" borderId="4" xfId="21" applyNumberFormat="1" applyFont="1" applyBorder="1" applyAlignment="1">
      <alignment horizontal="center"/>
      <protection/>
    </xf>
    <xf numFmtId="0" fontId="4" fillId="0" borderId="0" xfId="21" applyFont="1" applyBorder="1">
      <alignment/>
      <protection/>
    </xf>
  </cellXfs>
  <cellStyles count="11">
    <cellStyle name="Normal" xfId="0"/>
    <cellStyle name="Hyperlink" xfId="15"/>
    <cellStyle name="Followed Hyperlink" xfId="16"/>
    <cellStyle name="Comma" xfId="17"/>
    <cellStyle name="Comma [0]" xfId="18"/>
    <cellStyle name="Currency" xfId="19"/>
    <cellStyle name="Currency [0]" xfId="20"/>
    <cellStyle name="Normal_RESULTADOS WEB DIC'2004" xfId="21"/>
    <cellStyle name="Normal_RESULTADOS WEB NOV'2004" xfId="22"/>
    <cellStyle name="Normal_RESULTADOS WEB OCT'2004"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s>
</file>

<file path=xl/drawings/_rels/drawing11.xml.rels><?xml version="1.0" encoding="utf-8" standalone="yes"?><Relationships xmlns="http://schemas.openxmlformats.org/package/2006/relationships"><Relationship Id="rId1" Type="http://schemas.openxmlformats.org/officeDocument/2006/relationships/image" Target="../media/image6.png"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43</xdr:row>
      <xdr:rowOff>161925</xdr:rowOff>
    </xdr:from>
    <xdr:to>
      <xdr:col>9</xdr:col>
      <xdr:colOff>28575</xdr:colOff>
      <xdr:row>64</xdr:row>
      <xdr:rowOff>161925</xdr:rowOff>
    </xdr:to>
    <xdr:sp>
      <xdr:nvSpPr>
        <xdr:cNvPr id="1" name="TextBox 1"/>
        <xdr:cNvSpPr txBox="1">
          <a:spLocks noChangeArrowheads="1"/>
        </xdr:cNvSpPr>
      </xdr:nvSpPr>
      <xdr:spPr>
        <a:xfrm>
          <a:off x="28575" y="7162800"/>
          <a:ext cx="9839325" cy="3400425"/>
        </a:xfrm>
        <a:prstGeom prst="rect">
          <a:avLst/>
        </a:prstGeom>
        <a:noFill/>
        <a:ln w="9525" cmpd="sng">
          <a:noFill/>
        </a:ln>
      </xdr:spPr>
      <xdr:txBody>
        <a:bodyPr vertOverflow="clip" wrap="square"/>
        <a:p>
          <a:pPr algn="l">
            <a:defRPr/>
          </a:pPr>
          <a:r>
            <a:rPr lang="en-US" cap="none" sz="1000" b="1" i="0" u="sng" baseline="0">
              <a:solidFill>
                <a:srgbClr val="333333"/>
              </a:solidFill>
              <a:latin typeface="Arial"/>
              <a:ea typeface="Arial"/>
              <a:cs typeface="Arial"/>
            </a:rPr>
            <a:t>Notas: </a:t>
          </a:r>
          <a:r>
            <a:rPr lang="en-US" cap="none" sz="1000" b="0" i="0" u="none" baseline="0">
              <a:latin typeface="Arial"/>
              <a:ea typeface="Arial"/>
              <a:cs typeface="Arial"/>
            </a:rPr>
            <a:t>
(1)  Esta información se considera provisoria hasta su publicación en la revista Información Financiera.
(2)  Netos de canje.
(3) Los porcentajes de rentabilidad se determinan anualizando las cifras de resultados (dividiendo estos últimos por el número de meses transcurridos y luego
multiplicándolos por doce).
(4) Este institución está afecta a un régimen impositivo distinto que el del resto de la banca.
(5) A partir de enero de 2004 esta institución es propietaria en un 99,9% de Banco Conosur.  Por lo tanto, su situación financiera se presenta consolidada con
Banco Conosur.
(6) Corresponde a la situación financiera individual de los bancos Conosur y De Crédito e Inversiones.  Este último incluye el capital y reservas, el excedente antes
de impuestos y la utilidad final de Banco Conosur.
Fuente:  Superintendencia de Bancos e Instituciones Financieras</a:t>
          </a:r>
        </a:p>
      </xdr:txBody>
    </xdr:sp>
    <xdr:clientData/>
  </xdr:twoCellAnchor>
  <xdr:twoCellAnchor editAs="oneCell">
    <xdr:from>
      <xdr:col>0</xdr:col>
      <xdr:colOff>0</xdr:colOff>
      <xdr:row>0</xdr:row>
      <xdr:rowOff>0</xdr:rowOff>
    </xdr:from>
    <xdr:to>
      <xdr:col>0</xdr:col>
      <xdr:colOff>352425</xdr:colOff>
      <xdr:row>2</xdr:row>
      <xdr:rowOff>9525</xdr:rowOff>
    </xdr:to>
    <xdr:pic>
      <xdr:nvPicPr>
        <xdr:cNvPr id="2" name="Picture 2"/>
        <xdr:cNvPicPr preferRelativeResize="1">
          <a:picLocks noChangeAspect="1"/>
        </xdr:cNvPicPr>
      </xdr:nvPicPr>
      <xdr:blipFill>
        <a:blip r:embed="rId1"/>
        <a:stretch>
          <a:fillRect/>
        </a:stretch>
      </xdr:blipFill>
      <xdr:spPr>
        <a:xfrm>
          <a:off x="0" y="0"/>
          <a:ext cx="352425" cy="371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xdr:row>
      <xdr:rowOff>0</xdr:rowOff>
    </xdr:from>
    <xdr:to>
      <xdr:col>9</xdr:col>
      <xdr:colOff>28575</xdr:colOff>
      <xdr:row>62</xdr:row>
      <xdr:rowOff>66675</xdr:rowOff>
    </xdr:to>
    <xdr:sp>
      <xdr:nvSpPr>
        <xdr:cNvPr id="1" name="TextBox 1"/>
        <xdr:cNvSpPr txBox="1">
          <a:spLocks noChangeArrowheads="1"/>
        </xdr:cNvSpPr>
      </xdr:nvSpPr>
      <xdr:spPr>
        <a:xfrm>
          <a:off x="28575" y="7419975"/>
          <a:ext cx="10058400" cy="2819400"/>
        </a:xfrm>
        <a:prstGeom prst="rect">
          <a:avLst/>
        </a:prstGeom>
        <a:noFill/>
        <a:ln w="9525" cmpd="sng">
          <a:noFill/>
        </a:ln>
      </xdr:spPr>
      <xdr:txBody>
        <a:bodyPr vertOverflow="clip" wrap="square"/>
        <a:p>
          <a:pPr algn="l">
            <a:defRPr/>
          </a:pPr>
          <a:r>
            <a:rPr lang="en-US" cap="none" sz="1000" b="1" i="0" u="sng" baseline="0">
              <a:solidFill>
                <a:srgbClr val="333333"/>
              </a:solidFill>
              <a:latin typeface="Arial"/>
              <a:ea typeface="Arial"/>
              <a:cs typeface="Arial"/>
            </a:rPr>
            <a:t>Notas: </a:t>
          </a:r>
          <a:r>
            <a:rPr lang="en-US" cap="none" sz="1000" b="0" i="0" u="none" baseline="0">
              <a:latin typeface="Arial"/>
              <a:ea typeface="Arial"/>
              <a:cs typeface="Arial"/>
            </a:rPr>
            <a:t>
(1)  Esta información se considera provisoria hasta su publicación en la revista Información Financiera.
(2)  Netos de canje.
(3) Los porcentajes de rentabilidad se determinan anualizando las cifras de resultados (dividiendo estos últimos por el número de meses transcurridos y luego
multiplicándolos por doce).
(4) Este institución está afecta a un régimen impositivo distinto que el del resto de la banca.
(5) A partir de enero de 2004 esta institución es propietaria en un 99,9% de Banco Conosur.  Por lo tanto, su situación financiera se presenta consolidada con
Banco Conosur.
(6) Corresponde a la situación financiera individual de los bancos Conosur y De Crédito e Inversiones.  Este último incluye el capital y reservas, el excedente antes
de impuestos y la utilidad final de Banco Conosur.
(7) A partir de este mes se hace efectiva la fusión del Banco Security con el ex Dresdner Bank Lateinamerika.
Esta información se considera provisoria hasta su publicación en la revista Información Financiera.
Fuente:  Superintendencia de Bancos e Instituciones Financieras</a:t>
          </a:r>
        </a:p>
      </xdr:txBody>
    </xdr:sp>
    <xdr:clientData/>
  </xdr:twoCellAnchor>
  <xdr:twoCellAnchor editAs="oneCell">
    <xdr:from>
      <xdr:col>0</xdr:col>
      <xdr:colOff>342900</xdr:colOff>
      <xdr:row>0</xdr:row>
      <xdr:rowOff>152400</xdr:rowOff>
    </xdr:from>
    <xdr:to>
      <xdr:col>0</xdr:col>
      <xdr:colOff>695325</xdr:colOff>
      <xdr:row>2</xdr:row>
      <xdr:rowOff>66675</xdr:rowOff>
    </xdr:to>
    <xdr:pic>
      <xdr:nvPicPr>
        <xdr:cNvPr id="2" name="Picture 2"/>
        <xdr:cNvPicPr preferRelativeResize="1">
          <a:picLocks noChangeAspect="1"/>
        </xdr:cNvPicPr>
      </xdr:nvPicPr>
      <xdr:blipFill>
        <a:blip r:embed="rId1"/>
        <a:stretch>
          <a:fillRect/>
        </a:stretch>
      </xdr:blipFill>
      <xdr:spPr>
        <a:xfrm>
          <a:off x="342900" y="152400"/>
          <a:ext cx="352425" cy="371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xdr:row>
      <xdr:rowOff>0</xdr:rowOff>
    </xdr:from>
    <xdr:to>
      <xdr:col>9</xdr:col>
      <xdr:colOff>28575</xdr:colOff>
      <xdr:row>61</xdr:row>
      <xdr:rowOff>142875</xdr:rowOff>
    </xdr:to>
    <xdr:sp>
      <xdr:nvSpPr>
        <xdr:cNvPr id="1" name="TextBox 1"/>
        <xdr:cNvSpPr txBox="1">
          <a:spLocks noChangeArrowheads="1"/>
        </xdr:cNvSpPr>
      </xdr:nvSpPr>
      <xdr:spPr>
        <a:xfrm>
          <a:off x="28575" y="7419975"/>
          <a:ext cx="10477500" cy="2733675"/>
        </a:xfrm>
        <a:prstGeom prst="rect">
          <a:avLst/>
        </a:prstGeom>
        <a:noFill/>
        <a:ln w="9525" cmpd="sng">
          <a:noFill/>
        </a:ln>
      </xdr:spPr>
      <xdr:txBody>
        <a:bodyPr vertOverflow="clip" wrap="square"/>
        <a:p>
          <a:pPr algn="l">
            <a:defRPr/>
          </a:pPr>
          <a:r>
            <a:rPr lang="en-US" cap="none" sz="1000" b="1" i="0" u="sng" baseline="0">
              <a:solidFill>
                <a:srgbClr val="333333"/>
              </a:solidFill>
              <a:latin typeface="Arial"/>
              <a:ea typeface="Arial"/>
              <a:cs typeface="Arial"/>
            </a:rPr>
            <a:t>Notas: </a:t>
          </a:r>
          <a:r>
            <a:rPr lang="en-US" cap="none" sz="1000" b="0" i="0" u="none" baseline="0">
              <a:latin typeface="Arial"/>
              <a:ea typeface="Arial"/>
              <a:cs typeface="Arial"/>
            </a:rPr>
            <a:t>
(1)  Esta información se considera provisoria hasta su publicación en la revista Información Financiera.
(2)  Netos de canje.
(3) Los porcentajes de rentabilidad se determinan anualizando las cifras de resultados (dividiendo estos últimos por el número de meses transcurridos y luego
multiplicándolos por doce).
(4) Este institución está afecta a un régimen impositivo distinto que el del resto de la banca.
(5) A partir de enero de 2004 esta institución es propietaria en un 99,9% de Banco Conosur.  Por lo tanto, su situación financiera se presenta consolidada con
Banco Conosur.
(6) Corresponde a la situación financiera individual de los bancos Conosur y De Crédito e Inversiones.  Este último incluye el capital y reservas, el excedente antes
de impuestos y la utilidad final de Banco Conosur.
Esta información se considera provisoria hasta su publicación en la revista Información Financiera.
Fuente:  Superintendencia de Bancos e Instituciones Financieras</a:t>
          </a:r>
        </a:p>
      </xdr:txBody>
    </xdr:sp>
    <xdr:clientData/>
  </xdr:twoCellAnchor>
  <xdr:twoCellAnchor editAs="oneCell">
    <xdr:from>
      <xdr:col>0</xdr:col>
      <xdr:colOff>342900</xdr:colOff>
      <xdr:row>0</xdr:row>
      <xdr:rowOff>152400</xdr:rowOff>
    </xdr:from>
    <xdr:to>
      <xdr:col>0</xdr:col>
      <xdr:colOff>695325</xdr:colOff>
      <xdr:row>2</xdr:row>
      <xdr:rowOff>66675</xdr:rowOff>
    </xdr:to>
    <xdr:pic>
      <xdr:nvPicPr>
        <xdr:cNvPr id="2" name="Picture 2"/>
        <xdr:cNvPicPr preferRelativeResize="1">
          <a:picLocks noChangeAspect="1"/>
        </xdr:cNvPicPr>
      </xdr:nvPicPr>
      <xdr:blipFill>
        <a:blip r:embed="rId1"/>
        <a:stretch>
          <a:fillRect/>
        </a:stretch>
      </xdr:blipFill>
      <xdr:spPr>
        <a:xfrm>
          <a:off x="342900" y="152400"/>
          <a:ext cx="352425" cy="371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0</xdr:rowOff>
    </xdr:from>
    <xdr:to>
      <xdr:col>9</xdr:col>
      <xdr:colOff>28575</xdr:colOff>
      <xdr:row>59</xdr:row>
      <xdr:rowOff>47625</xdr:rowOff>
    </xdr:to>
    <xdr:sp>
      <xdr:nvSpPr>
        <xdr:cNvPr id="1" name="TextBox 1"/>
        <xdr:cNvSpPr txBox="1">
          <a:spLocks noChangeArrowheads="1"/>
        </xdr:cNvSpPr>
      </xdr:nvSpPr>
      <xdr:spPr>
        <a:xfrm>
          <a:off x="28575" y="7581900"/>
          <a:ext cx="10420350" cy="2152650"/>
        </a:xfrm>
        <a:prstGeom prst="rect">
          <a:avLst/>
        </a:prstGeom>
        <a:noFill/>
        <a:ln w="9525" cmpd="sng">
          <a:noFill/>
        </a:ln>
      </xdr:spPr>
      <xdr:txBody>
        <a:bodyPr vertOverflow="clip" wrap="square"/>
        <a:p>
          <a:pPr algn="l">
            <a:defRPr/>
          </a:pPr>
          <a:r>
            <a:rPr lang="en-US" cap="none" sz="1000" b="1" i="0" u="sng" baseline="0">
              <a:solidFill>
                <a:srgbClr val="333333"/>
              </a:solidFill>
              <a:latin typeface="Arial"/>
              <a:ea typeface="Arial"/>
              <a:cs typeface="Arial"/>
            </a:rPr>
            <a:t>Notas: </a:t>
          </a:r>
          <a:r>
            <a:rPr lang="en-US" cap="none" sz="1000" b="0" i="0" u="none" baseline="0">
              <a:latin typeface="Arial"/>
              <a:ea typeface="Arial"/>
              <a:cs typeface="Arial"/>
            </a:rPr>
            <a:t>
(1)  Esta información se considera provisoria hasta su publicación en la revista Información Financiera.
(2)  Netos de canje.
(3) Los porcentajes de rentabilidad se determinan anualizando las cifras de resultados (dividiendo estos últimos por el número de meses transcurridos y luego
multiplicándolos por doce).
(4) Este institución está afecta a un régimen impositivo distinto que el del resto de la banca.
(5) A partir de enero de 2004 esta institución es propietaria en un 99,9% de Banco Conosur.  Por lo tanto, su situación financiera se presenta consolidada con
Banco Conosur.
(6) Corresponde a la situación financiera individual de los bancos Conosur y De Crédito e Inversiones.  Este último incluye el capital y reservas, el excedente antes
de impuestos y la utilidad final de Banco Conosur.
(7) Esta entidad comenzó a operar a partir del mes de diciembre de 2004.
Esta información se considera provisoria hasta su publicación en la revista Información Financiera.
Fuente:  Superintendencia de Bancos e Instituciones Financieras</a:t>
          </a:r>
        </a:p>
      </xdr:txBody>
    </xdr:sp>
    <xdr:clientData/>
  </xdr:twoCellAnchor>
  <xdr:twoCellAnchor editAs="oneCell">
    <xdr:from>
      <xdr:col>0</xdr:col>
      <xdr:colOff>342900</xdr:colOff>
      <xdr:row>0</xdr:row>
      <xdr:rowOff>152400</xdr:rowOff>
    </xdr:from>
    <xdr:to>
      <xdr:col>0</xdr:col>
      <xdr:colOff>695325</xdr:colOff>
      <xdr:row>2</xdr:row>
      <xdr:rowOff>66675</xdr:rowOff>
    </xdr:to>
    <xdr:pic>
      <xdr:nvPicPr>
        <xdr:cNvPr id="2" name="Picture 2"/>
        <xdr:cNvPicPr preferRelativeResize="1">
          <a:picLocks noChangeAspect="1"/>
        </xdr:cNvPicPr>
      </xdr:nvPicPr>
      <xdr:blipFill>
        <a:blip r:embed="rId1"/>
        <a:stretch>
          <a:fillRect/>
        </a:stretch>
      </xdr:blipFill>
      <xdr:spPr>
        <a:xfrm>
          <a:off x="342900" y="152400"/>
          <a:ext cx="3524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43</xdr:row>
      <xdr:rowOff>161925</xdr:rowOff>
    </xdr:from>
    <xdr:to>
      <xdr:col>9</xdr:col>
      <xdr:colOff>28575</xdr:colOff>
      <xdr:row>64</xdr:row>
      <xdr:rowOff>161925</xdr:rowOff>
    </xdr:to>
    <xdr:sp>
      <xdr:nvSpPr>
        <xdr:cNvPr id="1" name="TextBox 1"/>
        <xdr:cNvSpPr txBox="1">
          <a:spLocks noChangeArrowheads="1"/>
        </xdr:cNvSpPr>
      </xdr:nvSpPr>
      <xdr:spPr>
        <a:xfrm>
          <a:off x="28575" y="7162800"/>
          <a:ext cx="9839325" cy="3400425"/>
        </a:xfrm>
        <a:prstGeom prst="rect">
          <a:avLst/>
        </a:prstGeom>
        <a:noFill/>
        <a:ln w="9525" cmpd="sng">
          <a:noFill/>
        </a:ln>
      </xdr:spPr>
      <xdr:txBody>
        <a:bodyPr vertOverflow="clip" wrap="square"/>
        <a:p>
          <a:pPr algn="l">
            <a:defRPr/>
          </a:pPr>
          <a:r>
            <a:rPr lang="en-US" cap="none" sz="1000" b="1" i="0" u="sng" baseline="0">
              <a:solidFill>
                <a:srgbClr val="333333"/>
              </a:solidFill>
              <a:latin typeface="Arial"/>
              <a:ea typeface="Arial"/>
              <a:cs typeface="Arial"/>
            </a:rPr>
            <a:t>Notas: </a:t>
          </a:r>
          <a:r>
            <a:rPr lang="en-US" cap="none" sz="1000" b="0" i="0" u="none" baseline="0">
              <a:latin typeface="Arial"/>
              <a:ea typeface="Arial"/>
              <a:cs typeface="Arial"/>
            </a:rPr>
            <a:t>
(1)  Esta información se considera provisoria hasta su publicación en la revista Información Financiera.
(2)  Netos de canje.
(3) Los porcentajes de rentabilidad se determinan anualizando las cifras de resultados (dividiendo estos últimos por el número de meses transcurridos y luego
multiplicándolos por doce).
(4) Este institución está afecta a un régimen impositivo distinto que el del resto de la banca.
(5) A partir de enero de 2004 esta institución es propietaria en un 99,9% de Banco Conosur.  Por lo tanto, su situación financiera se presenta consolidada con
Banco Conosur.
(6) Corresponde a la situación financiera individual de los bancos Conosur y De Crédito e Inversiones.  Este último incluye el capital y reservas, el excedente antes
de impuestos y la utilidad final de Banco Conosur.
Fuente:  Superintendencia de Bancos e Instituciones Financieras</a:t>
          </a:r>
        </a:p>
      </xdr:txBody>
    </xdr:sp>
    <xdr:clientData/>
  </xdr:twoCellAnchor>
  <xdr:twoCellAnchor editAs="oneCell">
    <xdr:from>
      <xdr:col>0</xdr:col>
      <xdr:colOff>0</xdr:colOff>
      <xdr:row>0</xdr:row>
      <xdr:rowOff>0</xdr:rowOff>
    </xdr:from>
    <xdr:to>
      <xdr:col>0</xdr:col>
      <xdr:colOff>352425</xdr:colOff>
      <xdr:row>2</xdr:row>
      <xdr:rowOff>9525</xdr:rowOff>
    </xdr:to>
    <xdr:pic>
      <xdr:nvPicPr>
        <xdr:cNvPr id="2" name="Picture 2"/>
        <xdr:cNvPicPr preferRelativeResize="1">
          <a:picLocks noChangeAspect="1"/>
        </xdr:cNvPicPr>
      </xdr:nvPicPr>
      <xdr:blipFill>
        <a:blip r:embed="rId1"/>
        <a:stretch>
          <a:fillRect/>
        </a:stretch>
      </xdr:blipFill>
      <xdr:spPr>
        <a:xfrm>
          <a:off x="0" y="0"/>
          <a:ext cx="35242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43</xdr:row>
      <xdr:rowOff>161925</xdr:rowOff>
    </xdr:from>
    <xdr:to>
      <xdr:col>9</xdr:col>
      <xdr:colOff>28575</xdr:colOff>
      <xdr:row>64</xdr:row>
      <xdr:rowOff>161925</xdr:rowOff>
    </xdr:to>
    <xdr:sp>
      <xdr:nvSpPr>
        <xdr:cNvPr id="1" name="TextBox 1"/>
        <xdr:cNvSpPr txBox="1">
          <a:spLocks noChangeArrowheads="1"/>
        </xdr:cNvSpPr>
      </xdr:nvSpPr>
      <xdr:spPr>
        <a:xfrm>
          <a:off x="28575" y="7162800"/>
          <a:ext cx="9839325" cy="3400425"/>
        </a:xfrm>
        <a:prstGeom prst="rect">
          <a:avLst/>
        </a:prstGeom>
        <a:noFill/>
        <a:ln w="9525" cmpd="sng">
          <a:noFill/>
        </a:ln>
      </xdr:spPr>
      <xdr:txBody>
        <a:bodyPr vertOverflow="clip" wrap="square"/>
        <a:p>
          <a:pPr algn="l">
            <a:defRPr/>
          </a:pPr>
          <a:r>
            <a:rPr lang="en-US" cap="none" sz="1000" b="1" i="0" u="sng" baseline="0">
              <a:solidFill>
                <a:srgbClr val="333333"/>
              </a:solidFill>
              <a:latin typeface="Arial"/>
              <a:ea typeface="Arial"/>
              <a:cs typeface="Arial"/>
            </a:rPr>
            <a:t>Notas: </a:t>
          </a:r>
          <a:r>
            <a:rPr lang="en-US" cap="none" sz="1000" b="0" i="0" u="none" baseline="0">
              <a:latin typeface="Arial"/>
              <a:ea typeface="Arial"/>
              <a:cs typeface="Arial"/>
            </a:rPr>
            <a:t>
(1)  Esta información se considera provisoria hasta su publicación en la revista Información Financiera.
(2)  Netos de canje.
(3) Los porcentajes de rentabilidad se determinan anualizando las cifras de resultados (dividiendo estos últimos por el número de meses transcurridos y luego
multiplicándolos por doce).
(4) Este institución está afecta a un régimen impositivo distinto que el del resto de la banca.
(5) A partir de enero de 2004 esta institución es propietaria en un 99,9% de Banco Conosur.  Por lo tanto, su situación financiera se presenta consolidada con
Banco Conosur.
(6) Corresponde a la situación financiera individual de los bancos Conosur y De Crédito e Inversiones.  Este último incluye el capital y reservas, el excedente antes
de impuestos y la utilidad final de Banco Conosur.
Fuente:  Superintendencia de Bancos e Instituciones Financieras</a:t>
          </a:r>
        </a:p>
      </xdr:txBody>
    </xdr:sp>
    <xdr:clientData/>
  </xdr:twoCellAnchor>
  <xdr:twoCellAnchor editAs="oneCell">
    <xdr:from>
      <xdr:col>0</xdr:col>
      <xdr:colOff>95250</xdr:colOff>
      <xdr:row>0</xdr:row>
      <xdr:rowOff>66675</xdr:rowOff>
    </xdr:from>
    <xdr:to>
      <xdr:col>0</xdr:col>
      <xdr:colOff>447675</xdr:colOff>
      <xdr:row>2</xdr:row>
      <xdr:rowOff>76200</xdr:rowOff>
    </xdr:to>
    <xdr:pic>
      <xdr:nvPicPr>
        <xdr:cNvPr id="2" name="Picture 2"/>
        <xdr:cNvPicPr preferRelativeResize="1">
          <a:picLocks noChangeAspect="1"/>
        </xdr:cNvPicPr>
      </xdr:nvPicPr>
      <xdr:blipFill>
        <a:blip r:embed="rId1"/>
        <a:stretch>
          <a:fillRect/>
        </a:stretch>
      </xdr:blipFill>
      <xdr:spPr>
        <a:xfrm>
          <a:off x="95250" y="66675"/>
          <a:ext cx="3524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0</xdr:rowOff>
    </xdr:from>
    <xdr:to>
      <xdr:col>9</xdr:col>
      <xdr:colOff>28575</xdr:colOff>
      <xdr:row>60</xdr:row>
      <xdr:rowOff>123825</xdr:rowOff>
    </xdr:to>
    <xdr:sp>
      <xdr:nvSpPr>
        <xdr:cNvPr id="1" name="TextBox 1"/>
        <xdr:cNvSpPr txBox="1">
          <a:spLocks noChangeArrowheads="1"/>
        </xdr:cNvSpPr>
      </xdr:nvSpPr>
      <xdr:spPr>
        <a:xfrm>
          <a:off x="28575" y="7162800"/>
          <a:ext cx="9839325" cy="2714625"/>
        </a:xfrm>
        <a:prstGeom prst="rect">
          <a:avLst/>
        </a:prstGeom>
        <a:noFill/>
        <a:ln w="9525" cmpd="sng">
          <a:noFill/>
        </a:ln>
      </xdr:spPr>
      <xdr:txBody>
        <a:bodyPr vertOverflow="clip" wrap="square"/>
        <a:p>
          <a:pPr algn="l">
            <a:defRPr/>
          </a:pPr>
          <a:r>
            <a:rPr lang="en-US" cap="none" sz="1000" b="1" i="0" u="sng" baseline="0">
              <a:solidFill>
                <a:srgbClr val="333333"/>
              </a:solidFill>
              <a:latin typeface="Arial"/>
              <a:ea typeface="Arial"/>
              <a:cs typeface="Arial"/>
            </a:rPr>
            <a:t>Notas: </a:t>
          </a:r>
          <a:r>
            <a:rPr lang="en-US" cap="none" sz="1000" b="0" i="0" u="none" baseline="0">
              <a:latin typeface="Arial"/>
              <a:ea typeface="Arial"/>
              <a:cs typeface="Arial"/>
            </a:rPr>
            <a:t>
(1)  Esta información se considera provisoria hasta su publicación en la revista Información Financiera.
(2)  Netos de canje.
(3) Los porcentajes de rentabilidad se determinan anualizando las cifras de resultados (dividiendo estos últimos por el número de meses transcurridos y luego
multiplicándolos por doce).
(4) Este institución está afecta a un régimen impositivo distinto que el del resto de la banca.
(5) A partir de enero de 2004 esta institución es propietaria en un 99,9% de Banco Conosur.  Por lo tanto, su situación financiera se presenta consolidada con
Banco Conosur.
(6) Corresponde a la situación financiera individual de los bancos Conosur y De Crédito e Inversiones.  Este último incluye el capital y reservas, el excedente antes
de impuestos y la utilidad final de Banco Conosur.
Fuente:  Superintendencia de Bancos e Instituciones Financieras</a:t>
          </a:r>
        </a:p>
      </xdr:txBody>
    </xdr:sp>
    <xdr:clientData/>
  </xdr:twoCellAnchor>
  <xdr:twoCellAnchor editAs="oneCell">
    <xdr:from>
      <xdr:col>0</xdr:col>
      <xdr:colOff>95250</xdr:colOff>
      <xdr:row>0</xdr:row>
      <xdr:rowOff>114300</xdr:rowOff>
    </xdr:from>
    <xdr:to>
      <xdr:col>0</xdr:col>
      <xdr:colOff>447675</xdr:colOff>
      <xdr:row>2</xdr:row>
      <xdr:rowOff>123825</xdr:rowOff>
    </xdr:to>
    <xdr:pic>
      <xdr:nvPicPr>
        <xdr:cNvPr id="2" name="Picture 2"/>
        <xdr:cNvPicPr preferRelativeResize="1">
          <a:picLocks noChangeAspect="1"/>
        </xdr:cNvPicPr>
      </xdr:nvPicPr>
      <xdr:blipFill>
        <a:blip r:embed="rId1"/>
        <a:stretch>
          <a:fillRect/>
        </a:stretch>
      </xdr:blipFill>
      <xdr:spPr>
        <a:xfrm>
          <a:off x="95250" y="114300"/>
          <a:ext cx="35242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43</xdr:row>
      <xdr:rowOff>161925</xdr:rowOff>
    </xdr:from>
    <xdr:to>
      <xdr:col>9</xdr:col>
      <xdr:colOff>28575</xdr:colOff>
      <xdr:row>64</xdr:row>
      <xdr:rowOff>161925</xdr:rowOff>
    </xdr:to>
    <xdr:sp>
      <xdr:nvSpPr>
        <xdr:cNvPr id="1" name="TextBox 1"/>
        <xdr:cNvSpPr txBox="1">
          <a:spLocks noChangeArrowheads="1"/>
        </xdr:cNvSpPr>
      </xdr:nvSpPr>
      <xdr:spPr>
        <a:xfrm>
          <a:off x="28575" y="7162800"/>
          <a:ext cx="9839325" cy="3400425"/>
        </a:xfrm>
        <a:prstGeom prst="rect">
          <a:avLst/>
        </a:prstGeom>
        <a:noFill/>
        <a:ln w="9525" cmpd="sng">
          <a:noFill/>
        </a:ln>
      </xdr:spPr>
      <xdr:txBody>
        <a:bodyPr vertOverflow="clip" wrap="square"/>
        <a:p>
          <a:pPr algn="l">
            <a:defRPr/>
          </a:pPr>
          <a:r>
            <a:rPr lang="en-US" cap="none" sz="1000" b="1" i="0" u="sng" baseline="0">
              <a:solidFill>
                <a:srgbClr val="333333"/>
              </a:solidFill>
              <a:latin typeface="Arial"/>
              <a:ea typeface="Arial"/>
              <a:cs typeface="Arial"/>
            </a:rPr>
            <a:t>Notas: </a:t>
          </a:r>
          <a:r>
            <a:rPr lang="en-US" cap="none" sz="1000" b="0" i="0" u="none" baseline="0">
              <a:latin typeface="Arial"/>
              <a:ea typeface="Arial"/>
              <a:cs typeface="Arial"/>
            </a:rPr>
            <a:t>
(1)  Esta información se considera provisoria hasta su publicación en la revista Información Financiera.
(2)  Netos de canje.
(3) Los porcentajes de rentabilidad se determinan anualizando las cifras de resultados (dividiendo estos últimos por el número de meses transcurridos y luego
multiplicándolos por doce).
(4) Este institución está afecta a un régimen impositivo distinto que el del resto de la banca.
(5) A partir de enero de 2004 esta institución es propietaria en un 99,9% de Banco Conosur.  Por lo tanto, su situación financiera se presenta consolidada con
Banco Conosur.
(6) Corresponde a la situación financiera individual de los bancos Conosur y De Crédito e Inversiones.  Este último incluye el capital y reservas, el excedente antes
de impuestos y la utilidad final de Banco Conosur.
Esta información se considera provisoria hasta su publicación en la revista Información Financiera.
Fuente:  Superintendencia de Bancos e Instituciones Financieras</a:t>
          </a:r>
        </a:p>
      </xdr:txBody>
    </xdr:sp>
    <xdr:clientData/>
  </xdr:twoCellAnchor>
  <xdr:twoCellAnchor editAs="oneCell">
    <xdr:from>
      <xdr:col>0</xdr:col>
      <xdr:colOff>180975</xdr:colOff>
      <xdr:row>0</xdr:row>
      <xdr:rowOff>47625</xdr:rowOff>
    </xdr:from>
    <xdr:to>
      <xdr:col>0</xdr:col>
      <xdr:colOff>533400</xdr:colOff>
      <xdr:row>2</xdr:row>
      <xdr:rowOff>57150</xdr:rowOff>
    </xdr:to>
    <xdr:pic>
      <xdr:nvPicPr>
        <xdr:cNvPr id="2" name="Picture 2"/>
        <xdr:cNvPicPr preferRelativeResize="1">
          <a:picLocks noChangeAspect="1"/>
        </xdr:cNvPicPr>
      </xdr:nvPicPr>
      <xdr:blipFill>
        <a:blip r:embed="rId1"/>
        <a:stretch>
          <a:fillRect/>
        </a:stretch>
      </xdr:blipFill>
      <xdr:spPr>
        <a:xfrm>
          <a:off x="180975" y="47625"/>
          <a:ext cx="35242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xdr:row>
      <xdr:rowOff>0</xdr:rowOff>
    </xdr:from>
    <xdr:to>
      <xdr:col>9</xdr:col>
      <xdr:colOff>28575</xdr:colOff>
      <xdr:row>67</xdr:row>
      <xdr:rowOff>19050</xdr:rowOff>
    </xdr:to>
    <xdr:sp>
      <xdr:nvSpPr>
        <xdr:cNvPr id="1" name="TextBox 1"/>
        <xdr:cNvSpPr txBox="1">
          <a:spLocks noChangeArrowheads="1"/>
        </xdr:cNvSpPr>
      </xdr:nvSpPr>
      <xdr:spPr>
        <a:xfrm>
          <a:off x="28575" y="7324725"/>
          <a:ext cx="9839325" cy="3581400"/>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Notas: </a:t>
          </a:r>
          <a:r>
            <a:rPr lang="en-US" cap="none" sz="1000" b="0" i="0" u="none" baseline="0">
              <a:latin typeface="Arial"/>
              <a:ea typeface="Arial"/>
              <a:cs typeface="Arial"/>
            </a:rPr>
            <a:t>
(1)  Esta información se considera provisoria hasta su publicación en la revista Información Financiera.
(2)  Netos de canje.
(3) Los porcentajes de rentabilidad se determinan anualizando las cifras de resultados (dividiendo estos últimos por el número de meses transcurridos y luego
multiplicándolos por doce).
(4) Este institución está afecta a un régimen impositivo distinto que el del resto de la banca.
(5) A partir de enero de 2004 esta institución es propietaria en un 99,9% de Banco Conosur.  Por lo tanto, su situación financiera se presenta consolidada con
Banco Conosur.
(6) Corresponde a la situación financiera individual de los bancos Conosur y De Crédito e Inversiones.  Este último incluye el capital y reservas, el excedente antes
de impuestos y la utilidad final de Banco Conosur.
Esta información se considera provisoria hasta su publicación en la revista Información Financiera.
Fuente:  Superintendencia de Bancos e Instituciones Financieras</a:t>
          </a:r>
        </a:p>
      </xdr:txBody>
    </xdr:sp>
    <xdr:clientData/>
  </xdr:twoCellAnchor>
  <xdr:twoCellAnchor editAs="oneCell">
    <xdr:from>
      <xdr:col>0</xdr:col>
      <xdr:colOff>0</xdr:colOff>
      <xdr:row>1</xdr:row>
      <xdr:rowOff>0</xdr:rowOff>
    </xdr:from>
    <xdr:to>
      <xdr:col>0</xdr:col>
      <xdr:colOff>352425</xdr:colOff>
      <xdr:row>3</xdr:row>
      <xdr:rowOff>9525</xdr:rowOff>
    </xdr:to>
    <xdr:pic>
      <xdr:nvPicPr>
        <xdr:cNvPr id="2" name="Picture 2"/>
        <xdr:cNvPicPr preferRelativeResize="1">
          <a:picLocks noChangeAspect="1"/>
        </xdr:cNvPicPr>
      </xdr:nvPicPr>
      <xdr:blipFill>
        <a:blip r:embed="rId1"/>
        <a:stretch>
          <a:fillRect/>
        </a:stretch>
      </xdr:blipFill>
      <xdr:spPr>
        <a:xfrm>
          <a:off x="0" y="161925"/>
          <a:ext cx="35242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43</xdr:row>
      <xdr:rowOff>161925</xdr:rowOff>
    </xdr:from>
    <xdr:to>
      <xdr:col>10</xdr:col>
      <xdr:colOff>28575</xdr:colOff>
      <xdr:row>64</xdr:row>
      <xdr:rowOff>161925</xdr:rowOff>
    </xdr:to>
    <xdr:sp>
      <xdr:nvSpPr>
        <xdr:cNvPr id="1" name="TextBox 1"/>
        <xdr:cNvSpPr txBox="1">
          <a:spLocks noChangeArrowheads="1"/>
        </xdr:cNvSpPr>
      </xdr:nvSpPr>
      <xdr:spPr>
        <a:xfrm>
          <a:off x="114300" y="7162800"/>
          <a:ext cx="9839325" cy="3400425"/>
        </a:xfrm>
        <a:prstGeom prst="rect">
          <a:avLst/>
        </a:prstGeom>
        <a:noFill/>
        <a:ln w="9525" cmpd="sng">
          <a:noFill/>
        </a:ln>
      </xdr:spPr>
      <xdr:txBody>
        <a:bodyPr vertOverflow="clip" wrap="square"/>
        <a:p>
          <a:pPr algn="l">
            <a:defRPr/>
          </a:pPr>
          <a:r>
            <a:rPr lang="en-US" cap="none" sz="1000" b="1" i="0" u="sng" baseline="0">
              <a:solidFill>
                <a:srgbClr val="333333"/>
              </a:solidFill>
              <a:latin typeface="Arial"/>
              <a:ea typeface="Arial"/>
              <a:cs typeface="Arial"/>
            </a:rPr>
            <a:t>Notas: </a:t>
          </a:r>
          <a:r>
            <a:rPr lang="en-US" cap="none" sz="1000" b="0" i="0" u="none" baseline="0">
              <a:latin typeface="Arial"/>
              <a:ea typeface="Arial"/>
              <a:cs typeface="Arial"/>
            </a:rPr>
            <a:t>
(1)  Esta información se considera provisoria hasta su publicación en la revista Información Financiera.
(2)  Netos de canje.
(3) Los porcentajes de rentabilidad se determinan anualizando las cifras de resultados (dividiendo estos últimos por el número de meses transcurridos y luego
multiplicándolos por doce).
(4) Este institución está afecta a un régimen impositivo distinto que el del resto de la banca.
(5) A partir de enero de 2004 esta institución es propietaria en un 99,9% de Banco Conosur.  Por lo tanto, su situación financiera se presenta consolidada con
Banco Conosur.
(6) Corresponde a la situación financiera individual de los bancos Conosur y De Crédito e Inversiones.  Este último incluye el capital y reservas, el excedente antes
de impuestos y la utilidad final de Banco Conosur.
Esta información se considera provisoria hasta su publicación en la revista Información Financiera.
Fuente:  Superintendencia de Bancos e Instituciones Financieras</a:t>
          </a:r>
        </a:p>
      </xdr:txBody>
    </xdr:sp>
    <xdr:clientData/>
  </xdr:twoCellAnchor>
  <xdr:twoCellAnchor editAs="oneCell">
    <xdr:from>
      <xdr:col>1</xdr:col>
      <xdr:colOff>76200</xdr:colOff>
      <xdr:row>0</xdr:row>
      <xdr:rowOff>47625</xdr:rowOff>
    </xdr:from>
    <xdr:to>
      <xdr:col>1</xdr:col>
      <xdr:colOff>428625</xdr:colOff>
      <xdr:row>2</xdr:row>
      <xdr:rowOff>57150</xdr:rowOff>
    </xdr:to>
    <xdr:pic>
      <xdr:nvPicPr>
        <xdr:cNvPr id="2" name="Picture 2"/>
        <xdr:cNvPicPr preferRelativeResize="1">
          <a:picLocks noChangeAspect="1"/>
        </xdr:cNvPicPr>
      </xdr:nvPicPr>
      <xdr:blipFill>
        <a:blip r:embed="rId1"/>
        <a:stretch>
          <a:fillRect/>
        </a:stretch>
      </xdr:blipFill>
      <xdr:spPr>
        <a:xfrm>
          <a:off x="161925" y="47625"/>
          <a:ext cx="35242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46</xdr:row>
      <xdr:rowOff>161925</xdr:rowOff>
    </xdr:from>
    <xdr:to>
      <xdr:col>10</xdr:col>
      <xdr:colOff>28575</xdr:colOff>
      <xdr:row>67</xdr:row>
      <xdr:rowOff>161925</xdr:rowOff>
    </xdr:to>
    <xdr:sp>
      <xdr:nvSpPr>
        <xdr:cNvPr id="1" name="TextBox 1"/>
        <xdr:cNvSpPr txBox="1">
          <a:spLocks noChangeArrowheads="1"/>
        </xdr:cNvSpPr>
      </xdr:nvSpPr>
      <xdr:spPr>
        <a:xfrm>
          <a:off x="190500" y="7743825"/>
          <a:ext cx="9839325" cy="3400425"/>
        </a:xfrm>
        <a:prstGeom prst="rect">
          <a:avLst/>
        </a:prstGeom>
        <a:noFill/>
        <a:ln w="9525" cmpd="sng">
          <a:noFill/>
        </a:ln>
      </xdr:spPr>
      <xdr:txBody>
        <a:bodyPr vertOverflow="clip" wrap="square"/>
        <a:p>
          <a:pPr algn="l">
            <a:defRPr/>
          </a:pPr>
          <a:r>
            <a:rPr lang="en-US" cap="none" sz="1000" b="1" i="0" u="sng" baseline="0">
              <a:solidFill>
                <a:srgbClr val="333333"/>
              </a:solidFill>
              <a:latin typeface="Arial"/>
              <a:ea typeface="Arial"/>
              <a:cs typeface="Arial"/>
            </a:rPr>
            <a:t>Notas: </a:t>
          </a:r>
          <a:r>
            <a:rPr lang="en-US" cap="none" sz="1000" b="0" i="0" u="none" baseline="0">
              <a:latin typeface="Arial"/>
              <a:ea typeface="Arial"/>
              <a:cs typeface="Arial"/>
            </a:rPr>
            <a:t>
(1)  Esta información se considera provisoria hasta su publicación en la revista Información Financiera.
(2)  Netos de canje.
(3) Los porcentajes de rentabilidad se determinan anualizando las cifras de resultados (dividiendo estos últimos por el número de meses transcurridos y luego
multiplicándolos por doce).
(4) Este institución está afecta a un régimen impositivo distinto que el del resto de la banca.
(5) A partir de enero de 2004 esta institución es propietaria en un 99,9% de Banco Conosur.  Por lo tanto, su situación financiera se presenta consolidada con
Banco Conosur.
(6) Corresponde a la situación financiera individual de los bancos Conosur y De Crédito e Inversiones.  Este último incluye el capital y reservas, el excedente antes
de impuestos y la utilidad final de Banco Conosur.
(7) Esta entidad comenzó a operar a partir del mes de agosto de 2004.
Esta información se considera provisoria hasta su publicación en la revista Información Financiera.
Fuente:  Superintendencia de Bancos e Instituciones Financieras</a:t>
          </a:r>
        </a:p>
      </xdr:txBody>
    </xdr:sp>
    <xdr:clientData/>
  </xdr:twoCellAnchor>
  <xdr:twoCellAnchor editAs="oneCell">
    <xdr:from>
      <xdr:col>1</xdr:col>
      <xdr:colOff>114300</xdr:colOff>
      <xdr:row>1</xdr:row>
      <xdr:rowOff>85725</xdr:rowOff>
    </xdr:from>
    <xdr:to>
      <xdr:col>1</xdr:col>
      <xdr:colOff>466725</xdr:colOff>
      <xdr:row>3</xdr:row>
      <xdr:rowOff>0</xdr:rowOff>
    </xdr:to>
    <xdr:pic>
      <xdr:nvPicPr>
        <xdr:cNvPr id="2" name="Picture 2"/>
        <xdr:cNvPicPr preferRelativeResize="1">
          <a:picLocks noChangeAspect="1"/>
        </xdr:cNvPicPr>
      </xdr:nvPicPr>
      <xdr:blipFill>
        <a:blip r:embed="rId1"/>
        <a:stretch>
          <a:fillRect/>
        </a:stretch>
      </xdr:blipFill>
      <xdr:spPr>
        <a:xfrm>
          <a:off x="276225" y="247650"/>
          <a:ext cx="352425" cy="371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45</xdr:row>
      <xdr:rowOff>161925</xdr:rowOff>
    </xdr:from>
    <xdr:to>
      <xdr:col>10</xdr:col>
      <xdr:colOff>28575</xdr:colOff>
      <xdr:row>66</xdr:row>
      <xdr:rowOff>161925</xdr:rowOff>
    </xdr:to>
    <xdr:sp>
      <xdr:nvSpPr>
        <xdr:cNvPr id="1" name="TextBox 1"/>
        <xdr:cNvSpPr txBox="1">
          <a:spLocks noChangeArrowheads="1"/>
        </xdr:cNvSpPr>
      </xdr:nvSpPr>
      <xdr:spPr>
        <a:xfrm>
          <a:off x="257175" y="7581900"/>
          <a:ext cx="10058400" cy="3400425"/>
        </a:xfrm>
        <a:prstGeom prst="rect">
          <a:avLst/>
        </a:prstGeom>
        <a:noFill/>
        <a:ln w="9525" cmpd="sng">
          <a:noFill/>
        </a:ln>
      </xdr:spPr>
      <xdr:txBody>
        <a:bodyPr vertOverflow="clip" wrap="square"/>
        <a:p>
          <a:pPr algn="l">
            <a:defRPr/>
          </a:pPr>
          <a:r>
            <a:rPr lang="en-US" cap="none" sz="1000" b="1" i="0" u="sng" baseline="0">
              <a:solidFill>
                <a:srgbClr val="333333"/>
              </a:solidFill>
              <a:latin typeface="Arial"/>
              <a:ea typeface="Arial"/>
              <a:cs typeface="Arial"/>
            </a:rPr>
            <a:t>Notas: </a:t>
          </a:r>
          <a:r>
            <a:rPr lang="en-US" cap="none" sz="1000" b="0" i="0" u="none" baseline="0">
              <a:latin typeface="Arial"/>
              <a:ea typeface="Arial"/>
              <a:cs typeface="Arial"/>
            </a:rPr>
            <a:t>
(1)  Esta información se considera provisoria hasta su publicación en la revista Información Financiera.
(2)  Netos de canje.
(3) Los porcentajes de rentabilidad se determinan anualizando las cifras de resultados (dividiendo estos últimos por el número de meses transcurridos y luego
multiplicándolos por doce).
(4) Este institución está afecta a un régimen impositivo distinto que el del resto de la banca.
(5) A partir de enero de 2004 esta institución es propietaria en un 99,9% de Banco Conosur.  Por lo tanto, su situación financiera se presenta consolidada con
Banco Conosur.
(6) Corresponde a la situación financiera individual de los bancos Conosur y De Crédito e Inversiones.  Este último incluye el capital y reservas, el excedente antes
de impuestos y la utilidad final de Banco Conosur.
Esta información se considera provisoria hasta su publicación en la revista Información Financiera.
Fuente:  Superintendencia de Bancos e Instituciones Financieras</a:t>
          </a:r>
        </a:p>
      </xdr:txBody>
    </xdr:sp>
    <xdr:clientData/>
  </xdr:twoCellAnchor>
  <xdr:twoCellAnchor editAs="oneCell">
    <xdr:from>
      <xdr:col>1</xdr:col>
      <xdr:colOff>161925</xdr:colOff>
      <xdr:row>0</xdr:row>
      <xdr:rowOff>95250</xdr:rowOff>
    </xdr:from>
    <xdr:to>
      <xdr:col>1</xdr:col>
      <xdr:colOff>514350</xdr:colOff>
      <xdr:row>2</xdr:row>
      <xdr:rowOff>9525</xdr:rowOff>
    </xdr:to>
    <xdr:pic>
      <xdr:nvPicPr>
        <xdr:cNvPr id="2" name="Picture 2"/>
        <xdr:cNvPicPr preferRelativeResize="1">
          <a:picLocks noChangeAspect="1"/>
        </xdr:cNvPicPr>
      </xdr:nvPicPr>
      <xdr:blipFill>
        <a:blip r:embed="rId1"/>
        <a:stretch>
          <a:fillRect/>
        </a:stretch>
      </xdr:blipFill>
      <xdr:spPr>
        <a:xfrm>
          <a:off x="390525" y="95250"/>
          <a:ext cx="35242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K80"/>
  <sheetViews>
    <sheetView workbookViewId="0" topLeftCell="A1">
      <selection activeCell="A1" sqref="A1:I1"/>
    </sheetView>
  </sheetViews>
  <sheetFormatPr defaultColWidth="11.421875" defaultRowHeight="12.75"/>
  <cols>
    <col min="1" max="1" width="37.57421875" style="2" customWidth="1"/>
    <col min="2" max="2" width="15.140625" style="2" bestFit="1" customWidth="1"/>
    <col min="3" max="3" width="10.8515625" style="2" bestFit="1" customWidth="1"/>
    <col min="4" max="4" width="11.57421875" style="2" bestFit="1" customWidth="1"/>
    <col min="5" max="5" width="12.00390625" style="2" bestFit="1" customWidth="1"/>
    <col min="6" max="6" width="13.8515625" style="2" bestFit="1" customWidth="1"/>
    <col min="7" max="7" width="10.8515625" style="2" customWidth="1"/>
    <col min="8" max="9" width="17.8515625" style="2" customWidth="1"/>
    <col min="10" max="10" width="3.7109375" style="2" customWidth="1"/>
    <col min="11" max="16384" width="11.421875" style="2" customWidth="1"/>
  </cols>
  <sheetData>
    <row r="1" spans="1:11" s="48" customFormat="1" ht="15.75">
      <c r="A1" s="129" t="s">
        <v>0</v>
      </c>
      <c r="B1" s="129"/>
      <c r="C1" s="129"/>
      <c r="D1" s="129"/>
      <c r="E1" s="129"/>
      <c r="F1" s="129"/>
      <c r="G1" s="129"/>
      <c r="H1" s="129"/>
      <c r="I1" s="129"/>
      <c r="J1" s="3"/>
      <c r="K1" s="3"/>
    </row>
    <row r="2" spans="1:11" s="48" customFormat="1" ht="12.75">
      <c r="A2" s="130" t="s">
        <v>1</v>
      </c>
      <c r="B2" s="130"/>
      <c r="C2" s="130"/>
      <c r="D2" s="130"/>
      <c r="E2" s="130"/>
      <c r="F2" s="130"/>
      <c r="G2" s="130"/>
      <c r="H2" s="130"/>
      <c r="I2" s="130"/>
      <c r="J2" s="3"/>
      <c r="K2" s="3"/>
    </row>
    <row r="3" spans="1:11" ht="12.75">
      <c r="A3" s="1"/>
      <c r="B3" s="1"/>
      <c r="C3" s="1"/>
      <c r="D3" s="1"/>
      <c r="E3" s="1"/>
      <c r="F3" s="1"/>
      <c r="G3" s="1"/>
      <c r="H3" s="1"/>
      <c r="I3" s="1"/>
      <c r="J3" s="1"/>
      <c r="K3" s="1"/>
    </row>
    <row r="4" spans="1:11" s="6" customFormat="1" ht="12.75">
      <c r="A4" s="4"/>
      <c r="B4" s="4" t="s">
        <v>2</v>
      </c>
      <c r="C4" s="4" t="s">
        <v>3</v>
      </c>
      <c r="D4" s="4" t="s">
        <v>4</v>
      </c>
      <c r="E4" s="4" t="s">
        <v>4</v>
      </c>
      <c r="F4" s="4" t="s">
        <v>5</v>
      </c>
      <c r="G4" s="4" t="s">
        <v>6</v>
      </c>
      <c r="H4" s="131" t="s">
        <v>7</v>
      </c>
      <c r="I4" s="132"/>
      <c r="J4" s="5"/>
      <c r="K4" s="5"/>
    </row>
    <row r="5" spans="1:11" s="6" customFormat="1" ht="12.75">
      <c r="A5" s="7" t="s">
        <v>8</v>
      </c>
      <c r="B5" s="8" t="s">
        <v>9</v>
      </c>
      <c r="C5" s="7" t="s">
        <v>10</v>
      </c>
      <c r="D5" s="7" t="s">
        <v>11</v>
      </c>
      <c r="E5" s="7" t="s">
        <v>12</v>
      </c>
      <c r="F5" s="7" t="s">
        <v>13</v>
      </c>
      <c r="G5" s="7" t="s">
        <v>14</v>
      </c>
      <c r="H5" s="7" t="s">
        <v>15</v>
      </c>
      <c r="I5" s="7" t="s">
        <v>16</v>
      </c>
      <c r="J5" s="5"/>
      <c r="K5" s="5"/>
    </row>
    <row r="6" spans="1:11" s="6" customFormat="1" ht="12.75">
      <c r="A6" s="9"/>
      <c r="B6" s="9"/>
      <c r="C6" s="9"/>
      <c r="D6" s="9"/>
      <c r="E6" s="9"/>
      <c r="F6" s="9"/>
      <c r="G6" s="9"/>
      <c r="H6" s="9"/>
      <c r="I6" s="9"/>
      <c r="J6" s="5"/>
      <c r="K6" s="5"/>
    </row>
    <row r="8" spans="1:9" s="6" customFormat="1" ht="12.75">
      <c r="A8" s="40" t="s">
        <v>17</v>
      </c>
      <c r="B8" s="41">
        <v>27326266.6173</v>
      </c>
      <c r="C8" s="41">
        <v>3424075.0686</v>
      </c>
      <c r="D8" s="41">
        <v>4601850.8178</v>
      </c>
      <c r="E8" s="41">
        <v>15615404.0941</v>
      </c>
      <c r="F8" s="41">
        <v>59678.1096</v>
      </c>
      <c r="G8" s="41">
        <v>52240.0029</v>
      </c>
      <c r="H8" s="43">
        <v>0.20914766786722547</v>
      </c>
      <c r="I8" s="43">
        <v>0.183080108420728</v>
      </c>
    </row>
    <row r="9" spans="1:10" ht="12.75">
      <c r="A9" s="15" t="s">
        <v>18</v>
      </c>
      <c r="B9" s="15">
        <v>205733.3566</v>
      </c>
      <c r="C9" s="15">
        <v>87707.2623</v>
      </c>
      <c r="D9" s="15">
        <v>3817.6226</v>
      </c>
      <c r="E9" s="15">
        <v>154787.9035</v>
      </c>
      <c r="F9" s="15">
        <v>-688.712900000042</v>
      </c>
      <c r="G9" s="15">
        <v>-972.778500000015</v>
      </c>
      <c r="H9" s="17">
        <v>-0.09422885384031082</v>
      </c>
      <c r="I9" s="17">
        <v>-0.133094360647946</v>
      </c>
      <c r="J9" s="10"/>
    </row>
    <row r="10" spans="1:10" ht="12.75">
      <c r="A10" s="19" t="s">
        <v>19</v>
      </c>
      <c r="B10" s="19">
        <v>2413623.7746</v>
      </c>
      <c r="C10" s="19">
        <v>263934.5464</v>
      </c>
      <c r="D10" s="19">
        <v>250012.3372</v>
      </c>
      <c r="E10" s="19">
        <v>1726526.0008</v>
      </c>
      <c r="F10" s="19">
        <v>3237.6668</v>
      </c>
      <c r="G10" s="19">
        <v>2904.6668</v>
      </c>
      <c r="H10" s="21">
        <v>0.1472031688535336</v>
      </c>
      <c r="I10" s="21">
        <v>0.132063051523292</v>
      </c>
      <c r="J10" s="10"/>
    </row>
    <row r="11" spans="1:10" ht="12.75">
      <c r="A11" s="19" t="s">
        <v>20</v>
      </c>
      <c r="B11" s="19">
        <v>876087.5798</v>
      </c>
      <c r="C11" s="19">
        <v>111426.1702</v>
      </c>
      <c r="D11" s="19">
        <v>123628.2873</v>
      </c>
      <c r="E11" s="19">
        <v>517038.7891</v>
      </c>
      <c r="F11" s="19">
        <v>1475.6701</v>
      </c>
      <c r="G11" s="19">
        <v>1312.5563</v>
      </c>
      <c r="H11" s="21">
        <v>0.15892174314360488</v>
      </c>
      <c r="I11" s="21">
        <v>0.141355263056506</v>
      </c>
      <c r="J11" s="10"/>
    </row>
    <row r="12" spans="1:10" ht="12.75">
      <c r="A12" s="19" t="s">
        <v>21</v>
      </c>
      <c r="B12" s="19">
        <v>2080059.7</v>
      </c>
      <c r="C12" s="19">
        <v>338816.9859</v>
      </c>
      <c r="D12" s="19">
        <v>130779.0729</v>
      </c>
      <c r="E12" s="19">
        <v>1377469.7924</v>
      </c>
      <c r="F12" s="19">
        <v>4830.7259</v>
      </c>
      <c r="G12" s="19">
        <v>4830.7259</v>
      </c>
      <c r="H12" s="21">
        <v>0.1710915131542701</v>
      </c>
      <c r="I12" s="21">
        <v>0.17109151315427</v>
      </c>
      <c r="J12" s="10"/>
    </row>
    <row r="13" spans="1:10" ht="12.75">
      <c r="A13" s="19" t="s">
        <v>22</v>
      </c>
      <c r="B13" s="19">
        <v>6224018.5504</v>
      </c>
      <c r="C13" s="19">
        <v>693553.5958</v>
      </c>
      <c r="D13" s="19">
        <v>1243049.6682</v>
      </c>
      <c r="E13" s="19">
        <v>3299148.78</v>
      </c>
      <c r="F13" s="19">
        <v>12699.3807</v>
      </c>
      <c r="G13" s="19">
        <v>12026.0961</v>
      </c>
      <c r="H13" s="21">
        <v>0.21972716935339115</v>
      </c>
      <c r="I13" s="21">
        <v>0.208077867484109</v>
      </c>
      <c r="J13" s="10"/>
    </row>
    <row r="14" spans="1:10" ht="12.75">
      <c r="A14" s="19" t="s">
        <v>23</v>
      </c>
      <c r="B14" s="19">
        <v>3852020.1896</v>
      </c>
      <c r="C14" s="19">
        <v>360073.3147</v>
      </c>
      <c r="D14" s="19">
        <v>990423.0894</v>
      </c>
      <c r="E14" s="19">
        <v>2017445.8034</v>
      </c>
      <c r="F14" s="19">
        <v>11255.9815</v>
      </c>
      <c r="G14" s="19">
        <v>9485.7103</v>
      </c>
      <c r="H14" s="21">
        <v>0.3751229888072569</v>
      </c>
      <c r="I14" s="21">
        <v>0.31612596366614304</v>
      </c>
      <c r="J14" s="10"/>
    </row>
    <row r="15" spans="1:10" ht="12.75">
      <c r="A15" s="19" t="s">
        <v>24</v>
      </c>
      <c r="B15" s="19">
        <v>1279733.4171</v>
      </c>
      <c r="C15" s="19">
        <v>134649.0247</v>
      </c>
      <c r="D15" s="19">
        <v>121816.6255</v>
      </c>
      <c r="E15" s="19">
        <v>617108.3198</v>
      </c>
      <c r="F15" s="19">
        <v>883.9499</v>
      </c>
      <c r="G15" s="19">
        <v>748.1465</v>
      </c>
      <c r="H15" s="21">
        <v>0.07877813317722455</v>
      </c>
      <c r="I15" s="21">
        <v>0.0666752545739011</v>
      </c>
      <c r="J15" s="10"/>
    </row>
    <row r="16" spans="1:10" ht="12.75">
      <c r="A16" s="19" t="s">
        <v>25</v>
      </c>
      <c r="B16" s="19">
        <v>33001.54</v>
      </c>
      <c r="C16" s="19">
        <v>61752.1806</v>
      </c>
      <c r="D16" s="19">
        <v>-1703.92370000004</v>
      </c>
      <c r="E16" s="19">
        <v>175012.7398</v>
      </c>
      <c r="F16" s="19">
        <v>4791.4367</v>
      </c>
      <c r="G16" s="19">
        <v>3973.6225</v>
      </c>
      <c r="H16" s="21">
        <v>0.9310965190434102</v>
      </c>
      <c r="I16" s="21">
        <v>0.772174675237299</v>
      </c>
      <c r="J16" s="10"/>
    </row>
    <row r="17" spans="1:10" ht="12.75">
      <c r="A17" s="19" t="s">
        <v>26</v>
      </c>
      <c r="B17" s="19">
        <v>186048.9954</v>
      </c>
      <c r="C17" s="19">
        <v>28722.7022</v>
      </c>
      <c r="D17" s="19">
        <v>26078.2783</v>
      </c>
      <c r="E17" s="19">
        <v>121517.2605</v>
      </c>
      <c r="F17" s="19">
        <v>349.7228</v>
      </c>
      <c r="G17" s="19">
        <v>216.6245</v>
      </c>
      <c r="H17" s="21">
        <v>0.14610998543166318</v>
      </c>
      <c r="I17" s="21">
        <v>0.09050311429263781</v>
      </c>
      <c r="J17" s="10"/>
    </row>
    <row r="18" spans="1:10" ht="12.75">
      <c r="A18" s="19" t="s">
        <v>27</v>
      </c>
      <c r="B18" s="19">
        <v>201282.8566</v>
      </c>
      <c r="C18" s="19">
        <v>37016.7295</v>
      </c>
      <c r="D18" s="19">
        <v>6548.6732</v>
      </c>
      <c r="E18" s="19">
        <v>145200.4513</v>
      </c>
      <c r="F18" s="19">
        <v>1448.2522</v>
      </c>
      <c r="G18" s="19">
        <v>1150.4967</v>
      </c>
      <c r="H18" s="21">
        <v>0.4694911364333253</v>
      </c>
      <c r="I18" s="21">
        <v>0.372965429050127</v>
      </c>
      <c r="J18" s="10"/>
    </row>
    <row r="19" spans="1:10" ht="12.75">
      <c r="A19" s="19" t="s">
        <v>28</v>
      </c>
      <c r="B19" s="19">
        <v>74365.453</v>
      </c>
      <c r="C19" s="19">
        <v>11059.8769</v>
      </c>
      <c r="D19" s="19">
        <v>4411.469</v>
      </c>
      <c r="E19" s="19">
        <v>70604.7127</v>
      </c>
      <c r="F19" s="19">
        <v>-365.454400000046</v>
      </c>
      <c r="G19" s="19">
        <v>-361.063200000033</v>
      </c>
      <c r="H19" s="21">
        <v>-0.39651913304754344</v>
      </c>
      <c r="I19" s="21">
        <v>-0.391754667721519</v>
      </c>
      <c r="J19" s="10"/>
    </row>
    <row r="20" spans="1:10" ht="12.75">
      <c r="A20" s="19" t="s">
        <v>29</v>
      </c>
      <c r="B20" s="19">
        <v>112726.9133</v>
      </c>
      <c r="C20" s="19">
        <v>46554.4531</v>
      </c>
      <c r="D20" s="19">
        <v>-572.29250000004</v>
      </c>
      <c r="E20" s="19">
        <v>99724.1678</v>
      </c>
      <c r="F20" s="19">
        <v>12.5053</v>
      </c>
      <c r="G20" s="19">
        <v>4.9833</v>
      </c>
      <c r="H20" s="21">
        <v>0.0032233994818424796</v>
      </c>
      <c r="I20" s="21">
        <v>0.00128450869934073</v>
      </c>
      <c r="J20" s="10"/>
    </row>
    <row r="21" spans="1:10" ht="12.75">
      <c r="A21" s="19" t="s">
        <v>30</v>
      </c>
      <c r="B21" s="19">
        <v>120055.5751</v>
      </c>
      <c r="C21" s="19">
        <v>16960.9723</v>
      </c>
      <c r="D21" s="19">
        <v>13403.0335</v>
      </c>
      <c r="E21" s="19">
        <v>100209.409</v>
      </c>
      <c r="F21" s="19">
        <v>214.0532</v>
      </c>
      <c r="G21" s="19">
        <v>193.8918</v>
      </c>
      <c r="H21" s="21">
        <v>0.15144405371147265</v>
      </c>
      <c r="I21" s="21">
        <v>0.13717972996159</v>
      </c>
      <c r="J21" s="10"/>
    </row>
    <row r="22" spans="1:10" ht="12.75">
      <c r="A22" s="19" t="s">
        <v>31</v>
      </c>
      <c r="B22" s="19">
        <v>6433.2521</v>
      </c>
      <c r="C22" s="19">
        <v>8067.8898</v>
      </c>
      <c r="D22" s="19">
        <v>3136.2194</v>
      </c>
      <c r="E22" s="19">
        <v>137.1408</v>
      </c>
      <c r="F22" s="19">
        <v>60.4235</v>
      </c>
      <c r="G22" s="19">
        <v>41.7202</v>
      </c>
      <c r="H22" s="21">
        <v>0.08987257113997764</v>
      </c>
      <c r="I22" s="21">
        <v>0.0620536983536885</v>
      </c>
      <c r="J22" s="10"/>
    </row>
    <row r="23" spans="1:10" ht="12.75">
      <c r="A23" s="19" t="s">
        <v>32</v>
      </c>
      <c r="B23" s="19">
        <v>48715.1856</v>
      </c>
      <c r="C23" s="19">
        <v>8094.1369</v>
      </c>
      <c r="D23" s="19">
        <v>818.3742</v>
      </c>
      <c r="E23" s="19">
        <v>42600.3608</v>
      </c>
      <c r="F23" s="19">
        <v>-91.477600000042</v>
      </c>
      <c r="G23" s="19">
        <v>-91.477600000042</v>
      </c>
      <c r="H23" s="21">
        <v>-0.1356205378735939</v>
      </c>
      <c r="I23" s="21">
        <v>-0.135620537873594</v>
      </c>
      <c r="J23" s="10"/>
    </row>
    <row r="24" spans="1:10" ht="12.75">
      <c r="A24" s="19" t="s">
        <v>33</v>
      </c>
      <c r="B24" s="19">
        <v>7522479.9007</v>
      </c>
      <c r="C24" s="19">
        <v>1017443.6009</v>
      </c>
      <c r="D24" s="19">
        <v>1431867.7855</v>
      </c>
      <c r="E24" s="19">
        <v>3829928.4867</v>
      </c>
      <c r="F24" s="19">
        <v>17389.8156</v>
      </c>
      <c r="G24" s="19">
        <v>14913.1793</v>
      </c>
      <c r="H24" s="21">
        <v>0.20510010286114133</v>
      </c>
      <c r="I24" s="21">
        <v>0.175889996695344</v>
      </c>
      <c r="J24" s="10"/>
    </row>
    <row r="25" spans="1:10" ht="12.75">
      <c r="A25" s="19" t="s">
        <v>34</v>
      </c>
      <c r="B25" s="19">
        <v>957604.0937</v>
      </c>
      <c r="C25" s="19">
        <v>80464.8361</v>
      </c>
      <c r="D25" s="19">
        <v>74794.8404</v>
      </c>
      <c r="E25" s="19">
        <v>671681.3727</v>
      </c>
      <c r="F25" s="19">
        <v>1149.3149</v>
      </c>
      <c r="G25" s="19">
        <v>904.3149</v>
      </c>
      <c r="H25" s="21">
        <v>0.17140131600914305</v>
      </c>
      <c r="I25" s="21">
        <v>0.134863616530749</v>
      </c>
      <c r="J25" s="10"/>
    </row>
    <row r="26" spans="1:10" ht="12.75">
      <c r="A26" s="23" t="s">
        <v>35</v>
      </c>
      <c r="B26" s="23">
        <v>1132276.283</v>
      </c>
      <c r="C26" s="23">
        <v>117776.7894</v>
      </c>
      <c r="D26" s="23">
        <v>179541.6567</v>
      </c>
      <c r="E26" s="23">
        <v>649262.6023</v>
      </c>
      <c r="F26" s="23">
        <v>1024.8548</v>
      </c>
      <c r="G26" s="23">
        <v>958.5865</v>
      </c>
      <c r="H26" s="25">
        <v>0.10442004458307981</v>
      </c>
      <c r="I26" s="25">
        <v>0.0976681233934197</v>
      </c>
      <c r="J26" s="10"/>
    </row>
    <row r="27" spans="8:10" ht="12.75">
      <c r="H27" s="49"/>
      <c r="I27" s="1"/>
      <c r="J27" s="10"/>
    </row>
    <row r="28" spans="1:10" ht="12.75">
      <c r="A28" s="27" t="s">
        <v>36</v>
      </c>
      <c r="B28" s="27">
        <v>4422733.2715</v>
      </c>
      <c r="C28" s="27">
        <v>381200.2684</v>
      </c>
      <c r="D28" s="27">
        <v>1242047.2926</v>
      </c>
      <c r="E28" s="27">
        <v>3048003.0809</v>
      </c>
      <c r="F28" s="27">
        <v>11211.3871</v>
      </c>
      <c r="G28" s="27">
        <v>4489.0067</v>
      </c>
      <c r="H28" s="28">
        <v>0.352929041117118</v>
      </c>
      <c r="I28" s="28">
        <v>0.141311758845551</v>
      </c>
      <c r="J28" s="10"/>
    </row>
    <row r="29" spans="8:10" ht="12.75">
      <c r="H29" s="49"/>
      <c r="I29" s="1"/>
      <c r="J29" s="10"/>
    </row>
    <row r="30" spans="1:10" s="6" customFormat="1" ht="12.75">
      <c r="A30" s="41" t="s">
        <v>37</v>
      </c>
      <c r="B30" s="41">
        <v>1781614.9484</v>
      </c>
      <c r="C30" s="41">
        <v>495102.9205</v>
      </c>
      <c r="D30" s="41">
        <v>342423.6107</v>
      </c>
      <c r="E30" s="41">
        <v>1023242.0745</v>
      </c>
      <c r="F30" s="41">
        <v>1738.6536</v>
      </c>
      <c r="G30" s="41">
        <v>2248.1161</v>
      </c>
      <c r="H30" s="43">
        <v>0.04214041633793998</v>
      </c>
      <c r="I30" s="43">
        <v>0.0544884549918546</v>
      </c>
      <c r="J30" s="29"/>
    </row>
    <row r="31" spans="1:10" ht="12.75">
      <c r="A31" s="19" t="s">
        <v>38</v>
      </c>
      <c r="B31" s="19">
        <v>746728.8239</v>
      </c>
      <c r="C31" s="19">
        <v>99132.5587</v>
      </c>
      <c r="D31" s="19">
        <v>117410.8569</v>
      </c>
      <c r="E31" s="19">
        <v>399079.0928</v>
      </c>
      <c r="F31" s="19">
        <v>2063.19</v>
      </c>
      <c r="G31" s="19">
        <v>3284.0309</v>
      </c>
      <c r="H31" s="21">
        <v>0.24974922794966656</v>
      </c>
      <c r="I31" s="21">
        <v>0.39753206531528795</v>
      </c>
      <c r="J31" s="10"/>
    </row>
    <row r="32" spans="1:10" ht="12.75">
      <c r="A32" s="19" t="s">
        <v>39</v>
      </c>
      <c r="B32" s="19">
        <v>894582.3726</v>
      </c>
      <c r="C32" s="19">
        <v>244763.0542</v>
      </c>
      <c r="D32" s="19">
        <v>165355.4982</v>
      </c>
      <c r="E32" s="19">
        <v>559628.4944</v>
      </c>
      <c r="F32" s="19">
        <v>4343.217</v>
      </c>
      <c r="G32" s="19">
        <v>3568.6676</v>
      </c>
      <c r="H32" s="21">
        <v>0.21293493076538017</v>
      </c>
      <c r="I32" s="21">
        <v>0.174961091819878</v>
      </c>
      <c r="J32" s="10"/>
    </row>
    <row r="33" spans="1:10" ht="12.75">
      <c r="A33" s="19" t="s">
        <v>40</v>
      </c>
      <c r="B33" s="19">
        <v>15688.6475</v>
      </c>
      <c r="C33" s="19">
        <v>12819.7821</v>
      </c>
      <c r="D33" s="19">
        <v>2354.9593</v>
      </c>
      <c r="E33" s="19">
        <v>939.8048</v>
      </c>
      <c r="F33" s="19">
        <v>-11.665800000017</v>
      </c>
      <c r="G33" s="19">
        <v>-11.665800000017</v>
      </c>
      <c r="H33" s="21">
        <v>-0.010919811187758331</v>
      </c>
      <c r="I33" s="21">
        <v>-0.010919811187758399</v>
      </c>
      <c r="J33" s="10"/>
    </row>
    <row r="34" spans="1:10" ht="12.75">
      <c r="A34" s="19" t="s">
        <v>41</v>
      </c>
      <c r="B34" s="19">
        <v>29060.086</v>
      </c>
      <c r="C34" s="19">
        <v>19485.0683</v>
      </c>
      <c r="D34" s="19">
        <v>1525.3844</v>
      </c>
      <c r="E34" s="19">
        <v>8775.6558</v>
      </c>
      <c r="F34" s="19">
        <v>-97.5524000000441</v>
      </c>
      <c r="G34" s="19">
        <v>-146.976100000029</v>
      </c>
      <c r="H34" s="21">
        <v>-0.06007824976423251</v>
      </c>
      <c r="I34" s="21">
        <v>-0.0905161415318389</v>
      </c>
      <c r="J34" s="10"/>
    </row>
    <row r="35" spans="1:10" ht="12.75">
      <c r="A35" s="19" t="s">
        <v>42</v>
      </c>
      <c r="B35" s="19">
        <v>23135.0705</v>
      </c>
      <c r="C35" s="19">
        <v>13915.9902</v>
      </c>
      <c r="D35" s="19">
        <v>17388.0751</v>
      </c>
      <c r="E35" s="19">
        <v>7612.2206</v>
      </c>
      <c r="F35" s="19">
        <v>-37.6461000000127</v>
      </c>
      <c r="G35" s="19">
        <v>-37.6461000000127</v>
      </c>
      <c r="H35" s="21">
        <v>-0.032462885752833626</v>
      </c>
      <c r="I35" s="21">
        <v>-0.0324628857528336</v>
      </c>
      <c r="J35" s="10"/>
    </row>
    <row r="36" spans="1:10" ht="12.75">
      <c r="A36" s="23" t="s">
        <v>43</v>
      </c>
      <c r="B36" s="23">
        <v>72419.9478</v>
      </c>
      <c r="C36" s="23">
        <v>104986.4668</v>
      </c>
      <c r="D36" s="23">
        <v>38388.8364</v>
      </c>
      <c r="E36" s="23">
        <v>47206.8059</v>
      </c>
      <c r="F36" s="23">
        <v>-4520.88900000002</v>
      </c>
      <c r="G36" s="23">
        <v>-4408.29430000001</v>
      </c>
      <c r="H36" s="25">
        <v>-0.5167396299119978</v>
      </c>
      <c r="I36" s="25">
        <v>-0.503870005462457</v>
      </c>
      <c r="J36" s="10"/>
    </row>
    <row r="37" spans="4:10" ht="12.75">
      <c r="D37" s="10"/>
      <c r="E37" s="10"/>
      <c r="F37" s="10"/>
      <c r="G37" s="10"/>
      <c r="H37" s="49"/>
      <c r="I37" s="1"/>
      <c r="J37" s="10"/>
    </row>
    <row r="38" spans="1:10" s="48" customFormat="1" ht="12.75">
      <c r="A38" s="30" t="s">
        <v>44</v>
      </c>
      <c r="B38" s="31">
        <v>33530614.8373</v>
      </c>
      <c r="C38" s="31">
        <v>4300378.2576</v>
      </c>
      <c r="D38" s="31">
        <v>6186321.7212</v>
      </c>
      <c r="E38" s="31">
        <v>19686649.2495</v>
      </c>
      <c r="F38" s="31">
        <v>72628.1504</v>
      </c>
      <c r="G38" s="31">
        <v>58977.1258</v>
      </c>
      <c r="H38" s="32">
        <v>0.20266538257646127</v>
      </c>
      <c r="I38" s="32">
        <v>0.16457285085311898</v>
      </c>
      <c r="J38" s="50"/>
    </row>
    <row r="39" spans="1:10" s="6" customFormat="1" ht="12.75">
      <c r="A39" s="33"/>
      <c r="B39" s="34"/>
      <c r="C39" s="34"/>
      <c r="D39" s="34"/>
      <c r="E39" s="34"/>
      <c r="F39" s="34"/>
      <c r="G39" s="34"/>
      <c r="H39" s="35"/>
      <c r="I39" s="35"/>
      <c r="J39" s="29"/>
    </row>
    <row r="40" spans="1:10" s="48" customFormat="1" ht="12.75">
      <c r="A40" s="36" t="s">
        <v>45</v>
      </c>
      <c r="B40" s="51"/>
      <c r="C40" s="51"/>
      <c r="D40" s="51"/>
      <c r="E40" s="51"/>
      <c r="F40" s="51"/>
      <c r="G40" s="51"/>
      <c r="H40" s="52"/>
      <c r="I40" s="52"/>
      <c r="J40" s="50"/>
    </row>
    <row r="41" spans="1:10" s="6" customFormat="1" ht="12.75">
      <c r="A41" s="27" t="s">
        <v>46</v>
      </c>
      <c r="B41" s="27">
        <v>147690.5597</v>
      </c>
      <c r="C41" s="27">
        <v>23188.1082</v>
      </c>
      <c r="D41" s="27">
        <v>5329.9092</v>
      </c>
      <c r="E41" s="27">
        <v>131729.2382</v>
      </c>
      <c r="F41" s="27">
        <v>1010.9226</v>
      </c>
      <c r="G41" s="27">
        <v>857.4769</v>
      </c>
      <c r="H41" s="28">
        <v>0.5231591596592602</v>
      </c>
      <c r="I41" s="28">
        <v>0.443749990781913</v>
      </c>
      <c r="J41" s="29"/>
    </row>
    <row r="42" spans="1:9" ht="12.75">
      <c r="A42" s="27" t="s">
        <v>47</v>
      </c>
      <c r="B42" s="27">
        <v>3704329.6298</v>
      </c>
      <c r="C42" s="27">
        <v>360073.3147</v>
      </c>
      <c r="D42" s="27">
        <v>985093.1801</v>
      </c>
      <c r="E42" s="27">
        <v>1885716.5651</v>
      </c>
      <c r="F42" s="27">
        <v>11102.5357</v>
      </c>
      <c r="G42" s="27">
        <v>9485.7103</v>
      </c>
      <c r="H42" s="28">
        <v>0.3700091702463504</v>
      </c>
      <c r="I42" s="28">
        <v>0.31612596366614304</v>
      </c>
    </row>
    <row r="43" ht="12.75">
      <c r="A43" s="37"/>
    </row>
    <row r="44" spans="1:9" ht="12.75">
      <c r="A44" s="37"/>
      <c r="B44" s="37"/>
      <c r="C44" s="37"/>
      <c r="D44" s="37"/>
      <c r="E44" s="37"/>
      <c r="F44" s="37"/>
      <c r="G44" s="37"/>
      <c r="H44" s="38"/>
      <c r="I44" s="38"/>
    </row>
    <row r="45" ht="12.75">
      <c r="J45" s="6"/>
    </row>
    <row r="46" ht="12.75">
      <c r="J46" s="6"/>
    </row>
    <row r="47" ht="12.75">
      <c r="J47" s="6"/>
    </row>
    <row r="48" ht="12.75">
      <c r="J48" s="6"/>
    </row>
    <row r="49" ht="12.75">
      <c r="J49" s="6"/>
    </row>
    <row r="50" ht="12.75">
      <c r="J50" s="6"/>
    </row>
    <row r="51" ht="12.75">
      <c r="J51" s="6"/>
    </row>
    <row r="52" ht="12.75">
      <c r="J52" s="6"/>
    </row>
    <row r="53" ht="12.75">
      <c r="J53" s="6"/>
    </row>
    <row r="54" ht="12.75">
      <c r="J54" s="6"/>
    </row>
    <row r="55" ht="12.75">
      <c r="J55" s="6"/>
    </row>
    <row r="56" ht="12.75">
      <c r="J56" s="6"/>
    </row>
    <row r="57" ht="12.75">
      <c r="J57" s="6"/>
    </row>
    <row r="58" ht="12.75">
      <c r="J58" s="6"/>
    </row>
    <row r="59" ht="12.75">
      <c r="J59" s="6"/>
    </row>
    <row r="60" ht="12.75">
      <c r="J60" s="6"/>
    </row>
    <row r="61" ht="12.75">
      <c r="J61" s="6"/>
    </row>
    <row r="62" ht="12.75">
      <c r="J62" s="6"/>
    </row>
    <row r="63" ht="12.75">
      <c r="J63" s="6"/>
    </row>
    <row r="64" ht="12.75">
      <c r="J64" s="6"/>
    </row>
    <row r="65" ht="12.75">
      <c r="J65" s="6"/>
    </row>
    <row r="67" spans="1:9" ht="12.75">
      <c r="A67" s="39"/>
      <c r="B67" s="6"/>
      <c r="C67" s="6"/>
      <c r="D67" s="29"/>
      <c r="E67" s="6"/>
      <c r="F67" s="6"/>
      <c r="G67" s="29"/>
      <c r="H67" s="29"/>
      <c r="I67" s="6"/>
    </row>
    <row r="68" spans="1:9" ht="12.75">
      <c r="A68" s="6" t="s">
        <v>48</v>
      </c>
      <c r="B68" s="6"/>
      <c r="C68" s="6"/>
      <c r="D68" s="29"/>
      <c r="E68" s="6"/>
      <c r="F68" s="6"/>
      <c r="G68" s="29"/>
      <c r="H68" s="29"/>
      <c r="I68" s="6"/>
    </row>
    <row r="69" spans="1:9" ht="12.75">
      <c r="A69" s="6" t="s">
        <v>49</v>
      </c>
      <c r="B69" s="6"/>
      <c r="C69" s="6"/>
      <c r="D69" s="29"/>
      <c r="E69" s="6"/>
      <c r="F69" s="6"/>
      <c r="G69" s="29"/>
      <c r="H69" s="29"/>
      <c r="I69" s="6"/>
    </row>
    <row r="70" spans="1:9" ht="12.75">
      <c r="A70" s="6"/>
      <c r="B70" s="6"/>
      <c r="C70" s="6"/>
      <c r="D70" s="29"/>
      <c r="E70" s="6"/>
      <c r="F70" s="6"/>
      <c r="G70" s="29"/>
      <c r="H70" s="29"/>
      <c r="I70" s="6"/>
    </row>
    <row r="71" spans="1:9" ht="12.75">
      <c r="A71" s="6"/>
      <c r="B71" s="6"/>
      <c r="C71" s="6"/>
      <c r="D71" s="6"/>
      <c r="E71" s="6"/>
      <c r="F71" s="6"/>
      <c r="G71" s="6"/>
      <c r="H71" s="6"/>
      <c r="I71" s="6"/>
    </row>
    <row r="72" spans="1:9" ht="12.75">
      <c r="A72" s="39" t="s">
        <v>50</v>
      </c>
      <c r="B72" s="6"/>
      <c r="C72" s="6"/>
      <c r="D72" s="6"/>
      <c r="E72" s="6"/>
      <c r="F72" s="6"/>
      <c r="G72" s="6"/>
      <c r="H72" s="6"/>
      <c r="I72" s="6"/>
    </row>
    <row r="73" spans="1:9" ht="12.75">
      <c r="A73" s="6"/>
      <c r="B73" s="6"/>
      <c r="C73" s="6"/>
      <c r="D73" s="6"/>
      <c r="E73" s="6"/>
      <c r="F73" s="6"/>
      <c r="G73" s="6"/>
      <c r="H73" s="6"/>
      <c r="I73" s="6"/>
    </row>
    <row r="74" spans="1:9" ht="12.75">
      <c r="A74" s="6" t="s">
        <v>49</v>
      </c>
      <c r="B74" s="6"/>
      <c r="C74" s="6"/>
      <c r="D74" s="6"/>
      <c r="E74" s="6"/>
      <c r="F74" s="6"/>
      <c r="G74" s="6"/>
      <c r="H74" s="6"/>
      <c r="I74" s="6"/>
    </row>
    <row r="75" spans="1:9" ht="12.75">
      <c r="A75" s="6"/>
      <c r="B75" s="6"/>
      <c r="C75" s="6"/>
      <c r="D75" s="6"/>
      <c r="E75" s="6"/>
      <c r="F75" s="6"/>
      <c r="G75" s="6"/>
      <c r="H75" s="6"/>
      <c r="I75" s="6"/>
    </row>
    <row r="76" spans="1:9" ht="12.75">
      <c r="A76" s="6"/>
      <c r="B76" s="6"/>
      <c r="C76" s="6"/>
      <c r="D76" s="6"/>
      <c r="E76" s="6"/>
      <c r="F76" s="6"/>
      <c r="G76" s="6"/>
      <c r="H76" s="6"/>
      <c r="I76" s="6"/>
    </row>
    <row r="78" spans="1:6" ht="12.75">
      <c r="A78" s="6"/>
      <c r="B78" s="6"/>
      <c r="C78" s="6"/>
      <c r="D78" s="6"/>
      <c r="E78" s="6"/>
      <c r="F78" s="6"/>
    </row>
    <row r="79" spans="1:6" ht="12.75">
      <c r="A79" s="6"/>
      <c r="F79" s="6"/>
    </row>
    <row r="80" spans="1:6" ht="12.75">
      <c r="A80" s="6"/>
      <c r="F80" s="6"/>
    </row>
  </sheetData>
  <mergeCells count="3">
    <mergeCell ref="A1:I1"/>
    <mergeCell ref="A2:I2"/>
    <mergeCell ref="H4:I4"/>
  </mergeCells>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K81"/>
  <sheetViews>
    <sheetView showGridLines="0" workbookViewId="0" topLeftCell="A1">
      <selection activeCell="A1" sqref="A1:I1"/>
    </sheetView>
  </sheetViews>
  <sheetFormatPr defaultColWidth="11.421875" defaultRowHeight="12.75"/>
  <cols>
    <col min="1" max="1" width="40.8515625" style="53" customWidth="1"/>
    <col min="2" max="2" width="15.140625" style="53" bestFit="1" customWidth="1"/>
    <col min="3" max="3" width="10.8515625" style="53" bestFit="1" customWidth="1"/>
    <col min="4" max="4" width="11.57421875" style="53" bestFit="1" customWidth="1"/>
    <col min="5" max="5" width="12.00390625" style="53" bestFit="1" customWidth="1"/>
    <col min="6" max="6" width="13.8515625" style="53" bestFit="1" customWidth="1"/>
    <col min="7" max="7" width="10.8515625" style="53" customWidth="1"/>
    <col min="8" max="9" width="17.8515625" style="53" customWidth="1"/>
    <col min="10" max="10" width="3.7109375" style="53" customWidth="1"/>
    <col min="11" max="16384" width="10.28125" style="53" customWidth="1"/>
  </cols>
  <sheetData>
    <row r="1" spans="1:9" ht="18">
      <c r="A1" s="134" t="s">
        <v>57</v>
      </c>
      <c r="B1" s="134"/>
      <c r="C1" s="134"/>
      <c r="D1" s="134"/>
      <c r="E1" s="134"/>
      <c r="F1" s="134"/>
      <c r="G1" s="134"/>
      <c r="H1" s="134"/>
      <c r="I1" s="134"/>
    </row>
    <row r="2" spans="1:11" ht="18">
      <c r="A2" s="134" t="s">
        <v>66</v>
      </c>
      <c r="B2" s="134"/>
      <c r="C2" s="134"/>
      <c r="D2" s="134"/>
      <c r="E2" s="134"/>
      <c r="F2" s="134"/>
      <c r="G2" s="134"/>
      <c r="H2" s="134"/>
      <c r="I2" s="134"/>
      <c r="J2" s="54"/>
      <c r="K2" s="54"/>
    </row>
    <row r="3" spans="1:11" ht="12.75">
      <c r="A3" s="135" t="s">
        <v>1</v>
      </c>
      <c r="B3" s="135"/>
      <c r="C3" s="135"/>
      <c r="D3" s="135"/>
      <c r="E3" s="135"/>
      <c r="F3" s="135"/>
      <c r="G3" s="135"/>
      <c r="H3" s="135"/>
      <c r="I3" s="135"/>
      <c r="J3" s="54"/>
      <c r="K3" s="54"/>
    </row>
    <row r="4" spans="1:11" ht="12.75">
      <c r="A4" s="54"/>
      <c r="B4" s="54"/>
      <c r="C4" s="54"/>
      <c r="D4" s="54"/>
      <c r="E4" s="54"/>
      <c r="F4" s="54"/>
      <c r="G4" s="54"/>
      <c r="H4" s="54"/>
      <c r="I4" s="54"/>
      <c r="J4" s="54"/>
      <c r="K4" s="54"/>
    </row>
    <row r="5" spans="1:11" s="57" customFormat="1" ht="12.75">
      <c r="A5" s="55"/>
      <c r="B5" s="55" t="s">
        <v>2</v>
      </c>
      <c r="C5" s="55" t="s">
        <v>3</v>
      </c>
      <c r="D5" s="55" t="s">
        <v>4</v>
      </c>
      <c r="E5" s="55" t="s">
        <v>4</v>
      </c>
      <c r="F5" s="55" t="s">
        <v>5</v>
      </c>
      <c r="G5" s="55" t="s">
        <v>6</v>
      </c>
      <c r="H5" s="136" t="s">
        <v>7</v>
      </c>
      <c r="I5" s="137"/>
      <c r="J5" s="56"/>
      <c r="K5" s="56"/>
    </row>
    <row r="6" spans="1:11" s="57" customFormat="1" ht="12.75">
      <c r="A6" s="58" t="s">
        <v>8</v>
      </c>
      <c r="B6" s="59" t="s">
        <v>9</v>
      </c>
      <c r="C6" s="58" t="s">
        <v>10</v>
      </c>
      <c r="D6" s="58" t="s">
        <v>11</v>
      </c>
      <c r="E6" s="58" t="s">
        <v>12</v>
      </c>
      <c r="F6" s="58" t="s">
        <v>13</v>
      </c>
      <c r="G6" s="58" t="s">
        <v>14</v>
      </c>
      <c r="H6" s="58" t="s">
        <v>15</v>
      </c>
      <c r="I6" s="58" t="s">
        <v>16</v>
      </c>
      <c r="J6" s="56"/>
      <c r="K6" s="56"/>
    </row>
    <row r="7" spans="1:11" s="57" customFormat="1" ht="12.75">
      <c r="A7" s="60"/>
      <c r="B7" s="60"/>
      <c r="C7" s="60"/>
      <c r="D7" s="60"/>
      <c r="E7" s="60"/>
      <c r="F7" s="60"/>
      <c r="G7" s="60"/>
      <c r="H7" s="60"/>
      <c r="I7" s="60"/>
      <c r="J7" s="56"/>
      <c r="K7" s="56"/>
    </row>
    <row r="8" spans="2:6" ht="12.75">
      <c r="B8" s="61"/>
      <c r="C8" s="61"/>
      <c r="D8" s="61"/>
      <c r="E8" s="61"/>
      <c r="F8" s="61"/>
    </row>
    <row r="9" spans="1:11" s="57" customFormat="1" ht="12.75">
      <c r="A9" s="62" t="s">
        <v>17</v>
      </c>
      <c r="B9" s="63">
        <v>30718231.2154</v>
      </c>
      <c r="C9" s="63">
        <v>3037718.7473</v>
      </c>
      <c r="D9" s="63">
        <v>5290769.9061</v>
      </c>
      <c r="E9" s="63">
        <v>17901333.2577</v>
      </c>
      <c r="F9" s="63">
        <v>586296.9037</v>
      </c>
      <c r="G9" s="63">
        <v>512822.5616</v>
      </c>
      <c r="H9" s="64">
        <f>F9/C9*(12/10)</f>
        <v>0.2316067888330144</v>
      </c>
      <c r="I9" s="65">
        <v>0.202581978488618</v>
      </c>
      <c r="K9" s="53"/>
    </row>
    <row r="10" spans="1:10" ht="12.75">
      <c r="A10" s="66" t="s">
        <v>59</v>
      </c>
      <c r="B10" s="66">
        <v>166858.0014</v>
      </c>
      <c r="C10" s="66">
        <v>89409.0664</v>
      </c>
      <c r="D10" s="66">
        <v>13265.7297</v>
      </c>
      <c r="E10" s="66">
        <v>117418.8052</v>
      </c>
      <c r="F10" s="66">
        <v>5378.0464</v>
      </c>
      <c r="G10" s="67">
        <v>4456.4685</v>
      </c>
      <c r="H10" s="68">
        <f>F10/C10*(12/10)</f>
        <v>0.07218122210478646</v>
      </c>
      <c r="I10" s="69">
        <v>0.0598123033303477</v>
      </c>
      <c r="J10" s="61"/>
    </row>
    <row r="11" spans="1:10" ht="12.75">
      <c r="A11" s="70" t="s">
        <v>19</v>
      </c>
      <c r="B11" s="70">
        <v>2865028.7765</v>
      </c>
      <c r="C11" s="70">
        <v>257127.9277</v>
      </c>
      <c r="D11" s="70">
        <v>329411.5808</v>
      </c>
      <c r="E11" s="70">
        <v>2200806.8176</v>
      </c>
      <c r="F11" s="70">
        <v>31482.2768</v>
      </c>
      <c r="G11" s="71">
        <v>27872.3377</v>
      </c>
      <c r="H11" s="72">
        <f>F11/C11*(12/10)</f>
        <v>0.1469258220914756</v>
      </c>
      <c r="I11" s="73">
        <v>0.130078461484835</v>
      </c>
      <c r="J11" s="61"/>
    </row>
    <row r="12" spans="1:10" ht="12.75">
      <c r="A12" s="70" t="s">
        <v>20</v>
      </c>
      <c r="B12" s="70">
        <v>988865.6321</v>
      </c>
      <c r="C12" s="70">
        <v>103631.4471</v>
      </c>
      <c r="D12" s="70">
        <v>166194.5987</v>
      </c>
      <c r="E12" s="70">
        <v>731517.6101</v>
      </c>
      <c r="F12" s="70">
        <v>12579.0605</v>
      </c>
      <c r="G12" s="71">
        <v>11319.5129</v>
      </c>
      <c r="H12" s="72">
        <f aca="true" t="shared" si="0" ref="H12:H26">F12/C12*(12/10)</f>
        <v>0.14565918958396942</v>
      </c>
      <c r="I12" s="73">
        <v>0.13107426230275998</v>
      </c>
      <c r="J12" s="61"/>
    </row>
    <row r="13" spans="1:10" ht="12.75">
      <c r="A13" s="70" t="s">
        <v>21</v>
      </c>
      <c r="B13" s="70">
        <v>2389878.683</v>
      </c>
      <c r="C13" s="70">
        <v>324315.2142</v>
      </c>
      <c r="D13" s="70">
        <v>196593.7949</v>
      </c>
      <c r="E13" s="70">
        <v>1547582.8015</v>
      </c>
      <c r="F13" s="70">
        <v>45551.5837</v>
      </c>
      <c r="G13" s="71">
        <v>41978.6914</v>
      </c>
      <c r="H13" s="72">
        <f t="shared" si="0"/>
        <v>0.16854559405989164</v>
      </c>
      <c r="I13" s="73">
        <v>0.155325521203994</v>
      </c>
      <c r="J13" s="61"/>
    </row>
    <row r="14" spans="1:10" ht="12.75">
      <c r="A14" s="70" t="s">
        <v>22</v>
      </c>
      <c r="B14" s="70">
        <v>6607176.6885</v>
      </c>
      <c r="C14" s="70">
        <v>521410.8279</v>
      </c>
      <c r="D14" s="70">
        <v>1370973.6115</v>
      </c>
      <c r="E14" s="70">
        <v>3441464.1609</v>
      </c>
      <c r="F14" s="70">
        <v>145970.1058</v>
      </c>
      <c r="G14" s="71">
        <v>132766.0831</v>
      </c>
      <c r="H14" s="72">
        <f t="shared" si="0"/>
        <v>0.33594263407509106</v>
      </c>
      <c r="I14" s="73">
        <v>0.305554260086358</v>
      </c>
      <c r="J14" s="61"/>
    </row>
    <row r="15" spans="1:10" ht="12.75">
      <c r="A15" s="70" t="s">
        <v>23</v>
      </c>
      <c r="B15" s="70">
        <v>4437295.0928</v>
      </c>
      <c r="C15" s="70">
        <v>335317.5683</v>
      </c>
      <c r="D15" s="70">
        <v>1029886.5305</v>
      </c>
      <c r="E15" s="70">
        <v>2389089.3623</v>
      </c>
      <c r="F15" s="70">
        <v>90769.2575</v>
      </c>
      <c r="G15" s="71">
        <v>77421.3512</v>
      </c>
      <c r="H15" s="72">
        <f t="shared" si="0"/>
        <v>0.3248356760793079</v>
      </c>
      <c r="I15" s="73">
        <v>0.277067562880808</v>
      </c>
      <c r="J15" s="61"/>
    </row>
    <row r="16" spans="1:10" ht="12.75">
      <c r="A16" s="70" t="s">
        <v>24</v>
      </c>
      <c r="B16" s="70">
        <v>1378545.6751</v>
      </c>
      <c r="C16" s="70">
        <v>128822.6322</v>
      </c>
      <c r="D16" s="70">
        <v>122447.1007</v>
      </c>
      <c r="E16" s="70">
        <v>687502.1104</v>
      </c>
      <c r="F16" s="70">
        <v>16822.4755</v>
      </c>
      <c r="G16" s="71">
        <v>14382.5703</v>
      </c>
      <c r="H16" s="72">
        <f t="shared" si="0"/>
        <v>0.15670360289377788</v>
      </c>
      <c r="I16" s="73">
        <v>0.133975560545952</v>
      </c>
      <c r="J16" s="61"/>
    </row>
    <row r="17" spans="1:10" ht="12.75">
      <c r="A17" s="70" t="s">
        <v>25</v>
      </c>
      <c r="B17" s="70">
        <v>35875.3872</v>
      </c>
      <c r="C17" s="70">
        <v>63114.8165</v>
      </c>
      <c r="D17" s="70">
        <v>4736.8654</v>
      </c>
      <c r="E17" s="70">
        <v>252730.8474</v>
      </c>
      <c r="F17" s="70">
        <v>14841.5941</v>
      </c>
      <c r="G17" s="71">
        <v>12316.4088</v>
      </c>
      <c r="H17" s="72">
        <f t="shared" si="0"/>
        <v>0.28218275688086647</v>
      </c>
      <c r="I17" s="73">
        <v>0.234171489035384</v>
      </c>
      <c r="J17" s="61"/>
    </row>
    <row r="18" spans="1:10" ht="12.75">
      <c r="A18" s="70" t="s">
        <v>27</v>
      </c>
      <c r="B18" s="70">
        <v>260157.8866</v>
      </c>
      <c r="C18" s="70">
        <v>37833.548</v>
      </c>
      <c r="D18" s="70">
        <v>10973.0376</v>
      </c>
      <c r="E18" s="70">
        <v>181930.2575</v>
      </c>
      <c r="F18" s="70">
        <v>10503.0794</v>
      </c>
      <c r="G18" s="71">
        <v>8730.9569</v>
      </c>
      <c r="H18" s="72">
        <f t="shared" si="0"/>
        <v>0.3331354299628467</v>
      </c>
      <c r="I18" s="73">
        <v>0.27692745813847497</v>
      </c>
      <c r="J18" s="61"/>
    </row>
    <row r="19" spans="1:10" ht="12.75">
      <c r="A19" s="70" t="s">
        <v>28</v>
      </c>
      <c r="B19" s="70">
        <v>80971.0368</v>
      </c>
      <c r="C19" s="70">
        <v>12581.4948</v>
      </c>
      <c r="D19" s="70">
        <v>4722.2879</v>
      </c>
      <c r="E19" s="70">
        <v>66240.2441</v>
      </c>
      <c r="F19" s="70">
        <v>-1878.90250000003</v>
      </c>
      <c r="G19" s="71">
        <v>-1570.84610000002</v>
      </c>
      <c r="H19" s="72">
        <f t="shared" si="0"/>
        <v>-0.17920628954200543</v>
      </c>
      <c r="I19" s="73">
        <v>-0.14982443262624298</v>
      </c>
      <c r="J19" s="61"/>
    </row>
    <row r="20" spans="1:10" ht="12.75">
      <c r="A20" s="70" t="s">
        <v>60</v>
      </c>
      <c r="B20" s="70">
        <v>134275.9511</v>
      </c>
      <c r="C20" s="70">
        <v>47575.1261</v>
      </c>
      <c r="D20" s="70">
        <v>5816.102</v>
      </c>
      <c r="E20" s="70">
        <v>154268.4857</v>
      </c>
      <c r="F20" s="70">
        <v>590.1735</v>
      </c>
      <c r="G20" s="71">
        <v>495.5124</v>
      </c>
      <c r="H20" s="72">
        <f t="shared" si="0"/>
        <v>0.014886102424855158</v>
      </c>
      <c r="I20" s="73">
        <v>0.0124984404402871</v>
      </c>
      <c r="J20" s="61"/>
    </row>
    <row r="21" spans="1:10" ht="12.75">
      <c r="A21" s="70" t="s">
        <v>30</v>
      </c>
      <c r="B21" s="70">
        <v>127454.6808</v>
      </c>
      <c r="C21" s="70">
        <v>14897.6679</v>
      </c>
      <c r="D21" s="70">
        <v>21114.8917</v>
      </c>
      <c r="E21" s="70">
        <v>112218.6332</v>
      </c>
      <c r="F21" s="70">
        <v>1477.601</v>
      </c>
      <c r="G21" s="71">
        <v>1500.8105</v>
      </c>
      <c r="H21" s="72">
        <f t="shared" si="0"/>
        <v>0.11902005145382519</v>
      </c>
      <c r="I21" s="73">
        <v>0.12088956554065801</v>
      </c>
      <c r="J21" s="61"/>
    </row>
    <row r="22" spans="1:10" ht="12.75">
      <c r="A22" s="70" t="s">
        <v>31</v>
      </c>
      <c r="B22" s="70">
        <v>10178.4617</v>
      </c>
      <c r="C22" s="70">
        <v>8245.9175</v>
      </c>
      <c r="D22" s="70">
        <v>1559.0947</v>
      </c>
      <c r="E22" s="70">
        <v>8731.9105</v>
      </c>
      <c r="F22" s="70">
        <v>-64.6280000000261</v>
      </c>
      <c r="G22" s="71">
        <v>-62.1295000000391</v>
      </c>
      <c r="H22" s="72">
        <f t="shared" si="0"/>
        <v>-0.009405090458403364</v>
      </c>
      <c r="I22" s="73">
        <v>-0.00904149235061434</v>
      </c>
      <c r="J22" s="61"/>
    </row>
    <row r="23" spans="1:10" ht="12.75">
      <c r="A23" s="70" t="s">
        <v>61</v>
      </c>
      <c r="B23" s="70">
        <v>2842.6882</v>
      </c>
      <c r="C23" s="70">
        <v>20801.256</v>
      </c>
      <c r="D23" s="70">
        <v>778.2435</v>
      </c>
      <c r="E23" s="70">
        <v>2122.4175</v>
      </c>
      <c r="F23" s="70">
        <v>-1763.51610000001</v>
      </c>
      <c r="G23" s="71">
        <v>-546.37930000003</v>
      </c>
      <c r="H23" s="72">
        <f t="shared" si="0"/>
        <v>-0.10173517022241406</v>
      </c>
      <c r="I23" s="73">
        <v>-0.043777749125664095</v>
      </c>
      <c r="J23" s="61"/>
    </row>
    <row r="24" spans="1:10" ht="12.75">
      <c r="A24" s="70" t="s">
        <v>32</v>
      </c>
      <c r="B24" s="70">
        <v>88922.757</v>
      </c>
      <c r="C24" s="70">
        <v>12376.519</v>
      </c>
      <c r="D24" s="70">
        <v>760.8992</v>
      </c>
      <c r="E24" s="70">
        <v>76692.3226</v>
      </c>
      <c r="F24" s="70">
        <v>412.011</v>
      </c>
      <c r="G24" s="71">
        <v>435.4342</v>
      </c>
      <c r="H24" s="72">
        <f t="shared" si="0"/>
        <v>0.03994767834154337</v>
      </c>
      <c r="I24" s="73">
        <v>0.0422187401804982</v>
      </c>
      <c r="J24" s="61"/>
    </row>
    <row r="25" spans="1:10" ht="12.75">
      <c r="A25" s="70" t="s">
        <v>33</v>
      </c>
      <c r="B25" s="70">
        <v>8744727.0637</v>
      </c>
      <c r="C25" s="70">
        <v>831141.3981</v>
      </c>
      <c r="D25" s="70">
        <v>1719833.3281</v>
      </c>
      <c r="E25" s="70">
        <v>4359733.218</v>
      </c>
      <c r="F25" s="70">
        <v>190586.827</v>
      </c>
      <c r="G25" s="71">
        <v>160505.8286</v>
      </c>
      <c r="H25" s="72">
        <f t="shared" si="0"/>
        <v>0.2751688135410181</v>
      </c>
      <c r="I25" s="73">
        <v>0.231737938647145</v>
      </c>
      <c r="J25" s="61"/>
    </row>
    <row r="26" spans="1:10" ht="12.75">
      <c r="A26" s="70" t="s">
        <v>67</v>
      </c>
      <c r="B26" s="70">
        <v>1228031.2549</v>
      </c>
      <c r="C26" s="70">
        <v>109303.7008</v>
      </c>
      <c r="D26" s="70">
        <v>110338.0711</v>
      </c>
      <c r="E26" s="70">
        <v>876766.6588</v>
      </c>
      <c r="F26" s="70">
        <v>12071.4087</v>
      </c>
      <c r="G26" s="71">
        <v>10890.6929</v>
      </c>
      <c r="H26" s="72">
        <f t="shared" si="0"/>
        <v>0.13252698979063296</v>
      </c>
      <c r="I26" s="73">
        <v>0.119564400695937</v>
      </c>
      <c r="J26" s="61"/>
    </row>
    <row r="27" spans="1:10" ht="12.75">
      <c r="A27" s="74" t="s">
        <v>35</v>
      </c>
      <c r="B27" s="74">
        <v>1171145.4973</v>
      </c>
      <c r="C27" s="74">
        <v>119812.6178</v>
      </c>
      <c r="D27" s="74">
        <v>181364.1372</v>
      </c>
      <c r="E27" s="74">
        <v>694516.5935</v>
      </c>
      <c r="F27" s="74">
        <v>10968.449</v>
      </c>
      <c r="G27" s="75">
        <v>9929.2567</v>
      </c>
      <c r="H27" s="76">
        <f>F27/C27*(12/10)</f>
        <v>0.10985603220832053</v>
      </c>
      <c r="I27" s="77">
        <v>0.0994478566513718</v>
      </c>
      <c r="J27" s="61"/>
    </row>
    <row r="28" spans="9:10" ht="12.75">
      <c r="I28" s="54"/>
      <c r="J28" s="61"/>
    </row>
    <row r="29" spans="1:10" ht="12.75">
      <c r="A29" s="78" t="s">
        <v>36</v>
      </c>
      <c r="B29" s="78">
        <v>4918103.2835</v>
      </c>
      <c r="C29" s="78">
        <v>365681.7687</v>
      </c>
      <c r="D29" s="78">
        <v>1095621.2773</v>
      </c>
      <c r="E29" s="78">
        <v>3348000.8678</v>
      </c>
      <c r="F29" s="78">
        <v>67797.0468</v>
      </c>
      <c r="G29" s="78">
        <v>27660.0145</v>
      </c>
      <c r="H29" s="79">
        <f>F29/C29*(12/10)</f>
        <v>0.22247884123187897</v>
      </c>
      <c r="I29" s="79">
        <v>0.0907674930527648</v>
      </c>
      <c r="J29" s="61"/>
    </row>
    <row r="30" spans="9:10" ht="12.75">
      <c r="I30" s="54"/>
      <c r="J30" s="61"/>
    </row>
    <row r="31" spans="1:10" s="57" customFormat="1" ht="12.75">
      <c r="A31" s="63" t="s">
        <v>37</v>
      </c>
      <c r="B31" s="63">
        <v>1819184.4734</v>
      </c>
      <c r="C31" s="63">
        <v>506131.5971</v>
      </c>
      <c r="D31" s="63">
        <v>488986.6193</v>
      </c>
      <c r="E31" s="63">
        <v>1270911.4045</v>
      </c>
      <c r="F31" s="63">
        <v>42573.5286</v>
      </c>
      <c r="G31" s="63">
        <v>33645.7146</v>
      </c>
      <c r="H31" s="65">
        <f aca="true" t="shared" si="1" ref="H31:H37">F31/C31*(12/10)</f>
        <v>0.10093863851362382</v>
      </c>
      <c r="I31" s="65">
        <v>0.07977146210854501</v>
      </c>
      <c r="J31" s="80"/>
    </row>
    <row r="32" spans="1:10" ht="12.75">
      <c r="A32" s="70" t="s">
        <v>38</v>
      </c>
      <c r="B32" s="70">
        <v>824952.4448</v>
      </c>
      <c r="C32" s="70">
        <v>101320.0374</v>
      </c>
      <c r="D32" s="70">
        <v>141690.4334</v>
      </c>
      <c r="E32" s="70">
        <v>576146.3606</v>
      </c>
      <c r="F32" s="70">
        <v>5483.3796</v>
      </c>
      <c r="G32" s="71">
        <v>5032.2404</v>
      </c>
      <c r="H32" s="68">
        <f t="shared" si="1"/>
        <v>0.06494327962022643</v>
      </c>
      <c r="I32" s="73">
        <v>0.0596001406529287</v>
      </c>
      <c r="J32" s="61"/>
    </row>
    <row r="33" spans="1:10" ht="12.75">
      <c r="A33" s="70" t="s">
        <v>39</v>
      </c>
      <c r="B33" s="70">
        <v>869921.5867</v>
      </c>
      <c r="C33" s="70">
        <v>250127.4244</v>
      </c>
      <c r="D33" s="70">
        <v>324222.1429</v>
      </c>
      <c r="E33" s="70">
        <v>638675.1903</v>
      </c>
      <c r="F33" s="70">
        <v>14440.2111</v>
      </c>
      <c r="G33" s="71">
        <v>10307.1311</v>
      </c>
      <c r="H33" s="72">
        <f t="shared" si="1"/>
        <v>0.06927770260125063</v>
      </c>
      <c r="I33" s="73">
        <v>0.049449025230517696</v>
      </c>
      <c r="J33" s="61"/>
    </row>
    <row r="34" spans="1:10" ht="12.75">
      <c r="A34" s="70" t="s">
        <v>40</v>
      </c>
      <c r="B34" s="70">
        <v>13304.2346</v>
      </c>
      <c r="C34" s="70">
        <v>13102.6659</v>
      </c>
      <c r="D34" s="70">
        <v>1528.0805</v>
      </c>
      <c r="E34" s="70">
        <v>985.9625</v>
      </c>
      <c r="F34" s="70">
        <v>-237.111900000018</v>
      </c>
      <c r="G34" s="71">
        <v>-237.111900000018</v>
      </c>
      <c r="H34" s="72">
        <f t="shared" si="1"/>
        <v>-0.021715754806815427</v>
      </c>
      <c r="I34" s="73">
        <v>-0.021715754806815403</v>
      </c>
      <c r="J34" s="61"/>
    </row>
    <row r="35" spans="1:10" ht="12.75">
      <c r="A35" s="70" t="s">
        <v>41</v>
      </c>
      <c r="B35" s="70">
        <v>23100.2841</v>
      </c>
      <c r="C35" s="70">
        <v>19927.0841</v>
      </c>
      <c r="D35" s="70">
        <v>1803.2938</v>
      </c>
      <c r="E35" s="70">
        <v>3054.7241</v>
      </c>
      <c r="F35" s="70">
        <v>-333.587200000009</v>
      </c>
      <c r="G35" s="71">
        <v>-452.184400000027</v>
      </c>
      <c r="H35" s="72">
        <f t="shared" si="1"/>
        <v>-0.020088470445106955</v>
      </c>
      <c r="I35" s="73">
        <v>-0.0272303402382907</v>
      </c>
      <c r="J35" s="61"/>
    </row>
    <row r="36" spans="1:10" ht="12.75">
      <c r="A36" s="70" t="s">
        <v>42</v>
      </c>
      <c r="B36" s="70">
        <v>25990.1886</v>
      </c>
      <c r="C36" s="70">
        <v>14245.9637</v>
      </c>
      <c r="D36" s="70">
        <v>9929.6335</v>
      </c>
      <c r="E36" s="70">
        <v>8008.653</v>
      </c>
      <c r="F36" s="70">
        <v>-250.954499999993</v>
      </c>
      <c r="G36" s="71">
        <v>-250.954499999993</v>
      </c>
      <c r="H36" s="72">
        <f t="shared" si="1"/>
        <v>-0.021138998128992257</v>
      </c>
      <c r="I36" s="73">
        <v>-0.021138998128992198</v>
      </c>
      <c r="J36" s="61"/>
    </row>
    <row r="37" spans="1:10" ht="12.75">
      <c r="A37" s="74" t="s">
        <v>43</v>
      </c>
      <c r="B37" s="74">
        <v>61915.7345</v>
      </c>
      <c r="C37" s="74">
        <v>107408.4214</v>
      </c>
      <c r="D37" s="74">
        <v>9813.0349</v>
      </c>
      <c r="E37" s="74">
        <v>44040.5137</v>
      </c>
      <c r="F37" s="74">
        <v>23471.5915</v>
      </c>
      <c r="G37" s="75">
        <v>19246.594</v>
      </c>
      <c r="H37" s="76">
        <f t="shared" si="1"/>
        <v>0.26223185698919504</v>
      </c>
      <c r="I37" s="77">
        <v>0.215028882269747</v>
      </c>
      <c r="J37" s="61"/>
    </row>
    <row r="38" spans="4:10" ht="12.75">
      <c r="D38" s="61"/>
      <c r="E38" s="61"/>
      <c r="F38" s="61"/>
      <c r="G38" s="61"/>
      <c r="I38" s="54"/>
      <c r="J38" s="61"/>
    </row>
    <row r="39" spans="1:11" s="57" customFormat="1" ht="12.75">
      <c r="A39" s="81" t="s">
        <v>44</v>
      </c>
      <c r="B39" s="82">
        <v>37455518.9725</v>
      </c>
      <c r="C39" s="82">
        <v>3909532.1132</v>
      </c>
      <c r="D39" s="82">
        <v>6875377.8028</v>
      </c>
      <c r="E39" s="82">
        <v>22520245.5301</v>
      </c>
      <c r="F39" s="82">
        <v>696667.4792</v>
      </c>
      <c r="G39" s="82">
        <v>574128.2908</v>
      </c>
      <c r="H39" s="83">
        <f>F39/C39*(12/10)</f>
        <v>0.21383657962991456</v>
      </c>
      <c r="I39" s="83">
        <v>0.17622414371117198</v>
      </c>
      <c r="J39" s="80"/>
      <c r="K39" s="53"/>
    </row>
    <row r="40" spans="1:10" s="57" customFormat="1" ht="12.75">
      <c r="A40" s="84"/>
      <c r="B40" s="85"/>
      <c r="C40" s="85"/>
      <c r="D40" s="85"/>
      <c r="E40" s="85"/>
      <c r="F40" s="85"/>
      <c r="G40" s="85"/>
      <c r="H40" s="53"/>
      <c r="I40" s="86"/>
      <c r="J40" s="80"/>
    </row>
    <row r="41" spans="1:10" s="57" customFormat="1" ht="12.75">
      <c r="A41" s="87" t="s">
        <v>45</v>
      </c>
      <c r="B41" s="85"/>
      <c r="C41" s="85"/>
      <c r="D41" s="85"/>
      <c r="E41" s="85"/>
      <c r="F41" s="85"/>
      <c r="G41" s="85"/>
      <c r="H41" s="53"/>
      <c r="I41" s="86"/>
      <c r="J41" s="80"/>
    </row>
    <row r="42" spans="1:10" s="57" customFormat="1" ht="12.75">
      <c r="A42" s="78" t="s">
        <v>46</v>
      </c>
      <c r="B42" s="78">
        <v>156968.1045</v>
      </c>
      <c r="C42" s="78">
        <v>22531.9315</v>
      </c>
      <c r="D42" s="78">
        <v>3288.7874</v>
      </c>
      <c r="E42" s="78">
        <v>83441.0311</v>
      </c>
      <c r="F42" s="78">
        <v>9981.5611</v>
      </c>
      <c r="G42" s="78">
        <v>8676.2225</v>
      </c>
      <c r="H42" s="68">
        <f>F42/C42*12/10</f>
        <v>0.5315954968174833</v>
      </c>
      <c r="I42" s="79">
        <v>0.46207609853598197</v>
      </c>
      <c r="J42" s="80"/>
    </row>
    <row r="43" spans="1:9" ht="12.75">
      <c r="A43" s="78" t="s">
        <v>47</v>
      </c>
      <c r="B43" s="78">
        <v>4280326.9882</v>
      </c>
      <c r="C43" s="78">
        <v>335317.5683</v>
      </c>
      <c r="D43" s="78">
        <v>1027639.9383</v>
      </c>
      <c r="E43" s="78">
        <v>2305648.3312</v>
      </c>
      <c r="F43" s="78">
        <v>89463.9189</v>
      </c>
      <c r="G43" s="78">
        <v>77421.3512</v>
      </c>
      <c r="H43" s="79">
        <f>F43/C43*12/10</f>
        <v>0.3201642646529953</v>
      </c>
      <c r="I43" s="79">
        <v>0.277067562880808</v>
      </c>
    </row>
    <row r="44" ht="12.75">
      <c r="A44" s="88"/>
    </row>
    <row r="45" spans="1:9" ht="12.75">
      <c r="A45" s="88"/>
      <c r="B45" s="88"/>
      <c r="C45" s="88"/>
      <c r="D45" s="88"/>
      <c r="E45" s="88"/>
      <c r="F45" s="88"/>
      <c r="G45" s="88"/>
      <c r="H45" s="89"/>
      <c r="I45" s="89"/>
    </row>
    <row r="46" ht="12.75">
      <c r="J46" s="57"/>
    </row>
    <row r="47" ht="12.75">
      <c r="J47" s="57"/>
    </row>
    <row r="48" ht="12.75">
      <c r="J48" s="57"/>
    </row>
    <row r="49" ht="12.75">
      <c r="J49" s="57"/>
    </row>
    <row r="50" ht="12.75">
      <c r="J50" s="57"/>
    </row>
    <row r="51" ht="12.75">
      <c r="J51" s="57"/>
    </row>
    <row r="52" ht="12.75">
      <c r="J52" s="57"/>
    </row>
    <row r="53" ht="12.75">
      <c r="J53" s="57"/>
    </row>
    <row r="54" ht="12.75">
      <c r="J54" s="57"/>
    </row>
    <row r="55" ht="12.75">
      <c r="J55" s="57"/>
    </row>
    <row r="56" ht="12.75">
      <c r="J56" s="57"/>
    </row>
    <row r="57" ht="12.75">
      <c r="J57" s="57"/>
    </row>
    <row r="58" ht="12.75">
      <c r="J58" s="57"/>
    </row>
    <row r="59" ht="12.75">
      <c r="J59" s="57"/>
    </row>
    <row r="60" ht="12.75">
      <c r="J60" s="57"/>
    </row>
    <row r="61" ht="12.75">
      <c r="J61" s="57"/>
    </row>
    <row r="62" ht="12.75">
      <c r="J62" s="57"/>
    </row>
    <row r="63" ht="12.75">
      <c r="J63" s="57"/>
    </row>
    <row r="64" ht="12.75">
      <c r="J64" s="57"/>
    </row>
    <row r="65" ht="12.75">
      <c r="J65" s="57"/>
    </row>
    <row r="66" ht="12.75">
      <c r="J66" s="57"/>
    </row>
    <row r="68" spans="1:9" ht="12.75">
      <c r="A68" s="90"/>
      <c r="B68" s="57"/>
      <c r="C68" s="57"/>
      <c r="D68" s="80"/>
      <c r="E68" s="57"/>
      <c r="F68" s="57"/>
      <c r="G68" s="80"/>
      <c r="H68" s="80"/>
      <c r="I68" s="57"/>
    </row>
    <row r="69" spans="1:9" ht="12.75">
      <c r="A69" s="57" t="s">
        <v>48</v>
      </c>
      <c r="B69" s="57"/>
      <c r="C69" s="57"/>
      <c r="D69" s="80"/>
      <c r="E69" s="57"/>
      <c r="F69" s="57"/>
      <c r="G69" s="80"/>
      <c r="H69" s="80"/>
      <c r="I69" s="57"/>
    </row>
    <row r="70" spans="1:9" ht="12.75">
      <c r="A70" s="57" t="s">
        <v>49</v>
      </c>
      <c r="B70" s="57"/>
      <c r="C70" s="57"/>
      <c r="D70" s="80"/>
      <c r="E70" s="57"/>
      <c r="F70" s="57"/>
      <c r="G70" s="80"/>
      <c r="H70" s="80"/>
      <c r="I70" s="57"/>
    </row>
    <row r="71" spans="1:9" ht="12.75">
      <c r="A71" s="57"/>
      <c r="B71" s="57"/>
      <c r="C71" s="57"/>
      <c r="D71" s="80"/>
      <c r="E71" s="57"/>
      <c r="F71" s="57"/>
      <c r="G71" s="80"/>
      <c r="H71" s="80"/>
      <c r="I71" s="57"/>
    </row>
    <row r="72" spans="1:9" ht="12.75">
      <c r="A72" s="57"/>
      <c r="B72" s="57"/>
      <c r="C72" s="57"/>
      <c r="D72" s="57"/>
      <c r="E72" s="57"/>
      <c r="F72" s="57"/>
      <c r="G72" s="57"/>
      <c r="H72" s="57"/>
      <c r="I72" s="57"/>
    </row>
    <row r="73" spans="1:9" ht="12.75">
      <c r="A73" s="90" t="s">
        <v>50</v>
      </c>
      <c r="B73" s="57"/>
      <c r="C73" s="57"/>
      <c r="D73" s="57"/>
      <c r="E73" s="57"/>
      <c r="F73" s="57"/>
      <c r="G73" s="57"/>
      <c r="H73" s="57"/>
      <c r="I73" s="57"/>
    </row>
    <row r="74" spans="1:9" ht="12.75">
      <c r="A74" s="57"/>
      <c r="B74" s="57"/>
      <c r="C74" s="57"/>
      <c r="D74" s="57"/>
      <c r="E74" s="57"/>
      <c r="F74" s="57"/>
      <c r="G74" s="57"/>
      <c r="H74" s="57"/>
      <c r="I74" s="57"/>
    </row>
    <row r="75" spans="1:9" ht="12.75">
      <c r="A75" s="57" t="s">
        <v>49</v>
      </c>
      <c r="B75" s="57"/>
      <c r="C75" s="57"/>
      <c r="D75" s="57"/>
      <c r="E75" s="57"/>
      <c r="F75" s="57"/>
      <c r="G75" s="57"/>
      <c r="H75" s="57"/>
      <c r="I75" s="57"/>
    </row>
    <row r="76" spans="1:9" ht="12.75">
      <c r="A76" s="57"/>
      <c r="B76" s="57"/>
      <c r="C76" s="57"/>
      <c r="D76" s="57"/>
      <c r="E76" s="57"/>
      <c r="F76" s="57"/>
      <c r="G76" s="57"/>
      <c r="H76" s="57"/>
      <c r="I76" s="57"/>
    </row>
    <row r="77" spans="1:9" ht="12.75">
      <c r="A77" s="57"/>
      <c r="B77" s="57"/>
      <c r="C77" s="57"/>
      <c r="D77" s="57"/>
      <c r="E77" s="57"/>
      <c r="F77" s="57"/>
      <c r="G77" s="57"/>
      <c r="H77" s="57"/>
      <c r="I77" s="57"/>
    </row>
    <row r="79" spans="1:6" ht="12.75">
      <c r="A79" s="57"/>
      <c r="B79" s="57"/>
      <c r="C79" s="57"/>
      <c r="D79" s="57"/>
      <c r="E79" s="57"/>
      <c r="F79" s="57"/>
    </row>
    <row r="80" spans="1:6" ht="12.75">
      <c r="A80" s="57"/>
      <c r="F80" s="57"/>
    </row>
    <row r="81" spans="1:6" ht="12.75">
      <c r="A81" s="57"/>
      <c r="F81" s="57"/>
    </row>
  </sheetData>
  <mergeCells count="4">
    <mergeCell ref="A2:I2"/>
    <mergeCell ref="A3:I3"/>
    <mergeCell ref="H5:I5"/>
    <mergeCell ref="A1:I1"/>
  </mergeCells>
  <printOptions horizontalCentered="1" verticalCentered="1"/>
  <pageMargins left="0.35433070866141736" right="0.7874015748031497" top="0.5905511811023623" bottom="0.984251968503937" header="0" footer="0"/>
  <pageSetup fitToHeight="1" fitToWidth="1" horizontalDpi="600" verticalDpi="600" orientation="landscape" scale="6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81"/>
  <sheetViews>
    <sheetView showGridLines="0" workbookViewId="0" topLeftCell="A1">
      <selection activeCell="A1" sqref="A1:I1"/>
    </sheetView>
  </sheetViews>
  <sheetFormatPr defaultColWidth="11.421875" defaultRowHeight="12.75"/>
  <cols>
    <col min="1" max="1" width="40.8515625" style="92" customWidth="1"/>
    <col min="2" max="2" width="15.28125" style="92" bestFit="1" customWidth="1"/>
    <col min="3" max="3" width="13.00390625" style="92" bestFit="1" customWidth="1"/>
    <col min="4" max="4" width="13.421875" style="92" bestFit="1" customWidth="1"/>
    <col min="5" max="6" width="14.00390625" style="92" bestFit="1" customWidth="1"/>
    <col min="7" max="7" width="10.8515625" style="92" customWidth="1"/>
    <col min="8" max="9" width="17.8515625" style="92" customWidth="1"/>
    <col min="10" max="10" width="3.7109375" style="92" customWidth="1"/>
    <col min="11" max="16384" width="10.28125" style="92" customWidth="1"/>
  </cols>
  <sheetData>
    <row r="1" spans="1:9" ht="18">
      <c r="A1" s="138" t="s">
        <v>57</v>
      </c>
      <c r="B1" s="138"/>
      <c r="C1" s="138"/>
      <c r="D1" s="138"/>
      <c r="E1" s="138"/>
      <c r="F1" s="138"/>
      <c r="G1" s="138"/>
      <c r="H1" s="138"/>
      <c r="I1" s="138"/>
    </row>
    <row r="2" spans="1:11" ht="18">
      <c r="A2" s="138" t="s">
        <v>68</v>
      </c>
      <c r="B2" s="138"/>
      <c r="C2" s="138"/>
      <c r="D2" s="138"/>
      <c r="E2" s="138"/>
      <c r="F2" s="138"/>
      <c r="G2" s="138"/>
      <c r="H2" s="138"/>
      <c r="I2" s="138"/>
      <c r="J2" s="91"/>
      <c r="K2" s="91"/>
    </row>
    <row r="3" spans="1:11" ht="12.75">
      <c r="A3" s="139" t="s">
        <v>1</v>
      </c>
      <c r="B3" s="139"/>
      <c r="C3" s="139"/>
      <c r="D3" s="139"/>
      <c r="E3" s="139"/>
      <c r="F3" s="139"/>
      <c r="G3" s="139"/>
      <c r="H3" s="139"/>
      <c r="I3" s="139"/>
      <c r="J3" s="91"/>
      <c r="K3" s="91"/>
    </row>
    <row r="4" spans="1:11" ht="12.75">
      <c r="A4" s="91"/>
      <c r="B4" s="91"/>
      <c r="C4" s="91"/>
      <c r="D4" s="91"/>
      <c r="E4" s="91"/>
      <c r="F4" s="91"/>
      <c r="G4" s="91"/>
      <c r="H4" s="91"/>
      <c r="I4" s="91"/>
      <c r="J4" s="91"/>
      <c r="K4" s="91"/>
    </row>
    <row r="5" spans="1:11" s="95" customFormat="1" ht="12.75">
      <c r="A5" s="93"/>
      <c r="B5" s="93" t="s">
        <v>2</v>
      </c>
      <c r="C5" s="93" t="s">
        <v>3</v>
      </c>
      <c r="D5" s="93" t="s">
        <v>4</v>
      </c>
      <c r="E5" s="93" t="s">
        <v>4</v>
      </c>
      <c r="F5" s="93" t="s">
        <v>5</v>
      </c>
      <c r="G5" s="93" t="s">
        <v>6</v>
      </c>
      <c r="H5" s="140" t="s">
        <v>7</v>
      </c>
      <c r="I5" s="141"/>
      <c r="J5" s="94"/>
      <c r="K5" s="94"/>
    </row>
    <row r="6" spans="1:11" s="95" customFormat="1" ht="12.75">
      <c r="A6" s="96" t="s">
        <v>8</v>
      </c>
      <c r="B6" s="97" t="s">
        <v>9</v>
      </c>
      <c r="C6" s="96" t="s">
        <v>10</v>
      </c>
      <c r="D6" s="96" t="s">
        <v>11</v>
      </c>
      <c r="E6" s="96" t="s">
        <v>12</v>
      </c>
      <c r="F6" s="96" t="s">
        <v>13</v>
      </c>
      <c r="G6" s="96" t="s">
        <v>14</v>
      </c>
      <c r="H6" s="96" t="s">
        <v>15</v>
      </c>
      <c r="I6" s="96" t="s">
        <v>16</v>
      </c>
      <c r="J6" s="94"/>
      <c r="K6" s="94"/>
    </row>
    <row r="7" spans="1:11" s="95" customFormat="1" ht="12.75">
      <c r="A7" s="98"/>
      <c r="B7" s="98"/>
      <c r="C7" s="98"/>
      <c r="D7" s="98"/>
      <c r="E7" s="98"/>
      <c r="F7" s="98"/>
      <c r="G7" s="98"/>
      <c r="H7" s="98"/>
      <c r="I7" s="98"/>
      <c r="J7" s="94"/>
      <c r="K7" s="94"/>
    </row>
    <row r="8" spans="2:6" ht="12.75">
      <c r="B8" s="99"/>
      <c r="C8" s="99"/>
      <c r="D8" s="99"/>
      <c r="E8" s="99"/>
      <c r="F8" s="99"/>
    </row>
    <row r="9" spans="1:11" s="95" customFormat="1" ht="12.75">
      <c r="A9" s="100" t="s">
        <v>17</v>
      </c>
      <c r="B9" s="101">
        <v>30957348.7685</v>
      </c>
      <c r="C9" s="101">
        <v>3042263.9891</v>
      </c>
      <c r="D9" s="101">
        <v>5255597.6391</v>
      </c>
      <c r="E9" s="101">
        <v>18089543.2103</v>
      </c>
      <c r="F9" s="101">
        <v>641061.22</v>
      </c>
      <c r="G9" s="101">
        <v>560493.4944</v>
      </c>
      <c r="H9" s="102">
        <f>F9/C9*(12/11)</f>
        <v>0.22987469701278615</v>
      </c>
      <c r="I9" s="103">
        <v>0.200984349361887</v>
      </c>
      <c r="K9" s="92"/>
    </row>
    <row r="10" spans="1:10" ht="12.75">
      <c r="A10" s="104" t="s">
        <v>59</v>
      </c>
      <c r="B10" s="104">
        <v>168280.1445</v>
      </c>
      <c r="C10" s="104">
        <v>89594.2214</v>
      </c>
      <c r="D10" s="104">
        <v>17473.4758</v>
      </c>
      <c r="E10" s="104">
        <v>89235.6621</v>
      </c>
      <c r="F10" s="104">
        <v>3757.9916</v>
      </c>
      <c r="G10" s="105">
        <v>3109.9688</v>
      </c>
      <c r="H10" s="106">
        <f>F10/C10*(12/11)</f>
        <v>0.04575771892360013</v>
      </c>
      <c r="I10" s="107">
        <v>0.0378673220588268</v>
      </c>
      <c r="J10" s="99"/>
    </row>
    <row r="11" spans="1:10" ht="12.75">
      <c r="A11" s="108" t="s">
        <v>19</v>
      </c>
      <c r="B11" s="108">
        <v>2924740.8885</v>
      </c>
      <c r="C11" s="108">
        <v>257360.7878</v>
      </c>
      <c r="D11" s="108">
        <v>374506.1993</v>
      </c>
      <c r="E11" s="108">
        <v>2101782.894</v>
      </c>
      <c r="F11" s="108">
        <v>34365.1487</v>
      </c>
      <c r="G11" s="109">
        <v>30375.0376</v>
      </c>
      <c r="H11" s="110">
        <f>F11/C11*(12/11)</f>
        <v>0.1456680850557791</v>
      </c>
      <c r="I11" s="111">
        <v>0.128754675247172</v>
      </c>
      <c r="J11" s="99"/>
    </row>
    <row r="12" spans="1:10" ht="12.75">
      <c r="A12" s="108" t="s">
        <v>20</v>
      </c>
      <c r="B12" s="108">
        <v>989474.0667</v>
      </c>
      <c r="C12" s="108">
        <v>103936.5745</v>
      </c>
      <c r="D12" s="108">
        <v>98766.3214</v>
      </c>
      <c r="E12" s="108">
        <v>758403.3201</v>
      </c>
      <c r="F12" s="108">
        <v>14582.6444</v>
      </c>
      <c r="G12" s="109">
        <v>13073.8777</v>
      </c>
      <c r="H12" s="110">
        <f aca="true" t="shared" si="0" ref="H12:H26">F12/C12*(12/11)</f>
        <v>0.15305814552753558</v>
      </c>
      <c r="I12" s="111">
        <v>0.137222263721647</v>
      </c>
      <c r="J12" s="99"/>
    </row>
    <row r="13" spans="1:10" ht="12.75">
      <c r="A13" s="108" t="s">
        <v>21</v>
      </c>
      <c r="B13" s="108">
        <v>2438219.1397</v>
      </c>
      <c r="C13" s="108">
        <v>325227.3918</v>
      </c>
      <c r="D13" s="108">
        <v>186403.5724</v>
      </c>
      <c r="E13" s="108">
        <v>1652054.3647</v>
      </c>
      <c r="F13" s="108">
        <v>50710.7639</v>
      </c>
      <c r="G13" s="109">
        <v>46260.8667</v>
      </c>
      <c r="H13" s="110">
        <f t="shared" si="0"/>
        <v>0.17009893612981508</v>
      </c>
      <c r="I13" s="111">
        <v>0.155172661678504</v>
      </c>
      <c r="J13" s="99"/>
    </row>
    <row r="14" spans="1:10" ht="12.75">
      <c r="A14" s="108" t="s">
        <v>22</v>
      </c>
      <c r="B14" s="108">
        <v>6630924.6216</v>
      </c>
      <c r="C14" s="108">
        <v>521662.754</v>
      </c>
      <c r="D14" s="108">
        <v>1386963.904</v>
      </c>
      <c r="E14" s="108">
        <v>3510540.6834</v>
      </c>
      <c r="F14" s="108">
        <v>158966.5454</v>
      </c>
      <c r="G14" s="109">
        <v>144956.065</v>
      </c>
      <c r="H14" s="110">
        <f t="shared" si="0"/>
        <v>0.33243325922262934</v>
      </c>
      <c r="I14" s="111">
        <v>0.30313432936963897</v>
      </c>
      <c r="J14" s="99"/>
    </row>
    <row r="15" spans="1:10" ht="12.75">
      <c r="A15" s="108" t="s">
        <v>23</v>
      </c>
      <c r="B15" s="108">
        <v>4485172.3507</v>
      </c>
      <c r="C15" s="108">
        <v>336201.4598</v>
      </c>
      <c r="D15" s="108">
        <v>1023915.0329</v>
      </c>
      <c r="E15" s="108">
        <v>2423868.4449</v>
      </c>
      <c r="F15" s="108">
        <v>98315.6581</v>
      </c>
      <c r="G15" s="109">
        <v>83600.4843</v>
      </c>
      <c r="H15" s="110">
        <f t="shared" si="0"/>
        <v>0.3190154060122257</v>
      </c>
      <c r="I15" s="111">
        <v>0.271267496522847</v>
      </c>
      <c r="J15" s="99"/>
    </row>
    <row r="16" spans="1:10" ht="12.75">
      <c r="A16" s="108" t="s">
        <v>24</v>
      </c>
      <c r="B16" s="108">
        <v>1387343.3138</v>
      </c>
      <c r="C16" s="108">
        <v>129192.8696</v>
      </c>
      <c r="D16" s="108">
        <v>116904.783</v>
      </c>
      <c r="E16" s="108">
        <v>678651.5398</v>
      </c>
      <c r="F16" s="108">
        <v>18920.563</v>
      </c>
      <c r="G16" s="109">
        <v>16316.4895</v>
      </c>
      <c r="H16" s="110">
        <f t="shared" si="0"/>
        <v>0.15976589300728852</v>
      </c>
      <c r="I16" s="111">
        <v>0.137777005668993</v>
      </c>
      <c r="J16" s="99"/>
    </row>
    <row r="17" spans="1:10" ht="12.75">
      <c r="A17" s="108" t="s">
        <v>65</v>
      </c>
      <c r="B17" s="108">
        <v>24846.468</v>
      </c>
      <c r="C17" s="108">
        <v>63300.6305</v>
      </c>
      <c r="D17" s="108">
        <v>-5184.34220000001</v>
      </c>
      <c r="E17" s="108">
        <v>226839.2632</v>
      </c>
      <c r="F17" s="108">
        <v>15894.2479</v>
      </c>
      <c r="G17" s="109">
        <v>13184.9637</v>
      </c>
      <c r="H17" s="110">
        <f t="shared" si="0"/>
        <v>0.2739179592732924</v>
      </c>
      <c r="I17" s="111">
        <v>0.227226753509767</v>
      </c>
      <c r="J17" s="99"/>
    </row>
    <row r="18" spans="1:10" ht="12.75">
      <c r="A18" s="108" t="s">
        <v>27</v>
      </c>
      <c r="B18" s="108">
        <v>270828.5898</v>
      </c>
      <c r="C18" s="108">
        <v>37944.9323</v>
      </c>
      <c r="D18" s="108">
        <v>3119.5317</v>
      </c>
      <c r="E18" s="108">
        <v>192197.278</v>
      </c>
      <c r="F18" s="108">
        <v>11725.6831</v>
      </c>
      <c r="G18" s="109">
        <v>9746.059</v>
      </c>
      <c r="H18" s="110">
        <f t="shared" si="0"/>
        <v>0.33711100575370084</v>
      </c>
      <c r="I18" s="111">
        <v>0.28019721525860697</v>
      </c>
      <c r="J18" s="99"/>
    </row>
    <row r="19" spans="1:10" ht="12.75">
      <c r="A19" s="108" t="s">
        <v>28</v>
      </c>
      <c r="B19" s="108">
        <v>85775.8335</v>
      </c>
      <c r="C19" s="108">
        <v>12618.5804</v>
      </c>
      <c r="D19" s="108">
        <v>4448.3344</v>
      </c>
      <c r="E19" s="108">
        <v>68393.4519</v>
      </c>
      <c r="F19" s="108">
        <v>-2173.35010000004</v>
      </c>
      <c r="G19" s="109">
        <v>-1747.48850000004</v>
      </c>
      <c r="H19" s="110">
        <f t="shared" si="0"/>
        <v>-0.18789176806435573</v>
      </c>
      <c r="I19" s="111">
        <v>-0.151074925267277</v>
      </c>
      <c r="J19" s="99"/>
    </row>
    <row r="20" spans="1:10" ht="12.75">
      <c r="A20" s="108" t="s">
        <v>60</v>
      </c>
      <c r="B20" s="108">
        <v>125065.899</v>
      </c>
      <c r="C20" s="108">
        <v>47715.1903</v>
      </c>
      <c r="D20" s="108">
        <v>19727.6918</v>
      </c>
      <c r="E20" s="108">
        <v>204865.3241</v>
      </c>
      <c r="F20" s="108">
        <v>-314.165000000037</v>
      </c>
      <c r="G20" s="109">
        <v>-385.412700000044</v>
      </c>
      <c r="H20" s="110">
        <f t="shared" si="0"/>
        <v>-0.007182732634841758</v>
      </c>
      <c r="I20" s="111">
        <v>-0.008811663865078761</v>
      </c>
      <c r="J20" s="99"/>
    </row>
    <row r="21" spans="1:10" ht="12.75">
      <c r="A21" s="108" t="s">
        <v>30</v>
      </c>
      <c r="B21" s="108">
        <v>125509.8627</v>
      </c>
      <c r="C21" s="108">
        <v>14941.5367</v>
      </c>
      <c r="D21" s="108">
        <v>17035.9136</v>
      </c>
      <c r="E21" s="108">
        <v>111572.7247</v>
      </c>
      <c r="F21" s="108">
        <v>1623.5727</v>
      </c>
      <c r="G21" s="109">
        <v>1660.6505</v>
      </c>
      <c r="H21" s="110">
        <f t="shared" si="0"/>
        <v>0.1185400306369972</v>
      </c>
      <c r="I21" s="111">
        <v>0.121247149048111</v>
      </c>
      <c r="J21" s="99"/>
    </row>
    <row r="22" spans="1:10" ht="12.75">
      <c r="A22" s="108" t="s">
        <v>31</v>
      </c>
      <c r="B22" s="108">
        <v>13306.5893</v>
      </c>
      <c r="C22" s="108">
        <v>8261.1195</v>
      </c>
      <c r="D22" s="108">
        <v>3349.3406</v>
      </c>
      <c r="E22" s="108">
        <v>10662.5683</v>
      </c>
      <c r="F22" s="108">
        <v>-73.3273000000045</v>
      </c>
      <c r="G22" s="109">
        <v>-74.4510000000009</v>
      </c>
      <c r="H22" s="110">
        <f t="shared" si="0"/>
        <v>-0.009683120814536464</v>
      </c>
      <c r="I22" s="111">
        <v>-0.009831509243665309</v>
      </c>
      <c r="J22" s="99"/>
    </row>
    <row r="23" spans="1:10" ht="12.75">
      <c r="A23" s="108" t="s">
        <v>61</v>
      </c>
      <c r="B23" s="108">
        <v>71.4523</v>
      </c>
      <c r="C23" s="108">
        <v>20855.8381</v>
      </c>
      <c r="D23" s="108">
        <v>1966.008</v>
      </c>
      <c r="E23" s="108">
        <v>4316.5671</v>
      </c>
      <c r="F23" s="108">
        <v>-1867.56590000005</v>
      </c>
      <c r="G23" s="109">
        <v>-568.500400000019</v>
      </c>
      <c r="H23" s="110">
        <f t="shared" si="0"/>
        <v>-0.09768701734320966</v>
      </c>
      <c r="I23" s="111">
        <v>-0.0340732171295491</v>
      </c>
      <c r="J23" s="99"/>
    </row>
    <row r="24" spans="1:10" ht="12.75">
      <c r="A24" s="108" t="s">
        <v>32</v>
      </c>
      <c r="B24" s="108">
        <v>93754.8097</v>
      </c>
      <c r="C24" s="108">
        <v>12410.9457</v>
      </c>
      <c r="D24" s="108">
        <v>1520.8785</v>
      </c>
      <c r="E24" s="108">
        <v>79672.8148</v>
      </c>
      <c r="F24" s="108">
        <v>539.3856</v>
      </c>
      <c r="G24" s="109">
        <v>562.8087</v>
      </c>
      <c r="H24" s="110">
        <f t="shared" si="0"/>
        <v>0.04741142768398821</v>
      </c>
      <c r="I24" s="111">
        <v>0.049470293570999004</v>
      </c>
      <c r="J24" s="99"/>
    </row>
    <row r="25" spans="1:10" ht="12.75">
      <c r="A25" s="108" t="s">
        <v>33</v>
      </c>
      <c r="B25" s="108">
        <v>8744481.5552</v>
      </c>
      <c r="C25" s="108">
        <v>832131.8371</v>
      </c>
      <c r="D25" s="108">
        <v>1728543.0382</v>
      </c>
      <c r="E25" s="108">
        <v>4335598.927</v>
      </c>
      <c r="F25" s="108">
        <v>209728.6085</v>
      </c>
      <c r="G25" s="109">
        <v>176679.9521</v>
      </c>
      <c r="H25" s="110">
        <f t="shared" si="0"/>
        <v>0.2749502367722395</v>
      </c>
      <c r="I25" s="111">
        <v>0.23162407365518198</v>
      </c>
      <c r="J25" s="99"/>
    </row>
    <row r="26" spans="1:10" ht="12.75">
      <c r="A26" s="108" t="s">
        <v>34</v>
      </c>
      <c r="B26" s="108">
        <v>1213715.1043</v>
      </c>
      <c r="C26" s="108">
        <v>108825.2029</v>
      </c>
      <c r="D26" s="108">
        <v>104544.7488</v>
      </c>
      <c r="E26" s="108">
        <v>897641.3056</v>
      </c>
      <c r="F26" s="108">
        <v>14338.9206</v>
      </c>
      <c r="G26" s="109">
        <v>12898.2048</v>
      </c>
      <c r="H26" s="110">
        <f t="shared" si="0"/>
        <v>0.14373930320844486</v>
      </c>
      <c r="I26" s="111">
        <v>0.129296968880058</v>
      </c>
      <c r="J26" s="99"/>
    </row>
    <row r="27" spans="1:10" ht="12.75">
      <c r="A27" s="112" t="s">
        <v>35</v>
      </c>
      <c r="B27" s="112">
        <v>1235838.0784</v>
      </c>
      <c r="C27" s="112">
        <v>120082.1158</v>
      </c>
      <c r="D27" s="112">
        <v>171593.2061</v>
      </c>
      <c r="E27" s="112">
        <v>743246.0758</v>
      </c>
      <c r="F27" s="112">
        <v>12019.8944</v>
      </c>
      <c r="G27" s="113">
        <v>10843.918</v>
      </c>
      <c r="H27" s="114">
        <f>F27/C27*(12/11)</f>
        <v>0.10919704391756954</v>
      </c>
      <c r="I27" s="115">
        <v>0.09851365999392829</v>
      </c>
      <c r="J27" s="99"/>
    </row>
    <row r="28" spans="9:10" ht="12.75">
      <c r="I28" s="91"/>
      <c r="J28" s="99"/>
    </row>
    <row r="29" spans="1:10" ht="12.75">
      <c r="A29" s="116" t="s">
        <v>36</v>
      </c>
      <c r="B29" s="116">
        <v>5007706.9982</v>
      </c>
      <c r="C29" s="116">
        <v>367265.9212</v>
      </c>
      <c r="D29" s="116">
        <v>1188443.3662</v>
      </c>
      <c r="E29" s="116">
        <v>3360033.4422</v>
      </c>
      <c r="F29" s="116">
        <v>82019.9128</v>
      </c>
      <c r="G29" s="116">
        <v>33176.1627</v>
      </c>
      <c r="H29" s="117">
        <f>F29/C29*(12/11)</f>
        <v>0.24362801813121482</v>
      </c>
      <c r="I29" s="117">
        <v>0.0985448836980443</v>
      </c>
      <c r="J29" s="99"/>
    </row>
    <row r="30" spans="9:10" ht="12.75">
      <c r="I30" s="91"/>
      <c r="J30" s="99"/>
    </row>
    <row r="31" spans="1:10" s="95" customFormat="1" ht="12.75">
      <c r="A31" s="101" t="s">
        <v>37</v>
      </c>
      <c r="B31" s="101">
        <v>1789421.5256</v>
      </c>
      <c r="C31" s="101">
        <v>507308.0015</v>
      </c>
      <c r="D31" s="101">
        <v>525597.1601</v>
      </c>
      <c r="E31" s="101">
        <v>1109175.3216</v>
      </c>
      <c r="F31" s="101">
        <v>36719.7373</v>
      </c>
      <c r="G31" s="101">
        <v>30235.2396</v>
      </c>
      <c r="H31" s="103">
        <f aca="true" t="shared" si="1" ref="H31:H37">F31/C31*(12/11)</f>
        <v>0.0789616862299059</v>
      </c>
      <c r="I31" s="103">
        <v>0.0650174995228309</v>
      </c>
      <c r="J31" s="118"/>
    </row>
    <row r="32" spans="1:10" ht="12.75">
      <c r="A32" s="108" t="s">
        <v>38</v>
      </c>
      <c r="B32" s="108">
        <v>869636.0758</v>
      </c>
      <c r="C32" s="108">
        <v>101618.3299</v>
      </c>
      <c r="D32" s="108">
        <v>151875.6563</v>
      </c>
      <c r="E32" s="108">
        <v>550066.3349</v>
      </c>
      <c r="F32" s="108">
        <v>5286.8468</v>
      </c>
      <c r="G32" s="109">
        <v>4908.5358</v>
      </c>
      <c r="H32" s="106">
        <f t="shared" si="1"/>
        <v>0.05675618997123113</v>
      </c>
      <c r="I32" s="111">
        <v>0.0526948861740024</v>
      </c>
      <c r="J32" s="99"/>
    </row>
    <row r="33" spans="1:10" ht="12.75">
      <c r="A33" s="108" t="s">
        <v>39</v>
      </c>
      <c r="B33" s="108">
        <v>853152.8615</v>
      </c>
      <c r="C33" s="108">
        <v>250675.5252</v>
      </c>
      <c r="D33" s="108">
        <v>351894.8663</v>
      </c>
      <c r="E33" s="108">
        <v>518439.0727</v>
      </c>
      <c r="F33" s="108">
        <v>12050.9334</v>
      </c>
      <c r="G33" s="109">
        <v>9871.3958</v>
      </c>
      <c r="H33" s="110">
        <f t="shared" si="1"/>
        <v>0.05244418173457964</v>
      </c>
      <c r="I33" s="111">
        <v>0.0429591018492531</v>
      </c>
      <c r="J33" s="99"/>
    </row>
    <row r="34" spans="1:10" ht="12.75">
      <c r="A34" s="108" t="s">
        <v>40</v>
      </c>
      <c r="B34" s="108">
        <v>14256.2708</v>
      </c>
      <c r="C34" s="108">
        <v>13141.241</v>
      </c>
      <c r="D34" s="108">
        <v>1464.5353</v>
      </c>
      <c r="E34" s="108">
        <v>900.512</v>
      </c>
      <c r="F34" s="108">
        <v>-500.638600000006</v>
      </c>
      <c r="G34" s="109">
        <v>-500.638600000006</v>
      </c>
      <c r="H34" s="110">
        <f t="shared" si="1"/>
        <v>-0.041560093144932544</v>
      </c>
      <c r="I34" s="111">
        <v>-0.0415600931449325</v>
      </c>
      <c r="J34" s="99"/>
    </row>
    <row r="35" spans="1:10" ht="12.75">
      <c r="A35" s="108" t="s">
        <v>41</v>
      </c>
      <c r="B35" s="108">
        <v>24693.2902</v>
      </c>
      <c r="C35" s="108">
        <v>19985.7507</v>
      </c>
      <c r="D35" s="108">
        <v>2162.5807</v>
      </c>
      <c r="E35" s="108">
        <v>3939.1452</v>
      </c>
      <c r="F35" s="108">
        <v>-447.003700000001</v>
      </c>
      <c r="G35" s="109">
        <v>-582.127399999998</v>
      </c>
      <c r="H35" s="110">
        <f t="shared" si="1"/>
        <v>-0.024399403721172257</v>
      </c>
      <c r="I35" s="111">
        <v>-0.0317750422418343</v>
      </c>
      <c r="J35" s="99"/>
    </row>
    <row r="36" spans="1:10" ht="12.75">
      <c r="A36" s="108" t="s">
        <v>42</v>
      </c>
      <c r="B36" s="108">
        <v>25272.8135</v>
      </c>
      <c r="C36" s="108">
        <v>14268.1283</v>
      </c>
      <c r="D36" s="108">
        <v>15194.6451</v>
      </c>
      <c r="E36" s="108">
        <v>10571.3472</v>
      </c>
      <c r="F36" s="108">
        <v>-546.56580000004</v>
      </c>
      <c r="G36" s="109">
        <v>-546.56580000004</v>
      </c>
      <c r="H36" s="110">
        <f t="shared" si="1"/>
        <v>-0.04178919529340394</v>
      </c>
      <c r="I36" s="111">
        <v>-0.041789195293404</v>
      </c>
      <c r="J36" s="99"/>
    </row>
    <row r="37" spans="1:10" ht="12.75">
      <c r="A37" s="112" t="s">
        <v>43</v>
      </c>
      <c r="B37" s="112">
        <v>2410.2135</v>
      </c>
      <c r="C37" s="112">
        <v>107619.0262</v>
      </c>
      <c r="D37" s="112">
        <v>3004.8761</v>
      </c>
      <c r="E37" s="112">
        <v>25258.9093</v>
      </c>
      <c r="F37" s="112">
        <v>20876.1653</v>
      </c>
      <c r="G37" s="113">
        <v>17084.6398</v>
      </c>
      <c r="H37" s="114">
        <f t="shared" si="1"/>
        <v>0.21161684242308176</v>
      </c>
      <c r="I37" s="115">
        <v>0.17318302841814098</v>
      </c>
      <c r="J37" s="99"/>
    </row>
    <row r="38" spans="4:10" ht="12.75">
      <c r="D38" s="99"/>
      <c r="E38" s="99"/>
      <c r="F38" s="99"/>
      <c r="G38" s="99"/>
      <c r="I38" s="91"/>
      <c r="J38" s="99"/>
    </row>
    <row r="39" spans="1:11" s="95" customFormat="1" ht="12.75">
      <c r="A39" s="125" t="s">
        <v>44</v>
      </c>
      <c r="B39" s="126">
        <v>37754477.2925</v>
      </c>
      <c r="C39" s="126">
        <v>3916837.9119</v>
      </c>
      <c r="D39" s="126">
        <v>6969638.1655</v>
      </c>
      <c r="E39" s="126">
        <v>22558751.9742</v>
      </c>
      <c r="F39" s="126">
        <v>759800.8701</v>
      </c>
      <c r="G39" s="126">
        <v>623904.8968</v>
      </c>
      <c r="H39" s="127">
        <f>F39/C39*(12/11)</f>
        <v>0.21161806924776544</v>
      </c>
      <c r="I39" s="127">
        <v>0.17376862129371498</v>
      </c>
      <c r="J39" s="118"/>
      <c r="K39" s="92"/>
    </row>
    <row r="40" spans="1:10" s="95" customFormat="1" ht="12.75">
      <c r="A40" s="119"/>
      <c r="B40" s="120"/>
      <c r="C40" s="120"/>
      <c r="D40" s="120"/>
      <c r="E40" s="120"/>
      <c r="F40" s="120"/>
      <c r="G40" s="120"/>
      <c r="H40" s="92"/>
      <c r="I40" s="121"/>
      <c r="J40" s="118"/>
    </row>
    <row r="41" spans="1:10" s="95" customFormat="1" ht="12.75">
      <c r="A41" s="128" t="s">
        <v>45</v>
      </c>
      <c r="B41" s="120"/>
      <c r="C41" s="120"/>
      <c r="D41" s="120"/>
      <c r="E41" s="120"/>
      <c r="F41" s="120"/>
      <c r="G41" s="120"/>
      <c r="H41" s="92"/>
      <c r="I41" s="121"/>
      <c r="J41" s="118"/>
    </row>
    <row r="42" spans="1:10" s="95" customFormat="1" ht="12.75">
      <c r="A42" s="116" t="s">
        <v>46</v>
      </c>
      <c r="B42" s="116">
        <v>158080.9881</v>
      </c>
      <c r="C42" s="116">
        <v>22598.347</v>
      </c>
      <c r="D42" s="116">
        <v>3305.6459</v>
      </c>
      <c r="E42" s="116">
        <v>144125.7683</v>
      </c>
      <c r="F42" s="116">
        <v>10800.2957</v>
      </c>
      <c r="G42" s="116">
        <v>9381.9651</v>
      </c>
      <c r="H42" s="106">
        <f>F42/C42*(12/11)</f>
        <v>0.5213717960714721</v>
      </c>
      <c r="I42" s="117">
        <v>0.45290352511986</v>
      </c>
      <c r="J42" s="118"/>
    </row>
    <row r="43" spans="1:9" ht="12.75">
      <c r="A43" s="116" t="s">
        <v>47</v>
      </c>
      <c r="B43" s="116">
        <v>4327091.3626</v>
      </c>
      <c r="C43" s="116">
        <v>336201.4598</v>
      </c>
      <c r="D43" s="116">
        <v>1021199.5589</v>
      </c>
      <c r="E43" s="116">
        <v>2279742.6766</v>
      </c>
      <c r="F43" s="116">
        <v>96897.3275</v>
      </c>
      <c r="G43" s="116">
        <v>83600.4843</v>
      </c>
      <c r="H43" s="117">
        <f>F43/C43*(12/11)</f>
        <v>0.31441319593742423</v>
      </c>
      <c r="I43" s="117">
        <v>0.271267496522847</v>
      </c>
    </row>
    <row r="44" ht="12.75">
      <c r="A44" s="122"/>
    </row>
    <row r="45" spans="1:9" ht="12.75">
      <c r="A45" s="122"/>
      <c r="B45" s="122"/>
      <c r="C45" s="122"/>
      <c r="D45" s="122"/>
      <c r="E45" s="122"/>
      <c r="F45" s="122"/>
      <c r="G45" s="122"/>
      <c r="H45" s="123"/>
      <c r="I45" s="123"/>
    </row>
    <row r="46" ht="12.75">
      <c r="J46" s="95"/>
    </row>
    <row r="47" ht="12.75">
      <c r="J47" s="95"/>
    </row>
    <row r="48" ht="12.75">
      <c r="J48" s="95"/>
    </row>
    <row r="49" ht="12.75">
      <c r="J49" s="95"/>
    </row>
    <row r="50" ht="12.75">
      <c r="J50" s="95"/>
    </row>
    <row r="51" ht="12.75">
      <c r="J51" s="95"/>
    </row>
    <row r="52" ht="12.75">
      <c r="J52" s="95"/>
    </row>
    <row r="53" ht="12.75">
      <c r="J53" s="95"/>
    </row>
    <row r="54" ht="12.75">
      <c r="J54" s="95"/>
    </row>
    <row r="55" ht="12.75">
      <c r="J55" s="95"/>
    </row>
    <row r="56" ht="12.75">
      <c r="J56" s="95"/>
    </row>
    <row r="57" ht="12.75">
      <c r="J57" s="95"/>
    </row>
    <row r="58" ht="12.75">
      <c r="J58" s="95"/>
    </row>
    <row r="59" ht="12.75">
      <c r="J59" s="95"/>
    </row>
    <row r="60" ht="12.75">
      <c r="J60" s="95"/>
    </row>
    <row r="61" ht="12.75">
      <c r="J61" s="95"/>
    </row>
    <row r="62" ht="12.75">
      <c r="J62" s="95"/>
    </row>
    <row r="63" ht="12.75">
      <c r="J63" s="95"/>
    </row>
    <row r="64" ht="12.75">
      <c r="J64" s="95"/>
    </row>
    <row r="65" ht="12.75">
      <c r="J65" s="95"/>
    </row>
    <row r="66" ht="12.75">
      <c r="J66" s="95"/>
    </row>
    <row r="68" spans="1:9" ht="12.75">
      <c r="A68" s="124"/>
      <c r="B68" s="95"/>
      <c r="C68" s="95"/>
      <c r="D68" s="118"/>
      <c r="E68" s="95"/>
      <c r="F68" s="95"/>
      <c r="G68" s="118"/>
      <c r="H68" s="118"/>
      <c r="I68" s="95"/>
    </row>
    <row r="69" spans="1:9" ht="12.75">
      <c r="A69" s="95" t="s">
        <v>48</v>
      </c>
      <c r="B69" s="95"/>
      <c r="C69" s="95"/>
      <c r="D69" s="118"/>
      <c r="E69" s="95"/>
      <c r="F69" s="95"/>
      <c r="G69" s="118"/>
      <c r="H69" s="118"/>
      <c r="I69" s="95"/>
    </row>
    <row r="70" spans="1:9" ht="12.75">
      <c r="A70" s="95" t="s">
        <v>49</v>
      </c>
      <c r="B70" s="95"/>
      <c r="C70" s="95"/>
      <c r="D70" s="118"/>
      <c r="E70" s="95"/>
      <c r="F70" s="95"/>
      <c r="G70" s="118"/>
      <c r="H70" s="118"/>
      <c r="I70" s="95"/>
    </row>
    <row r="71" spans="1:9" ht="12.75">
      <c r="A71" s="95"/>
      <c r="B71" s="95"/>
      <c r="C71" s="95"/>
      <c r="D71" s="118"/>
      <c r="E71" s="95"/>
      <c r="F71" s="95"/>
      <c r="G71" s="118"/>
      <c r="H71" s="118"/>
      <c r="I71" s="95"/>
    </row>
    <row r="72" spans="1:9" ht="12.75">
      <c r="A72" s="95"/>
      <c r="B72" s="95"/>
      <c r="C72" s="95"/>
      <c r="D72" s="95"/>
      <c r="E72" s="95"/>
      <c r="F72" s="95"/>
      <c r="G72" s="95"/>
      <c r="H72" s="95"/>
      <c r="I72" s="95"/>
    </row>
    <row r="73" spans="1:9" ht="12.75">
      <c r="A73" s="124" t="s">
        <v>50</v>
      </c>
      <c r="B73" s="95"/>
      <c r="C73" s="95"/>
      <c r="D73" s="95"/>
      <c r="E73" s="95"/>
      <c r="F73" s="95"/>
      <c r="G73" s="95"/>
      <c r="H73" s="95"/>
      <c r="I73" s="95"/>
    </row>
    <row r="74" spans="1:9" ht="12.75">
      <c r="A74" s="95"/>
      <c r="B74" s="95"/>
      <c r="C74" s="95"/>
      <c r="D74" s="95"/>
      <c r="E74" s="95"/>
      <c r="F74" s="95"/>
      <c r="G74" s="95"/>
      <c r="H74" s="95"/>
      <c r="I74" s="95"/>
    </row>
    <row r="75" spans="1:9" ht="12.75">
      <c r="A75" s="95" t="s">
        <v>49</v>
      </c>
      <c r="B75" s="95"/>
      <c r="C75" s="95"/>
      <c r="D75" s="95"/>
      <c r="E75" s="95"/>
      <c r="F75" s="95"/>
      <c r="G75" s="95"/>
      <c r="H75" s="95"/>
      <c r="I75" s="95"/>
    </row>
    <row r="76" spans="1:9" ht="12.75">
      <c r="A76" s="95"/>
      <c r="B76" s="95"/>
      <c r="C76" s="95"/>
      <c r="D76" s="95"/>
      <c r="E76" s="95"/>
      <c r="F76" s="95"/>
      <c r="G76" s="95"/>
      <c r="H76" s="95"/>
      <c r="I76" s="95"/>
    </row>
    <row r="77" spans="1:9" ht="12.75">
      <c r="A77" s="95"/>
      <c r="B77" s="95"/>
      <c r="C77" s="95"/>
      <c r="D77" s="95"/>
      <c r="E77" s="95"/>
      <c r="F77" s="95"/>
      <c r="G77" s="95"/>
      <c r="H77" s="95"/>
      <c r="I77" s="95"/>
    </row>
    <row r="79" spans="1:6" ht="12.75">
      <c r="A79" s="95"/>
      <c r="B79" s="95"/>
      <c r="C79" s="95"/>
      <c r="D79" s="95"/>
      <c r="E79" s="95"/>
      <c r="F79" s="95"/>
    </row>
    <row r="80" spans="1:6" ht="12.75">
      <c r="A80" s="95"/>
      <c r="F80" s="95"/>
    </row>
    <row r="81" spans="1:6" ht="12.75">
      <c r="A81" s="95"/>
      <c r="F81" s="95"/>
    </row>
  </sheetData>
  <mergeCells count="4">
    <mergeCell ref="A2:I2"/>
    <mergeCell ref="A3:I3"/>
    <mergeCell ref="H5:I5"/>
    <mergeCell ref="A1:I1"/>
  </mergeCells>
  <printOptions horizontalCentered="1" verticalCentered="1"/>
  <pageMargins left="0.34" right="0.5" top="0.3" bottom="0.3" header="0" footer="0"/>
  <pageSetup fitToHeight="1" fitToWidth="1" horizontalDpi="600" verticalDpi="600" orientation="landscape" scale="73"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82"/>
  <sheetViews>
    <sheetView showGridLines="0" tabSelected="1" workbookViewId="0" topLeftCell="A1">
      <selection activeCell="A1" sqref="A1:I1"/>
    </sheetView>
  </sheetViews>
  <sheetFormatPr defaultColWidth="11.421875" defaultRowHeight="12.75"/>
  <cols>
    <col min="1" max="1" width="40.8515625" style="143" customWidth="1"/>
    <col min="2" max="2" width="15.28125" style="143" bestFit="1" customWidth="1"/>
    <col min="3" max="3" width="12.7109375" style="143" bestFit="1" customWidth="1"/>
    <col min="4" max="4" width="13.00390625" style="143" bestFit="1" customWidth="1"/>
    <col min="5" max="5" width="14.140625" style="143" bestFit="1" customWidth="1"/>
    <col min="6" max="6" width="14.00390625" style="143" bestFit="1" customWidth="1"/>
    <col min="7" max="7" width="10.8515625" style="143" customWidth="1"/>
    <col min="8" max="8" width="17.57421875" style="143" customWidth="1"/>
    <col min="9" max="9" width="17.8515625" style="143" customWidth="1"/>
    <col min="10" max="10" width="3.7109375" style="143" customWidth="1"/>
    <col min="11" max="16384" width="10.28125" style="143" customWidth="1"/>
  </cols>
  <sheetData>
    <row r="1" spans="1:9" ht="18">
      <c r="A1" s="180" t="s">
        <v>57</v>
      </c>
      <c r="B1" s="180"/>
      <c r="C1" s="180"/>
      <c r="D1" s="180"/>
      <c r="E1" s="180"/>
      <c r="F1" s="180"/>
      <c r="G1" s="180"/>
      <c r="H1" s="180"/>
      <c r="I1" s="180"/>
    </row>
    <row r="2" spans="1:11" ht="18">
      <c r="A2" s="180" t="s">
        <v>73</v>
      </c>
      <c r="B2" s="180"/>
      <c r="C2" s="180"/>
      <c r="D2" s="180"/>
      <c r="E2" s="180"/>
      <c r="F2" s="180"/>
      <c r="G2" s="180"/>
      <c r="H2" s="180"/>
      <c r="I2" s="180"/>
      <c r="J2" s="142"/>
      <c r="K2" s="142"/>
    </row>
    <row r="3" spans="1:11" ht="12.75">
      <c r="A3" s="181" t="s">
        <v>1</v>
      </c>
      <c r="B3" s="181"/>
      <c r="C3" s="181"/>
      <c r="D3" s="181"/>
      <c r="E3" s="181"/>
      <c r="F3" s="181"/>
      <c r="G3" s="181"/>
      <c r="H3" s="181"/>
      <c r="I3" s="181"/>
      <c r="J3" s="142"/>
      <c r="K3" s="142"/>
    </row>
    <row r="4" spans="1:11" ht="12.75">
      <c r="A4" s="142"/>
      <c r="B4" s="142"/>
      <c r="C4" s="142"/>
      <c r="D4" s="142"/>
      <c r="E4" s="142"/>
      <c r="F4" s="142"/>
      <c r="G4" s="142"/>
      <c r="H4" s="142"/>
      <c r="I4" s="142"/>
      <c r="J4" s="142"/>
      <c r="K4" s="142"/>
    </row>
    <row r="5" spans="1:11" s="148" customFormat="1" ht="12.75">
      <c r="A5" s="144"/>
      <c r="B5" s="144" t="s">
        <v>2</v>
      </c>
      <c r="C5" s="144" t="s">
        <v>3</v>
      </c>
      <c r="D5" s="144" t="s">
        <v>4</v>
      </c>
      <c r="E5" s="144" t="s">
        <v>4</v>
      </c>
      <c r="F5" s="144" t="s">
        <v>5</v>
      </c>
      <c r="G5" s="144" t="s">
        <v>6</v>
      </c>
      <c r="H5" s="145" t="s">
        <v>7</v>
      </c>
      <c r="I5" s="146"/>
      <c r="J5" s="147"/>
      <c r="K5" s="147"/>
    </row>
    <row r="6" spans="1:11" s="148" customFormat="1" ht="12.75">
      <c r="A6" s="149" t="s">
        <v>8</v>
      </c>
      <c r="B6" s="150" t="s">
        <v>9</v>
      </c>
      <c r="C6" s="149" t="s">
        <v>10</v>
      </c>
      <c r="D6" s="149" t="s">
        <v>11</v>
      </c>
      <c r="E6" s="149" t="s">
        <v>12</v>
      </c>
      <c r="F6" s="149" t="s">
        <v>13</v>
      </c>
      <c r="G6" s="149" t="s">
        <v>14</v>
      </c>
      <c r="H6" s="149" t="s">
        <v>15</v>
      </c>
      <c r="I6" s="149" t="s">
        <v>16</v>
      </c>
      <c r="J6" s="147"/>
      <c r="K6" s="147"/>
    </row>
    <row r="7" spans="1:11" s="148" customFormat="1" ht="12.75">
      <c r="A7" s="151"/>
      <c r="B7" s="151"/>
      <c r="C7" s="151"/>
      <c r="D7" s="151"/>
      <c r="E7" s="151"/>
      <c r="F7" s="151"/>
      <c r="G7" s="151"/>
      <c r="H7" s="151"/>
      <c r="I7" s="151"/>
      <c r="J7" s="147"/>
      <c r="K7" s="147"/>
    </row>
    <row r="8" spans="2:6" ht="12.75">
      <c r="B8" s="152"/>
      <c r="C8" s="152"/>
      <c r="D8" s="152"/>
      <c r="E8" s="152"/>
      <c r="F8" s="152"/>
    </row>
    <row r="9" spans="1:12" s="148" customFormat="1" ht="12.75">
      <c r="A9" s="153" t="s">
        <v>17</v>
      </c>
      <c r="B9" s="154">
        <v>31014105.9645</v>
      </c>
      <c r="C9" s="154">
        <v>3114192.3085</v>
      </c>
      <c r="D9" s="154">
        <v>5414979.7586</v>
      </c>
      <c r="E9" s="154">
        <v>18391255.0194</v>
      </c>
      <c r="F9" s="154">
        <v>675435.5363</v>
      </c>
      <c r="G9" s="154">
        <v>590807.7032</v>
      </c>
      <c r="H9" s="155">
        <v>0.21688947546894902</v>
      </c>
      <c r="I9" s="156">
        <v>0.189714585572454</v>
      </c>
      <c r="K9" s="157"/>
      <c r="L9" s="158"/>
    </row>
    <row r="10" spans="1:12" ht="12.75">
      <c r="A10" s="159" t="s">
        <v>59</v>
      </c>
      <c r="B10" s="159">
        <v>214715.492</v>
      </c>
      <c r="C10" s="159">
        <v>89861.1767</v>
      </c>
      <c r="D10" s="159">
        <v>29675.2721</v>
      </c>
      <c r="E10" s="159">
        <v>57140.5669</v>
      </c>
      <c r="F10" s="159">
        <v>4043.5925</v>
      </c>
      <c r="G10" s="160">
        <v>3389.7718</v>
      </c>
      <c r="H10" s="161">
        <v>0.0449982144513805</v>
      </c>
      <c r="I10" s="162">
        <v>0.037722317072663</v>
      </c>
      <c r="J10" s="152"/>
      <c r="K10" s="157"/>
      <c r="L10" s="158"/>
    </row>
    <row r="11" spans="1:12" ht="12.75">
      <c r="A11" s="163" t="s">
        <v>19</v>
      </c>
      <c r="B11" s="163">
        <v>2928844.9608</v>
      </c>
      <c r="C11" s="163">
        <v>252255.5087</v>
      </c>
      <c r="D11" s="163">
        <v>350235.5824</v>
      </c>
      <c r="E11" s="163">
        <v>2143001.0257</v>
      </c>
      <c r="F11" s="163">
        <v>15405.157</v>
      </c>
      <c r="G11" s="164">
        <v>14485.0809</v>
      </c>
      <c r="H11" s="165">
        <v>0.0610696554433659</v>
      </c>
      <c r="I11" s="166">
        <v>0.057422257990118596</v>
      </c>
      <c r="J11" s="152"/>
      <c r="K11" s="157"/>
      <c r="L11" s="158"/>
    </row>
    <row r="12" spans="1:12" ht="12.75">
      <c r="A12" s="163" t="s">
        <v>20</v>
      </c>
      <c r="B12" s="163">
        <v>1014327.0275</v>
      </c>
      <c r="C12" s="163">
        <v>104241.7019</v>
      </c>
      <c r="D12" s="163">
        <v>124283.7643</v>
      </c>
      <c r="E12" s="163">
        <v>894204.1893</v>
      </c>
      <c r="F12" s="163">
        <v>15796.8099</v>
      </c>
      <c r="G12" s="164">
        <v>14253.7053</v>
      </c>
      <c r="H12" s="165">
        <v>0.151540214828361</v>
      </c>
      <c r="I12" s="166">
        <v>0.136737073936818</v>
      </c>
      <c r="J12" s="152"/>
      <c r="K12" s="157"/>
      <c r="L12" s="158"/>
    </row>
    <row r="13" spans="1:12" ht="12.75">
      <c r="A13" s="163" t="s">
        <v>21</v>
      </c>
      <c r="B13" s="163">
        <v>2443649.2337</v>
      </c>
      <c r="C13" s="163">
        <v>325628.4845</v>
      </c>
      <c r="D13" s="163">
        <v>167824.6987</v>
      </c>
      <c r="E13" s="163">
        <v>1610416.0041</v>
      </c>
      <c r="F13" s="163">
        <v>56138.4881</v>
      </c>
      <c r="G13" s="164">
        <v>50767.2695</v>
      </c>
      <c r="H13" s="165">
        <v>0.172400421867885</v>
      </c>
      <c r="I13" s="166">
        <v>0.155905493273885</v>
      </c>
      <c r="J13" s="152"/>
      <c r="K13" s="157"/>
      <c r="L13" s="158"/>
    </row>
    <row r="14" spans="1:12" ht="12.75">
      <c r="A14" s="163" t="s">
        <v>22</v>
      </c>
      <c r="B14" s="163">
        <v>6672341.8046</v>
      </c>
      <c r="C14" s="163">
        <v>521904.8633</v>
      </c>
      <c r="D14" s="163">
        <v>1458915.2257</v>
      </c>
      <c r="E14" s="163">
        <v>3489512.7471</v>
      </c>
      <c r="F14" s="163">
        <v>166568.2584</v>
      </c>
      <c r="G14" s="164">
        <v>152627.7733</v>
      </c>
      <c r="H14" s="165">
        <v>0.319154447702959</v>
      </c>
      <c r="I14" s="166">
        <v>0.292443669397782</v>
      </c>
      <c r="J14" s="152"/>
      <c r="K14" s="157"/>
      <c r="L14" s="158"/>
    </row>
    <row r="15" spans="1:12" ht="12.75">
      <c r="A15" s="163" t="s">
        <v>23</v>
      </c>
      <c r="B15" s="163">
        <v>4558053.9606</v>
      </c>
      <c r="C15" s="163">
        <v>337189.6378</v>
      </c>
      <c r="D15" s="163">
        <v>1121738.4087</v>
      </c>
      <c r="E15" s="163">
        <v>2428668.4859</v>
      </c>
      <c r="F15" s="163">
        <v>102999.6628</v>
      </c>
      <c r="G15" s="164">
        <v>88696.488</v>
      </c>
      <c r="H15" s="165">
        <v>0.305465089235907</v>
      </c>
      <c r="I15" s="166">
        <v>0.263046304087818</v>
      </c>
      <c r="J15" s="152"/>
      <c r="K15" s="157"/>
      <c r="L15" s="158"/>
    </row>
    <row r="16" spans="1:12" ht="12.75">
      <c r="A16" s="163" t="s">
        <v>24</v>
      </c>
      <c r="B16" s="163">
        <v>1413360.7506</v>
      </c>
      <c r="C16" s="163">
        <v>129565.6122</v>
      </c>
      <c r="D16" s="163">
        <v>157109.3072</v>
      </c>
      <c r="E16" s="163">
        <v>672485.3311</v>
      </c>
      <c r="F16" s="163">
        <v>23260.0187</v>
      </c>
      <c r="G16" s="164">
        <v>20071.9974</v>
      </c>
      <c r="H16" s="165">
        <v>0.179523087222367</v>
      </c>
      <c r="I16" s="166">
        <v>0.15491762867616798</v>
      </c>
      <c r="J16" s="152"/>
      <c r="K16" s="157"/>
      <c r="L16" s="158"/>
    </row>
    <row r="17" spans="1:12" ht="12.75">
      <c r="A17" s="163" t="s">
        <v>65</v>
      </c>
      <c r="B17" s="163">
        <v>3857.9634</v>
      </c>
      <c r="C17" s="163">
        <v>63486.4445</v>
      </c>
      <c r="D17" s="163">
        <v>-5839.11950000003</v>
      </c>
      <c r="E17" s="163">
        <v>208941.5137</v>
      </c>
      <c r="F17" s="163">
        <v>15499.2924</v>
      </c>
      <c r="G17" s="164">
        <v>12858.5156</v>
      </c>
      <c r="H17" s="165">
        <v>0.244135461074687</v>
      </c>
      <c r="I17" s="166">
        <v>0.202539545272535</v>
      </c>
      <c r="J17" s="152"/>
      <c r="K17" s="157"/>
      <c r="L17" s="158"/>
    </row>
    <row r="18" spans="1:12" ht="12.75">
      <c r="A18" s="163" t="s">
        <v>27</v>
      </c>
      <c r="B18" s="163">
        <v>273249.5589</v>
      </c>
      <c r="C18" s="163">
        <v>38056.3166</v>
      </c>
      <c r="D18" s="163">
        <v>3254.0232</v>
      </c>
      <c r="E18" s="163">
        <v>194474.0069</v>
      </c>
      <c r="F18" s="163">
        <v>12614.6817</v>
      </c>
      <c r="G18" s="164">
        <v>10499.1213</v>
      </c>
      <c r="H18" s="165">
        <v>0.331474058106822</v>
      </c>
      <c r="I18" s="166">
        <v>0.275883801639384</v>
      </c>
      <c r="J18" s="152"/>
      <c r="K18" s="157"/>
      <c r="L18" s="158"/>
    </row>
    <row r="19" spans="1:12" ht="12.75">
      <c r="A19" s="163" t="s">
        <v>28</v>
      </c>
      <c r="B19" s="163">
        <v>85960.9845</v>
      </c>
      <c r="C19" s="163">
        <v>14390.0866</v>
      </c>
      <c r="D19" s="163">
        <v>7140.6668</v>
      </c>
      <c r="E19" s="163">
        <v>66030.0378</v>
      </c>
      <c r="F19" s="163">
        <v>-2339.4178</v>
      </c>
      <c r="G19" s="164">
        <v>-1631.54390000005</v>
      </c>
      <c r="H19" s="165">
        <v>-0.162571488624676</v>
      </c>
      <c r="I19" s="166">
        <v>-0.11337971378157301</v>
      </c>
      <c r="J19" s="152"/>
      <c r="K19" s="157"/>
      <c r="L19" s="158"/>
    </row>
    <row r="20" spans="1:12" ht="12.75">
      <c r="A20" s="163" t="s">
        <v>60</v>
      </c>
      <c r="B20" s="163">
        <v>117091.4714</v>
      </c>
      <c r="C20" s="163">
        <v>89955.4859</v>
      </c>
      <c r="D20" s="163">
        <v>10182.2797</v>
      </c>
      <c r="E20" s="163">
        <v>87480.337</v>
      </c>
      <c r="F20" s="163">
        <v>-986.180200000003</v>
      </c>
      <c r="G20" s="164">
        <v>-822.304800000042</v>
      </c>
      <c r="H20" s="165">
        <v>-0.0109629800799064</v>
      </c>
      <c r="I20" s="166">
        <v>-0.00914124126808859</v>
      </c>
      <c r="J20" s="152"/>
      <c r="K20" s="157"/>
      <c r="L20" s="158"/>
    </row>
    <row r="21" spans="1:12" ht="12.75">
      <c r="A21" s="163" t="s">
        <v>30</v>
      </c>
      <c r="B21" s="163">
        <v>128979.5379</v>
      </c>
      <c r="C21" s="163">
        <v>14984.6877</v>
      </c>
      <c r="D21" s="163">
        <v>17481.5953</v>
      </c>
      <c r="E21" s="163">
        <v>113225.4035</v>
      </c>
      <c r="F21" s="163">
        <v>1780.0856</v>
      </c>
      <c r="G21" s="164">
        <v>1817.1864</v>
      </c>
      <c r="H21" s="165">
        <v>0.118793640257181</v>
      </c>
      <c r="I21" s="166">
        <v>0.121269554386509</v>
      </c>
      <c r="J21" s="152"/>
      <c r="K21" s="157"/>
      <c r="L21" s="158"/>
    </row>
    <row r="22" spans="1:12" ht="12.75">
      <c r="A22" s="163" t="s">
        <v>31</v>
      </c>
      <c r="B22" s="163">
        <v>13396.613</v>
      </c>
      <c r="C22" s="163">
        <v>8276.4935</v>
      </c>
      <c r="D22" s="163">
        <v>993.5735</v>
      </c>
      <c r="E22" s="163">
        <v>11859.2839</v>
      </c>
      <c r="F22" s="163">
        <v>-8.72100000001956</v>
      </c>
      <c r="G22" s="164">
        <v>10.724</v>
      </c>
      <c r="H22" s="165">
        <v>-0.00105370710434552</v>
      </c>
      <c r="I22" s="166">
        <v>0.00129571780609747</v>
      </c>
      <c r="J22" s="152"/>
      <c r="K22" s="157"/>
      <c r="L22" s="158"/>
    </row>
    <row r="23" spans="1:12" ht="12.75">
      <c r="A23" s="163" t="s">
        <v>69</v>
      </c>
      <c r="B23" s="163">
        <v>98926.5328</v>
      </c>
      <c r="C23" s="163">
        <v>13836.6278</v>
      </c>
      <c r="D23" s="163">
        <v>1910.9976</v>
      </c>
      <c r="E23" s="163">
        <v>87164.624</v>
      </c>
      <c r="F23" s="163">
        <v>122.4973</v>
      </c>
      <c r="G23" s="164">
        <v>101.6727</v>
      </c>
      <c r="H23" s="165">
        <v>0.00885311809861648</v>
      </c>
      <c r="I23" s="166">
        <v>0.0073480837578069405</v>
      </c>
      <c r="J23" s="152"/>
      <c r="K23" s="157"/>
      <c r="L23" s="158"/>
    </row>
    <row r="24" spans="1:12" ht="12.75">
      <c r="A24" s="163" t="s">
        <v>61</v>
      </c>
      <c r="B24" s="163">
        <v>498.4699</v>
      </c>
      <c r="C24" s="163">
        <v>20984.748</v>
      </c>
      <c r="D24" s="163">
        <v>716.0583</v>
      </c>
      <c r="E24" s="163">
        <v>13919.8191</v>
      </c>
      <c r="F24" s="163">
        <v>-1739.2929</v>
      </c>
      <c r="G24" s="164">
        <v>-1498.65270000004</v>
      </c>
      <c r="H24" s="165">
        <v>-0.0828836686530618</v>
      </c>
      <c r="I24" s="166">
        <v>-0.0714162829117622</v>
      </c>
      <c r="J24" s="152"/>
      <c r="K24" s="157"/>
      <c r="L24" s="158"/>
    </row>
    <row r="25" spans="1:12" ht="12.75">
      <c r="A25" s="163" t="s">
        <v>32</v>
      </c>
      <c r="B25" s="163">
        <v>97354.4572</v>
      </c>
      <c r="C25" s="163">
        <v>12449.4759</v>
      </c>
      <c r="D25" s="163">
        <v>2505.0114</v>
      </c>
      <c r="E25" s="163">
        <v>84472.4501</v>
      </c>
      <c r="F25" s="163">
        <v>651.4618</v>
      </c>
      <c r="G25" s="164">
        <v>620.2118</v>
      </c>
      <c r="H25" s="165">
        <v>0.0523284518346672</v>
      </c>
      <c r="I25" s="166">
        <v>0.0498183060059581</v>
      </c>
      <c r="J25" s="152"/>
      <c r="K25" s="157"/>
      <c r="L25" s="158"/>
    </row>
    <row r="26" spans="1:12" ht="12.75">
      <c r="A26" s="163" t="s">
        <v>33</v>
      </c>
      <c r="B26" s="163">
        <v>8600110.7652</v>
      </c>
      <c r="C26" s="163">
        <v>832959.0298</v>
      </c>
      <c r="D26" s="163">
        <v>1681057.7287</v>
      </c>
      <c r="E26" s="163">
        <v>4539843.0046</v>
      </c>
      <c r="F26" s="163">
        <v>236720.1883</v>
      </c>
      <c r="G26" s="164">
        <v>198795.3455</v>
      </c>
      <c r="H26" s="165">
        <v>0.284191874787453</v>
      </c>
      <c r="I26" s="166">
        <v>0.238661612861958</v>
      </c>
      <c r="J26" s="152"/>
      <c r="K26" s="157"/>
      <c r="L26" s="158"/>
    </row>
    <row r="27" spans="1:12" ht="12.75">
      <c r="A27" s="163" t="s">
        <v>34</v>
      </c>
      <c r="B27" s="163">
        <v>1187605.8365</v>
      </c>
      <c r="C27" s="163">
        <v>124004.1252</v>
      </c>
      <c r="D27" s="163">
        <v>89100.2143</v>
      </c>
      <c r="E27" s="163">
        <v>910286.0017</v>
      </c>
      <c r="F27" s="163">
        <v>15749.0931</v>
      </c>
      <c r="G27" s="164">
        <v>14023.8102</v>
      </c>
      <c r="H27" s="165">
        <v>0.12700459016665</v>
      </c>
      <c r="I27" s="166">
        <v>0.113091481250174</v>
      </c>
      <c r="J27" s="152"/>
      <c r="K27" s="157"/>
      <c r="L27" s="158"/>
    </row>
    <row r="28" spans="1:12" ht="12.75">
      <c r="A28" s="167" t="s">
        <v>35</v>
      </c>
      <c r="B28" s="167">
        <v>1161780.5431</v>
      </c>
      <c r="C28" s="167">
        <v>120161.8009</v>
      </c>
      <c r="D28" s="167">
        <v>196694.4694</v>
      </c>
      <c r="E28" s="167">
        <v>778130.1861</v>
      </c>
      <c r="F28" s="167">
        <v>13159.8602</v>
      </c>
      <c r="G28" s="168">
        <v>11741.5301</v>
      </c>
      <c r="H28" s="169">
        <v>0.109517834298703</v>
      </c>
      <c r="I28" s="170">
        <v>0.09771433194290619</v>
      </c>
      <c r="J28" s="152"/>
      <c r="K28" s="157"/>
      <c r="L28" s="158"/>
    </row>
    <row r="29" spans="9:12" ht="12.75">
      <c r="I29" s="142"/>
      <c r="J29" s="152"/>
      <c r="K29" s="157"/>
      <c r="L29" s="158"/>
    </row>
    <row r="30" spans="1:12" ht="12.75">
      <c r="A30" s="171" t="s">
        <v>36</v>
      </c>
      <c r="B30" s="171">
        <v>5040240.5331</v>
      </c>
      <c r="C30" s="171">
        <v>367907.3031</v>
      </c>
      <c r="D30" s="171">
        <v>1443501.1019</v>
      </c>
      <c r="E30" s="171">
        <v>3229666.1133</v>
      </c>
      <c r="F30" s="171">
        <v>81461.1765</v>
      </c>
      <c r="G30" s="171">
        <v>44561.7537</v>
      </c>
      <c r="H30" s="172">
        <v>0.221417666389347</v>
      </c>
      <c r="I30" s="172">
        <v>0.121122231944082</v>
      </c>
      <c r="J30" s="152"/>
      <c r="K30" s="157"/>
      <c r="L30" s="158"/>
    </row>
    <row r="31" spans="9:12" ht="12.75">
      <c r="I31" s="142"/>
      <c r="J31" s="152"/>
      <c r="K31" s="157"/>
      <c r="L31" s="158"/>
    </row>
    <row r="32" spans="1:12" s="148" customFormat="1" ht="12.75">
      <c r="A32" s="154" t="s">
        <v>37</v>
      </c>
      <c r="B32" s="154">
        <v>1778584.0836</v>
      </c>
      <c r="C32" s="154">
        <v>488963.2524</v>
      </c>
      <c r="D32" s="154">
        <v>510471.0837</v>
      </c>
      <c r="E32" s="154">
        <v>1153950.3743</v>
      </c>
      <c r="F32" s="154">
        <v>34079.1059</v>
      </c>
      <c r="G32" s="154">
        <v>29260.8254</v>
      </c>
      <c r="H32" s="156">
        <v>0.0696966607055398</v>
      </c>
      <c r="I32" s="156">
        <v>0.059842585831098305</v>
      </c>
      <c r="J32" s="173"/>
      <c r="K32" s="157"/>
      <c r="L32" s="158"/>
    </row>
    <row r="33" spans="1:12" ht="12.75">
      <c r="A33" s="163" t="s">
        <v>70</v>
      </c>
      <c r="B33" s="163">
        <v>859520.9108</v>
      </c>
      <c r="C33" s="163">
        <v>101916.6225</v>
      </c>
      <c r="D33" s="163">
        <v>181598.8361</v>
      </c>
      <c r="E33" s="163">
        <v>532537.2743</v>
      </c>
      <c r="F33" s="163">
        <v>3421.0378</v>
      </c>
      <c r="G33" s="164">
        <v>3768.0426</v>
      </c>
      <c r="H33" s="161">
        <v>0.0335670248491604</v>
      </c>
      <c r="I33" s="166">
        <v>0.0369718158585956</v>
      </c>
      <c r="J33" s="152"/>
      <c r="K33" s="157"/>
      <c r="L33" s="158"/>
    </row>
    <row r="34" spans="1:12" ht="12.75">
      <c r="A34" s="163" t="s">
        <v>39</v>
      </c>
      <c r="B34" s="163">
        <v>848901.2994</v>
      </c>
      <c r="C34" s="163">
        <v>231577.4518</v>
      </c>
      <c r="D34" s="163">
        <v>305324.4105</v>
      </c>
      <c r="E34" s="163">
        <v>558164.1736</v>
      </c>
      <c r="F34" s="163">
        <v>11927.5948</v>
      </c>
      <c r="G34" s="164">
        <v>10209.0884</v>
      </c>
      <c r="H34" s="165">
        <v>0.0515058556318392</v>
      </c>
      <c r="I34" s="166">
        <v>0.044084984615933104</v>
      </c>
      <c r="J34" s="152"/>
      <c r="K34" s="157"/>
      <c r="L34" s="158"/>
    </row>
    <row r="35" spans="1:12" ht="12.75">
      <c r="A35" s="163" t="s">
        <v>40</v>
      </c>
      <c r="B35" s="163">
        <v>13994.3152</v>
      </c>
      <c r="C35" s="163">
        <v>13179.8161</v>
      </c>
      <c r="D35" s="163">
        <v>1448.8992</v>
      </c>
      <c r="E35" s="163">
        <v>890.0691</v>
      </c>
      <c r="F35" s="163">
        <v>-753.899100000039</v>
      </c>
      <c r="G35" s="164">
        <v>-750.138600000006</v>
      </c>
      <c r="H35" s="165">
        <v>-0.0572010333285332</v>
      </c>
      <c r="I35" s="166">
        <v>-0.0569157106827921</v>
      </c>
      <c r="J35" s="152"/>
      <c r="K35" s="157"/>
      <c r="L35" s="158"/>
    </row>
    <row r="36" spans="1:12" ht="12.75">
      <c r="A36" s="163" t="s">
        <v>41</v>
      </c>
      <c r="B36" s="163">
        <v>25343.1098</v>
      </c>
      <c r="C36" s="163">
        <v>20044.4172</v>
      </c>
      <c r="D36" s="163">
        <v>1728.0044</v>
      </c>
      <c r="E36" s="163">
        <v>3838.6163</v>
      </c>
      <c r="F36" s="163">
        <v>-218.322100000049</v>
      </c>
      <c r="G36" s="164">
        <v>-352.518100000045</v>
      </c>
      <c r="H36" s="165">
        <v>-0.0108919155803666</v>
      </c>
      <c r="I36" s="166">
        <v>-0.0175868470748077</v>
      </c>
      <c r="J36" s="152"/>
      <c r="K36" s="157"/>
      <c r="L36" s="158"/>
    </row>
    <row r="37" spans="1:12" ht="12.75">
      <c r="A37" s="163" t="s">
        <v>71</v>
      </c>
      <c r="B37" s="163">
        <v>23912.1387</v>
      </c>
      <c r="C37" s="163">
        <v>14310.0113</v>
      </c>
      <c r="D37" s="163">
        <v>13966.0347</v>
      </c>
      <c r="E37" s="163">
        <v>11750.0254</v>
      </c>
      <c r="F37" s="163">
        <v>-717.57070000004</v>
      </c>
      <c r="G37" s="164">
        <v>-717.57070000004</v>
      </c>
      <c r="H37" s="165">
        <v>-0.0501446634077808</v>
      </c>
      <c r="I37" s="166">
        <v>-0.0501446634077808</v>
      </c>
      <c r="J37" s="152"/>
      <c r="K37" s="157"/>
      <c r="L37" s="158"/>
    </row>
    <row r="38" spans="1:12" ht="12.75">
      <c r="A38" s="167" t="s">
        <v>72</v>
      </c>
      <c r="B38" s="167">
        <v>6912.3096</v>
      </c>
      <c r="C38" s="167">
        <v>107934.9333</v>
      </c>
      <c r="D38" s="167">
        <v>6404.8984</v>
      </c>
      <c r="E38" s="167">
        <v>46770.2153</v>
      </c>
      <c r="F38" s="167">
        <v>20420.2653</v>
      </c>
      <c r="G38" s="168">
        <v>17103.9219</v>
      </c>
      <c r="H38" s="169">
        <v>0.189190512058249</v>
      </c>
      <c r="I38" s="170">
        <v>0.158465117613595</v>
      </c>
      <c r="J38" s="152"/>
      <c r="K38" s="157"/>
      <c r="L38" s="158"/>
    </row>
    <row r="39" spans="4:12" ht="12.75">
      <c r="D39" s="152"/>
      <c r="E39" s="152"/>
      <c r="F39" s="152"/>
      <c r="G39" s="152"/>
      <c r="I39" s="142"/>
      <c r="J39" s="152"/>
      <c r="K39" s="157"/>
      <c r="L39" s="158"/>
    </row>
    <row r="40" spans="1:12" s="148" customFormat="1" ht="12.75">
      <c r="A40" s="182" t="s">
        <v>44</v>
      </c>
      <c r="B40" s="183">
        <v>37832930.5813</v>
      </c>
      <c r="C40" s="183">
        <v>3971062.8641</v>
      </c>
      <c r="D40" s="183">
        <v>7368951.9443</v>
      </c>
      <c r="E40" s="183">
        <v>22774871.507</v>
      </c>
      <c r="F40" s="183">
        <v>790975.8188</v>
      </c>
      <c r="G40" s="183">
        <v>664630.2824</v>
      </c>
      <c r="H40" s="184">
        <v>0.199184914938199</v>
      </c>
      <c r="I40" s="184">
        <v>0.16736836085082502</v>
      </c>
      <c r="J40" s="173"/>
      <c r="K40" s="157"/>
      <c r="L40" s="158"/>
    </row>
    <row r="41" spans="1:12" s="148" customFormat="1" ht="12.75">
      <c r="A41" s="174"/>
      <c r="B41" s="175"/>
      <c r="C41" s="175"/>
      <c r="D41" s="175"/>
      <c r="E41" s="175"/>
      <c r="F41" s="175"/>
      <c r="G41" s="175"/>
      <c r="H41" s="143"/>
      <c r="I41" s="176"/>
      <c r="J41" s="173"/>
      <c r="K41" s="157"/>
      <c r="L41" s="158"/>
    </row>
    <row r="42" spans="1:12" s="148" customFormat="1" ht="12.75">
      <c r="A42" s="185" t="s">
        <v>45</v>
      </c>
      <c r="B42" s="175"/>
      <c r="C42" s="175"/>
      <c r="D42" s="175"/>
      <c r="E42" s="175"/>
      <c r="F42" s="175"/>
      <c r="G42" s="175"/>
      <c r="H42" s="143"/>
      <c r="I42" s="176"/>
      <c r="J42" s="173"/>
      <c r="K42" s="157"/>
      <c r="L42" s="158"/>
    </row>
    <row r="43" spans="1:12" s="148" customFormat="1" ht="12.75">
      <c r="A43" s="171" t="s">
        <v>46</v>
      </c>
      <c r="B43" s="171">
        <v>161845.5526</v>
      </c>
      <c r="C43" s="171">
        <v>22672.4187</v>
      </c>
      <c r="D43" s="171">
        <v>3473.5938</v>
      </c>
      <c r="E43" s="171">
        <v>137092.8341</v>
      </c>
      <c r="F43" s="171">
        <v>11554.1144</v>
      </c>
      <c r="G43" s="171">
        <v>10075.5277</v>
      </c>
      <c r="H43" s="161">
        <v>0.509611019136657</v>
      </c>
      <c r="I43" s="172">
        <v>0.444395802376391</v>
      </c>
      <c r="J43" s="173"/>
      <c r="K43" s="157"/>
      <c r="L43" s="158"/>
    </row>
    <row r="44" spans="1:12" ht="12.75">
      <c r="A44" s="171" t="s">
        <v>47</v>
      </c>
      <c r="B44" s="171">
        <v>4396208.408</v>
      </c>
      <c r="C44" s="171">
        <v>337189.6378</v>
      </c>
      <c r="D44" s="171">
        <v>1118468.2205</v>
      </c>
      <c r="E44" s="171">
        <v>2291575.6518</v>
      </c>
      <c r="F44" s="171">
        <v>101521.076</v>
      </c>
      <c r="G44" s="171">
        <v>88696.488</v>
      </c>
      <c r="H44" s="172">
        <v>0.301080058872438</v>
      </c>
      <c r="I44" s="172">
        <v>0.263046304087818</v>
      </c>
      <c r="K44" s="157"/>
      <c r="L44" s="158"/>
    </row>
    <row r="45" ht="12.75">
      <c r="A45" s="177"/>
    </row>
    <row r="46" spans="1:9" ht="12.75">
      <c r="A46" s="177"/>
      <c r="B46" s="177"/>
      <c r="C46" s="177"/>
      <c r="D46" s="177"/>
      <c r="E46" s="177"/>
      <c r="F46" s="177"/>
      <c r="G46" s="177"/>
      <c r="H46" s="178"/>
      <c r="I46" s="178"/>
    </row>
    <row r="47" ht="12.75">
      <c r="J47" s="148"/>
    </row>
    <row r="48" ht="12.75">
      <c r="J48" s="148"/>
    </row>
    <row r="49" ht="12.75">
      <c r="J49" s="148"/>
    </row>
    <row r="50" ht="12.75">
      <c r="J50" s="148"/>
    </row>
    <row r="51" ht="12.75">
      <c r="J51" s="148"/>
    </row>
    <row r="52" ht="12.75">
      <c r="J52" s="148"/>
    </row>
    <row r="53" ht="12.75">
      <c r="J53" s="148"/>
    </row>
    <row r="54" ht="12.75">
      <c r="J54" s="148"/>
    </row>
    <row r="55" ht="12.75">
      <c r="J55" s="148"/>
    </row>
    <row r="56" ht="12.75">
      <c r="J56" s="148"/>
    </row>
    <row r="57" ht="12.75">
      <c r="J57" s="148"/>
    </row>
    <row r="58" ht="12.75">
      <c r="J58" s="148"/>
    </row>
    <row r="59" ht="12.75">
      <c r="J59" s="148"/>
    </row>
    <row r="60" ht="12.75">
      <c r="J60" s="148"/>
    </row>
    <row r="61" ht="12.75">
      <c r="J61" s="148"/>
    </row>
    <row r="62" ht="12.75">
      <c r="J62" s="148"/>
    </row>
    <row r="63" ht="12.75">
      <c r="J63" s="148"/>
    </row>
    <row r="64" ht="12.75">
      <c r="J64" s="148"/>
    </row>
    <row r="65" ht="12.75">
      <c r="J65" s="148"/>
    </row>
    <row r="66" ht="12.75">
      <c r="J66" s="148"/>
    </row>
    <row r="67" ht="12.75">
      <c r="J67" s="148"/>
    </row>
    <row r="69" spans="1:9" ht="12.75">
      <c r="A69" s="179"/>
      <c r="B69" s="148"/>
      <c r="C69" s="148"/>
      <c r="D69" s="173"/>
      <c r="E69" s="148"/>
      <c r="F69" s="148"/>
      <c r="G69" s="173"/>
      <c r="H69" s="173"/>
      <c r="I69" s="148"/>
    </row>
    <row r="70" spans="1:9" ht="12.75">
      <c r="A70" s="148" t="s">
        <v>48</v>
      </c>
      <c r="B70" s="148"/>
      <c r="C70" s="148"/>
      <c r="D70" s="173"/>
      <c r="E70" s="148"/>
      <c r="F70" s="148"/>
      <c r="G70" s="173"/>
      <c r="H70" s="173"/>
      <c r="I70" s="148"/>
    </row>
    <row r="71" spans="1:9" ht="12.75">
      <c r="A71" s="148" t="s">
        <v>49</v>
      </c>
      <c r="B71" s="148"/>
      <c r="C71" s="148"/>
      <c r="D71" s="173"/>
      <c r="E71" s="148"/>
      <c r="F71" s="148"/>
      <c r="G71" s="173"/>
      <c r="H71" s="173"/>
      <c r="I71" s="148"/>
    </row>
    <row r="72" spans="1:9" ht="12.75">
      <c r="A72" s="148"/>
      <c r="B72" s="148"/>
      <c r="C72" s="148"/>
      <c r="D72" s="173"/>
      <c r="E72" s="148"/>
      <c r="F72" s="148"/>
      <c r="G72" s="173"/>
      <c r="H72" s="173"/>
      <c r="I72" s="148"/>
    </row>
    <row r="73" spans="1:9" ht="12.75">
      <c r="A73" s="148"/>
      <c r="B73" s="148"/>
      <c r="C73" s="148"/>
      <c r="D73" s="148"/>
      <c r="E73" s="148"/>
      <c r="F73" s="148"/>
      <c r="G73" s="148"/>
      <c r="H73" s="148"/>
      <c r="I73" s="148"/>
    </row>
    <row r="74" spans="1:9" ht="12.75">
      <c r="A74" s="179" t="s">
        <v>50</v>
      </c>
      <c r="B74" s="148"/>
      <c r="C74" s="148"/>
      <c r="D74" s="148"/>
      <c r="E74" s="148"/>
      <c r="F74" s="148"/>
      <c r="G74" s="148"/>
      <c r="H74" s="148"/>
      <c r="I74" s="148"/>
    </row>
    <row r="75" spans="1:9" ht="12.75">
      <c r="A75" s="148"/>
      <c r="B75" s="148"/>
      <c r="C75" s="148"/>
      <c r="D75" s="148"/>
      <c r="E75" s="148"/>
      <c r="F75" s="148"/>
      <c r="G75" s="148"/>
      <c r="H75" s="148"/>
      <c r="I75" s="148"/>
    </row>
    <row r="76" spans="1:9" ht="12.75">
      <c r="A76" s="148" t="s">
        <v>49</v>
      </c>
      <c r="B76" s="148"/>
      <c r="C76" s="148"/>
      <c r="D76" s="148"/>
      <c r="E76" s="148"/>
      <c r="F76" s="148"/>
      <c r="G76" s="148"/>
      <c r="H76" s="148"/>
      <c r="I76" s="148"/>
    </row>
    <row r="77" spans="1:9" ht="12.75">
      <c r="A77" s="148"/>
      <c r="B77" s="148"/>
      <c r="C77" s="148"/>
      <c r="D77" s="148"/>
      <c r="E77" s="148"/>
      <c r="F77" s="148"/>
      <c r="G77" s="148"/>
      <c r="H77" s="148"/>
      <c r="I77" s="148"/>
    </row>
    <row r="78" spans="1:9" ht="12.75">
      <c r="A78" s="148"/>
      <c r="B78" s="148"/>
      <c r="C78" s="148"/>
      <c r="D78" s="148"/>
      <c r="E78" s="148"/>
      <c r="F78" s="148"/>
      <c r="G78" s="148"/>
      <c r="H78" s="148"/>
      <c r="I78" s="148"/>
    </row>
    <row r="80" spans="1:6" ht="12.75">
      <c r="A80" s="148"/>
      <c r="B80" s="148"/>
      <c r="C80" s="148"/>
      <c r="D80" s="148"/>
      <c r="E80" s="148"/>
      <c r="F80" s="148"/>
    </row>
    <row r="81" spans="1:6" ht="12.75">
      <c r="A81" s="148"/>
      <c r="F81" s="148"/>
    </row>
    <row r="82" spans="1:6" ht="12.75">
      <c r="A82" s="148"/>
      <c r="F82" s="148"/>
    </row>
  </sheetData>
  <mergeCells count="4">
    <mergeCell ref="A2:I2"/>
    <mergeCell ref="A3:I3"/>
    <mergeCell ref="H5:I5"/>
    <mergeCell ref="A1:I1"/>
  </mergeCells>
  <printOptions horizontalCentered="1" verticalCentered="1"/>
  <pageMargins left="0.34" right="0.22" top="0.35" bottom="0.36" header="0" footer="0"/>
  <pageSetup fitToHeight="1" fitToWidth="1" horizontalDpi="600" verticalDpi="600" orientation="landscape" scale="75" r:id="rId2"/>
  <drawing r:id="rId1"/>
</worksheet>
</file>

<file path=xl/worksheets/sheet2.xml><?xml version="1.0" encoding="utf-8"?>
<worksheet xmlns="http://schemas.openxmlformats.org/spreadsheetml/2006/main" xmlns:r="http://schemas.openxmlformats.org/officeDocument/2006/relationships">
  <dimension ref="A1:K80"/>
  <sheetViews>
    <sheetView workbookViewId="0" topLeftCell="A1">
      <selection activeCell="A1" sqref="A1:I1"/>
    </sheetView>
  </sheetViews>
  <sheetFormatPr defaultColWidth="11.421875" defaultRowHeight="12.75"/>
  <cols>
    <col min="1" max="1" width="37.57421875" style="2" customWidth="1"/>
    <col min="2" max="2" width="15.140625" style="2" bestFit="1" customWidth="1"/>
    <col min="3" max="3" width="10.8515625" style="2" bestFit="1" customWidth="1"/>
    <col min="4" max="4" width="11.57421875" style="2" bestFit="1" customWidth="1"/>
    <col min="5" max="5" width="12.00390625" style="2" bestFit="1" customWidth="1"/>
    <col min="6" max="6" width="13.8515625" style="2" bestFit="1" customWidth="1"/>
    <col min="7" max="7" width="10.8515625" style="2" customWidth="1"/>
    <col min="8" max="9" width="17.8515625" style="2" customWidth="1"/>
    <col min="10" max="10" width="3.7109375" style="2" customWidth="1"/>
    <col min="11" max="16384" width="11.421875" style="2" customWidth="1"/>
  </cols>
  <sheetData>
    <row r="1" spans="1:11" s="48" customFormat="1" ht="15.75">
      <c r="A1" s="129" t="s">
        <v>51</v>
      </c>
      <c r="B1" s="129"/>
      <c r="C1" s="129"/>
      <c r="D1" s="129"/>
      <c r="E1" s="129"/>
      <c r="F1" s="129"/>
      <c r="G1" s="129"/>
      <c r="H1" s="129"/>
      <c r="I1" s="129"/>
      <c r="J1" s="3"/>
      <c r="K1" s="3"/>
    </row>
    <row r="2" spans="1:11" s="48" customFormat="1" ht="12.75">
      <c r="A2" s="130" t="s">
        <v>1</v>
      </c>
      <c r="B2" s="130"/>
      <c r="C2" s="130"/>
      <c r="D2" s="130"/>
      <c r="E2" s="130"/>
      <c r="F2" s="130"/>
      <c r="G2" s="130"/>
      <c r="H2" s="130"/>
      <c r="I2" s="130"/>
      <c r="J2" s="3"/>
      <c r="K2" s="3"/>
    </row>
    <row r="3" spans="1:11" ht="12.75">
      <c r="A3" s="1"/>
      <c r="B3" s="1"/>
      <c r="C3" s="1"/>
      <c r="D3" s="1"/>
      <c r="E3" s="1"/>
      <c r="F3" s="1"/>
      <c r="G3" s="1"/>
      <c r="H3" s="1"/>
      <c r="I3" s="1"/>
      <c r="J3" s="1"/>
      <c r="K3" s="1"/>
    </row>
    <row r="4" spans="1:11" s="6" customFormat="1" ht="12.75">
      <c r="A4" s="4"/>
      <c r="B4" s="4" t="s">
        <v>2</v>
      </c>
      <c r="C4" s="4" t="s">
        <v>3</v>
      </c>
      <c r="D4" s="4" t="s">
        <v>4</v>
      </c>
      <c r="E4" s="4" t="s">
        <v>4</v>
      </c>
      <c r="F4" s="4" t="s">
        <v>5</v>
      </c>
      <c r="G4" s="4" t="s">
        <v>6</v>
      </c>
      <c r="H4" s="131" t="s">
        <v>7</v>
      </c>
      <c r="I4" s="132"/>
      <c r="J4" s="5"/>
      <c r="K4" s="5"/>
    </row>
    <row r="5" spans="1:11" s="6" customFormat="1" ht="12.75">
      <c r="A5" s="7" t="s">
        <v>8</v>
      </c>
      <c r="B5" s="8" t="s">
        <v>9</v>
      </c>
      <c r="C5" s="7" t="s">
        <v>10</v>
      </c>
      <c r="D5" s="7" t="s">
        <v>11</v>
      </c>
      <c r="E5" s="7" t="s">
        <v>12</v>
      </c>
      <c r="F5" s="7" t="s">
        <v>13</v>
      </c>
      <c r="G5" s="7" t="s">
        <v>14</v>
      </c>
      <c r="H5" s="7" t="s">
        <v>15</v>
      </c>
      <c r="I5" s="7" t="s">
        <v>16</v>
      </c>
      <c r="J5" s="5"/>
      <c r="K5" s="5"/>
    </row>
    <row r="6" spans="1:11" s="6" customFormat="1" ht="12.75">
      <c r="A6" s="9"/>
      <c r="B6" s="9"/>
      <c r="C6" s="9"/>
      <c r="D6" s="9"/>
      <c r="E6" s="9"/>
      <c r="F6" s="9"/>
      <c r="G6" s="9"/>
      <c r="H6" s="9"/>
      <c r="I6" s="9"/>
      <c r="J6" s="5"/>
      <c r="K6" s="5"/>
    </row>
    <row r="8" spans="1:9" s="6" customFormat="1" ht="12.75">
      <c r="A8" s="40" t="s">
        <v>17</v>
      </c>
      <c r="B8" s="41">
        <v>27311067.747</v>
      </c>
      <c r="C8" s="41">
        <v>3400755.314</v>
      </c>
      <c r="D8" s="41">
        <v>4344364.2094</v>
      </c>
      <c r="E8" s="41">
        <v>15740608.5984</v>
      </c>
      <c r="F8" s="41">
        <v>125608.1712</v>
      </c>
      <c r="G8" s="41">
        <v>109699.1414</v>
      </c>
      <c r="H8" s="43">
        <v>0.22161224716680689</v>
      </c>
      <c r="I8" s="43">
        <v>0.193543724151628</v>
      </c>
    </row>
    <row r="9" spans="1:10" ht="12.75">
      <c r="A9" s="15" t="s">
        <v>18</v>
      </c>
      <c r="B9" s="15">
        <v>195276.6888</v>
      </c>
      <c r="C9" s="15">
        <v>87328.3271</v>
      </c>
      <c r="D9" s="15">
        <v>12850.1708</v>
      </c>
      <c r="E9" s="15">
        <v>147771.9748</v>
      </c>
      <c r="F9" s="15">
        <v>2456.8794</v>
      </c>
      <c r="G9" s="15">
        <v>1902.8102</v>
      </c>
      <c r="H9" s="17">
        <v>0.16880291755869442</v>
      </c>
      <c r="I9" s="17">
        <v>0.130734912474924</v>
      </c>
      <c r="J9" s="10"/>
    </row>
    <row r="10" spans="1:10" ht="12.75">
      <c r="A10" s="19" t="s">
        <v>19</v>
      </c>
      <c r="B10" s="19">
        <v>2437193.3269</v>
      </c>
      <c r="C10" s="19">
        <v>263775.2666</v>
      </c>
      <c r="D10" s="19">
        <v>221553.0685</v>
      </c>
      <c r="E10" s="19">
        <v>1804226.0721</v>
      </c>
      <c r="F10" s="19">
        <v>6063.0925</v>
      </c>
      <c r="G10" s="19">
        <v>5410.781</v>
      </c>
      <c r="H10" s="21">
        <v>0.13791495870295523</v>
      </c>
      <c r="I10" s="21">
        <v>0.123077066392395</v>
      </c>
      <c r="J10" s="10"/>
    </row>
    <row r="11" spans="1:10" ht="12.75">
      <c r="A11" s="19" t="s">
        <v>20</v>
      </c>
      <c r="B11" s="19">
        <v>860696.1218</v>
      </c>
      <c r="C11" s="19">
        <v>111202.6472</v>
      </c>
      <c r="D11" s="19">
        <v>105249.5409</v>
      </c>
      <c r="E11" s="19">
        <v>498120.4755</v>
      </c>
      <c r="F11" s="19">
        <v>3008.6896</v>
      </c>
      <c r="G11" s="19">
        <v>2620.1196</v>
      </c>
      <c r="H11" s="21">
        <v>0.16233550238721295</v>
      </c>
      <c r="I11" s="21">
        <v>0.14136999429272598</v>
      </c>
      <c r="J11" s="10"/>
    </row>
    <row r="12" spans="1:10" ht="12.75">
      <c r="A12" s="19" t="s">
        <v>21</v>
      </c>
      <c r="B12" s="19">
        <v>2075127.9078</v>
      </c>
      <c r="C12" s="19">
        <v>314673.4521</v>
      </c>
      <c r="D12" s="19">
        <v>117821.5686</v>
      </c>
      <c r="E12" s="19">
        <v>1341949.7799</v>
      </c>
      <c r="F12" s="19">
        <v>8684.2355</v>
      </c>
      <c r="G12" s="19">
        <v>8673.8073</v>
      </c>
      <c r="H12" s="21">
        <v>0.1655856655598688</v>
      </c>
      <c r="I12" s="21">
        <v>0.165386827050988</v>
      </c>
      <c r="J12" s="10"/>
    </row>
    <row r="13" spans="1:10" ht="12.75">
      <c r="A13" s="19" t="s">
        <v>22</v>
      </c>
      <c r="B13" s="19">
        <v>6107369.567</v>
      </c>
      <c r="C13" s="19">
        <v>692273.2916</v>
      </c>
      <c r="D13" s="19">
        <v>1203259.8937</v>
      </c>
      <c r="E13" s="19">
        <v>3185209.9942</v>
      </c>
      <c r="F13" s="19">
        <v>26583.0191</v>
      </c>
      <c r="G13" s="19">
        <v>24215.5031</v>
      </c>
      <c r="H13" s="21">
        <v>0.23039761397029174</v>
      </c>
      <c r="I13" s="21">
        <v>0.209878122358578</v>
      </c>
      <c r="J13" s="10"/>
    </row>
    <row r="14" spans="1:10" ht="12.75">
      <c r="A14" s="19" t="s">
        <v>23</v>
      </c>
      <c r="B14" s="19">
        <v>3822777.6486</v>
      </c>
      <c r="C14" s="19">
        <v>359878.9611</v>
      </c>
      <c r="D14" s="19">
        <v>888161.607</v>
      </c>
      <c r="E14" s="19">
        <v>2049870.3293</v>
      </c>
      <c r="F14" s="19">
        <v>22347.7799</v>
      </c>
      <c r="G14" s="19">
        <v>18798.9159</v>
      </c>
      <c r="H14" s="21">
        <v>0.3725882696508651</v>
      </c>
      <c r="I14" s="21">
        <v>0.31342064302741496</v>
      </c>
      <c r="J14" s="10"/>
    </row>
    <row r="15" spans="1:10" ht="12.75">
      <c r="A15" s="19" t="s">
        <v>24</v>
      </c>
      <c r="B15" s="19">
        <v>1279899.3979</v>
      </c>
      <c r="C15" s="19">
        <v>134387.3912</v>
      </c>
      <c r="D15" s="19">
        <v>136499.9101</v>
      </c>
      <c r="E15" s="19">
        <v>634613.0174</v>
      </c>
      <c r="F15" s="19">
        <v>2420.979</v>
      </c>
      <c r="G15" s="19">
        <v>2031.8265</v>
      </c>
      <c r="H15" s="21">
        <v>0.10808956011641067</v>
      </c>
      <c r="I15" s="21">
        <v>0.0907150506542462</v>
      </c>
      <c r="J15" s="10"/>
    </row>
    <row r="16" spans="1:10" ht="12.75">
      <c r="A16" s="19" t="s">
        <v>25</v>
      </c>
      <c r="B16" s="19">
        <v>18841.1827</v>
      </c>
      <c r="C16" s="19">
        <v>61628.3046</v>
      </c>
      <c r="D16" s="19">
        <v>65629.7376</v>
      </c>
      <c r="E16" s="19">
        <v>166579.1655</v>
      </c>
      <c r="F16" s="19">
        <v>9032.3251</v>
      </c>
      <c r="G16" s="19">
        <v>7491.0146</v>
      </c>
      <c r="H16" s="21">
        <v>0.879367864356275</v>
      </c>
      <c r="I16" s="21">
        <v>0.7293091687613941</v>
      </c>
      <c r="J16" s="10"/>
    </row>
    <row r="17" spans="1:10" ht="12.75">
      <c r="A17" s="19" t="s">
        <v>26</v>
      </c>
      <c r="B17" s="19">
        <v>189226.9479</v>
      </c>
      <c r="C17" s="19">
        <v>28665.084</v>
      </c>
      <c r="D17" s="19">
        <v>20339.6205</v>
      </c>
      <c r="E17" s="19">
        <v>132329.7499</v>
      </c>
      <c r="F17" s="19">
        <v>667.8058</v>
      </c>
      <c r="G17" s="19">
        <v>475.3274</v>
      </c>
      <c r="H17" s="21">
        <v>0.13978102418956806</v>
      </c>
      <c r="I17" s="21">
        <v>0.0994926231508688</v>
      </c>
      <c r="J17" s="10"/>
    </row>
    <row r="18" spans="1:10" ht="12.75">
      <c r="A18" s="19" t="s">
        <v>27</v>
      </c>
      <c r="B18" s="19">
        <v>202617.1325</v>
      </c>
      <c r="C18" s="19">
        <v>36942.4732</v>
      </c>
      <c r="D18" s="19">
        <v>6393.0868</v>
      </c>
      <c r="E18" s="19">
        <v>146760.1855</v>
      </c>
      <c r="F18" s="19">
        <v>2526.6797</v>
      </c>
      <c r="G18" s="19">
        <v>2200.7351</v>
      </c>
      <c r="H18" s="21">
        <v>0.4103698774558494</v>
      </c>
      <c r="I18" s="21">
        <v>0.357431689224315</v>
      </c>
      <c r="J18" s="10"/>
    </row>
    <row r="19" spans="1:10" ht="12.75">
      <c r="A19" s="19" t="s">
        <v>28</v>
      </c>
      <c r="B19" s="19">
        <v>70893.7311</v>
      </c>
      <c r="C19" s="19">
        <v>11037.6906</v>
      </c>
      <c r="D19" s="19">
        <v>3435.2214</v>
      </c>
      <c r="E19" s="19">
        <v>66952.6381</v>
      </c>
      <c r="F19" s="19">
        <v>-610.440700000036</v>
      </c>
      <c r="G19" s="19">
        <v>-596.480100000044</v>
      </c>
      <c r="H19" s="21">
        <v>-0.3318306639253157</v>
      </c>
      <c r="I19" s="21">
        <v>-0.324241793840486</v>
      </c>
      <c r="J19" s="10"/>
    </row>
    <row r="20" spans="1:10" ht="12.75">
      <c r="A20" s="19" t="s">
        <v>29</v>
      </c>
      <c r="B20" s="19">
        <v>108609.2731</v>
      </c>
      <c r="C20" s="19">
        <v>46454.6128</v>
      </c>
      <c r="D20" s="19">
        <v>3528.0005</v>
      </c>
      <c r="E20" s="19">
        <v>155230.8171</v>
      </c>
      <c r="F20" s="19">
        <v>1914.5889</v>
      </c>
      <c r="G20" s="19">
        <v>1839.4828</v>
      </c>
      <c r="H20" s="21">
        <v>0.24728509630371948</v>
      </c>
      <c r="I20" s="21">
        <v>0.237584518194499</v>
      </c>
      <c r="J20" s="10"/>
    </row>
    <row r="21" spans="1:10" ht="12.75">
      <c r="A21" s="19" t="s">
        <v>30</v>
      </c>
      <c r="B21" s="19">
        <v>118106.9435</v>
      </c>
      <c r="C21" s="19">
        <v>16882.4677</v>
      </c>
      <c r="D21" s="19">
        <v>14073.1692</v>
      </c>
      <c r="E21" s="19">
        <v>101597.4423</v>
      </c>
      <c r="F21" s="19">
        <v>332.5153</v>
      </c>
      <c r="G21" s="19">
        <v>339.2316</v>
      </c>
      <c r="H21" s="21">
        <v>0.11817536603372267</v>
      </c>
      <c r="I21" s="21">
        <v>0.120562327508555</v>
      </c>
      <c r="J21" s="10"/>
    </row>
    <row r="22" spans="1:10" ht="12.75">
      <c r="A22" s="19" t="s">
        <v>31</v>
      </c>
      <c r="B22" s="19">
        <v>6900.1239</v>
      </c>
      <c r="C22" s="19">
        <v>8051.7055</v>
      </c>
      <c r="D22" s="19">
        <v>374.9702</v>
      </c>
      <c r="E22" s="19">
        <v>175.76</v>
      </c>
      <c r="F22" s="19">
        <v>79.1115</v>
      </c>
      <c r="G22" s="19">
        <v>36.4964</v>
      </c>
      <c r="H22" s="21">
        <v>0.058952603271443554</v>
      </c>
      <c r="I22" s="21">
        <v>0.027196523767542197</v>
      </c>
      <c r="J22" s="10"/>
    </row>
    <row r="23" spans="1:10" ht="12.75">
      <c r="A23" s="19" t="s">
        <v>32</v>
      </c>
      <c r="B23" s="19">
        <v>52094.5998</v>
      </c>
      <c r="C23" s="19">
        <v>10098.7181</v>
      </c>
      <c r="D23" s="19">
        <v>858.0981</v>
      </c>
      <c r="E23" s="19">
        <v>43364.1663</v>
      </c>
      <c r="F23" s="19">
        <v>-171.848900000041</v>
      </c>
      <c r="G23" s="19">
        <v>-171.848900000041</v>
      </c>
      <c r="H23" s="21">
        <v>-0.1021014142379364</v>
      </c>
      <c r="I23" s="21">
        <v>-0.10210141423793599</v>
      </c>
      <c r="J23" s="10"/>
    </row>
    <row r="24" spans="1:10" ht="12.75">
      <c r="A24" s="19" t="s">
        <v>33</v>
      </c>
      <c r="B24" s="19">
        <v>7659367.3791</v>
      </c>
      <c r="C24" s="19">
        <v>1019506.2781</v>
      </c>
      <c r="D24" s="19">
        <v>1316534.9147</v>
      </c>
      <c r="E24" s="19">
        <v>3876643.177</v>
      </c>
      <c r="F24" s="19">
        <v>36294.2657</v>
      </c>
      <c r="G24" s="19">
        <v>30902.9919</v>
      </c>
      <c r="H24" s="21">
        <v>0.21359907131306566</v>
      </c>
      <c r="I24" s="21">
        <v>0.181870338008662</v>
      </c>
      <c r="J24" s="10"/>
    </row>
    <row r="25" spans="1:10" ht="12.75">
      <c r="A25" s="19" t="s">
        <v>34</v>
      </c>
      <c r="B25" s="19">
        <v>949583.8343</v>
      </c>
      <c r="C25" s="19">
        <v>80419.7571</v>
      </c>
      <c r="D25" s="19">
        <v>55353.0679</v>
      </c>
      <c r="E25" s="19">
        <v>699139.7217</v>
      </c>
      <c r="F25" s="19">
        <v>1931.0583</v>
      </c>
      <c r="G25" s="19">
        <v>1541.0583</v>
      </c>
      <c r="H25" s="21">
        <v>0.14407342446449642</v>
      </c>
      <c r="I25" s="21">
        <v>0.11497609708647101</v>
      </c>
      <c r="J25" s="10"/>
    </row>
    <row r="26" spans="1:10" ht="12.75">
      <c r="A26" s="23" t="s">
        <v>35</v>
      </c>
      <c r="B26" s="23">
        <v>1156485.9397</v>
      </c>
      <c r="C26" s="23">
        <v>117548.8846</v>
      </c>
      <c r="D26" s="23">
        <v>172448.5621</v>
      </c>
      <c r="E26" s="23">
        <v>690074.1311</v>
      </c>
      <c r="F26" s="23">
        <v>2047.435</v>
      </c>
      <c r="G26" s="23">
        <v>1987.368</v>
      </c>
      <c r="H26" s="25">
        <v>0.1045063935893782</v>
      </c>
      <c r="I26" s="25">
        <v>0.101440418091385</v>
      </c>
      <c r="J26" s="10"/>
    </row>
    <row r="27" spans="8:10" ht="12.75">
      <c r="H27" s="49"/>
      <c r="I27" s="1"/>
      <c r="J27" s="10"/>
    </row>
    <row r="28" spans="1:10" ht="12.75">
      <c r="A28" s="27" t="s">
        <v>36</v>
      </c>
      <c r="B28" s="27">
        <v>4504147.5594</v>
      </c>
      <c r="C28" s="27">
        <v>381330.8375</v>
      </c>
      <c r="D28" s="27">
        <v>1136585.8689</v>
      </c>
      <c r="E28" s="27">
        <v>3017171.2797</v>
      </c>
      <c r="F28" s="27">
        <v>15919.2755</v>
      </c>
      <c r="G28" s="27">
        <v>6496.2755</v>
      </c>
      <c r="H28" s="28">
        <v>0.2504797504083314</v>
      </c>
      <c r="I28" s="28">
        <v>0.10221479399761399</v>
      </c>
      <c r="J28" s="10"/>
    </row>
    <row r="29" spans="8:10" ht="12.75">
      <c r="H29" s="49"/>
      <c r="I29" s="1"/>
      <c r="J29" s="10"/>
    </row>
    <row r="30" spans="1:10" s="6" customFormat="1" ht="12.75">
      <c r="A30" s="41" t="s">
        <v>37</v>
      </c>
      <c r="B30" s="41">
        <v>1712215.7239</v>
      </c>
      <c r="C30" s="41">
        <v>494605.9358</v>
      </c>
      <c r="D30" s="41">
        <v>515800.2617</v>
      </c>
      <c r="E30" s="41">
        <v>1250721.8044</v>
      </c>
      <c r="F30" s="41">
        <v>4489.3348</v>
      </c>
      <c r="G30" s="41">
        <v>3636.2987</v>
      </c>
      <c r="H30" s="43">
        <v>0.054459534045891246</v>
      </c>
      <c r="I30" s="43">
        <v>0.044111464543406295</v>
      </c>
      <c r="J30" s="29"/>
    </row>
    <row r="31" spans="1:10" ht="12.75">
      <c r="A31" s="19" t="s">
        <v>38</v>
      </c>
      <c r="B31" s="19">
        <v>755784.4345</v>
      </c>
      <c r="C31" s="19">
        <v>98933.697</v>
      </c>
      <c r="D31" s="19">
        <v>135965.6195</v>
      </c>
      <c r="E31" s="19">
        <v>425995.7908</v>
      </c>
      <c r="F31" s="19">
        <v>3518.0467</v>
      </c>
      <c r="G31" s="19">
        <v>2303.0502</v>
      </c>
      <c r="H31" s="21">
        <v>0.21335784308151348</v>
      </c>
      <c r="I31" s="21">
        <v>0.139672342376936</v>
      </c>
      <c r="J31" s="10"/>
    </row>
    <row r="32" spans="1:10" ht="12.75">
      <c r="A32" s="19" t="s">
        <v>39</v>
      </c>
      <c r="B32" s="19">
        <v>882610.2097</v>
      </c>
      <c r="C32" s="19">
        <v>244758.5672</v>
      </c>
      <c r="D32" s="19">
        <v>339949.8331</v>
      </c>
      <c r="E32" s="19">
        <v>645949.9144</v>
      </c>
      <c r="F32" s="19">
        <v>7375.4183</v>
      </c>
      <c r="G32" s="19">
        <v>6353.1043</v>
      </c>
      <c r="H32" s="21">
        <v>0.18080065717920252</v>
      </c>
      <c r="I32" s="21">
        <v>0.155739699884957</v>
      </c>
      <c r="J32" s="10"/>
    </row>
    <row r="33" spans="1:10" ht="12.75">
      <c r="A33" s="19" t="s">
        <v>40</v>
      </c>
      <c r="B33" s="19">
        <v>12388.5889</v>
      </c>
      <c r="C33" s="19">
        <v>12794.0654</v>
      </c>
      <c r="D33" s="19">
        <v>2228.3047</v>
      </c>
      <c r="E33" s="19">
        <v>938.4383</v>
      </c>
      <c r="F33" s="19">
        <v>-19.2448000000441</v>
      </c>
      <c r="G33" s="19">
        <v>-19.2448000000441</v>
      </c>
      <c r="H33" s="21">
        <v>-0.009025184442176183</v>
      </c>
      <c r="I33" s="21">
        <v>-0.009025184442176159</v>
      </c>
      <c r="J33" s="10"/>
    </row>
    <row r="34" spans="1:10" ht="12.75">
      <c r="A34" s="19" t="s">
        <v>41</v>
      </c>
      <c r="B34" s="19">
        <v>28130.846</v>
      </c>
      <c r="C34" s="19">
        <v>19457.7514</v>
      </c>
      <c r="D34" s="19">
        <v>1578.0793</v>
      </c>
      <c r="E34" s="19">
        <v>7456.5666</v>
      </c>
      <c r="F34" s="19">
        <v>-683.643100000045</v>
      </c>
      <c r="G34" s="19">
        <v>-705.456600000034</v>
      </c>
      <c r="H34" s="21">
        <v>-0.21080845960444689</v>
      </c>
      <c r="I34" s="21">
        <v>-0.217534879184457</v>
      </c>
      <c r="J34" s="10"/>
    </row>
    <row r="35" spans="1:10" ht="12.75">
      <c r="A35" s="19" t="s">
        <v>42</v>
      </c>
      <c r="B35" s="19">
        <v>23878.7795</v>
      </c>
      <c r="C35" s="19">
        <v>13885.9926</v>
      </c>
      <c r="D35" s="19">
        <v>21649.2545</v>
      </c>
      <c r="E35" s="19">
        <v>4082.8099</v>
      </c>
      <c r="F35" s="19">
        <v>-1.50390000001062</v>
      </c>
      <c r="G35" s="19">
        <v>-1.50390000001062</v>
      </c>
      <c r="H35" s="21">
        <v>-0.0006498203088530898</v>
      </c>
      <c r="I35" s="21">
        <v>-0.0006498203088530891</v>
      </c>
      <c r="J35" s="10"/>
    </row>
    <row r="36" spans="1:10" ht="12.75">
      <c r="A36" s="23" t="s">
        <v>43</v>
      </c>
      <c r="B36" s="23">
        <v>9422.865</v>
      </c>
      <c r="C36" s="23">
        <v>104775.8621</v>
      </c>
      <c r="D36" s="23">
        <v>14429.1705</v>
      </c>
      <c r="E36" s="23">
        <v>166298.2841</v>
      </c>
      <c r="F36" s="23">
        <v>-5699.73830000003</v>
      </c>
      <c r="G36" s="23">
        <v>-4293.65040000004</v>
      </c>
      <c r="H36" s="25">
        <v>-0.3263960717150728</v>
      </c>
      <c r="I36" s="25">
        <v>-0.245876310475142</v>
      </c>
      <c r="J36" s="10"/>
    </row>
    <row r="37" spans="4:10" ht="12.75">
      <c r="D37" s="10"/>
      <c r="E37" s="10"/>
      <c r="F37" s="10"/>
      <c r="G37" s="10"/>
      <c r="H37" s="49"/>
      <c r="I37" s="1"/>
      <c r="J37" s="10"/>
    </row>
    <row r="38" spans="1:10" s="48" customFormat="1" ht="12.75">
      <c r="A38" s="30" t="s">
        <v>44</v>
      </c>
      <c r="B38" s="31">
        <v>33527431.0305</v>
      </c>
      <c r="C38" s="31">
        <v>4276692.0874</v>
      </c>
      <c r="D38" s="31">
        <v>5996750.3401</v>
      </c>
      <c r="E38" s="31">
        <v>20008501.6826</v>
      </c>
      <c r="F38" s="31">
        <v>146016.7816</v>
      </c>
      <c r="G38" s="31">
        <v>119831.7158</v>
      </c>
      <c r="H38" s="32">
        <v>0.20485475028262376</v>
      </c>
      <c r="I38" s="32">
        <v>0.16811832138168</v>
      </c>
      <c r="J38" s="50"/>
    </row>
    <row r="39" spans="1:10" s="6" customFormat="1" ht="12.75">
      <c r="A39" s="33"/>
      <c r="B39" s="34"/>
      <c r="C39" s="34"/>
      <c r="D39" s="34"/>
      <c r="E39" s="34"/>
      <c r="F39" s="34"/>
      <c r="G39" s="34"/>
      <c r="H39" s="35"/>
      <c r="I39" s="35"/>
      <c r="J39" s="29"/>
    </row>
    <row r="40" spans="1:10" s="48" customFormat="1" ht="12.75">
      <c r="A40" s="36" t="s">
        <v>45</v>
      </c>
      <c r="B40" s="51"/>
      <c r="C40" s="51"/>
      <c r="D40" s="51"/>
      <c r="E40" s="51"/>
      <c r="F40" s="51"/>
      <c r="G40" s="51"/>
      <c r="H40" s="52"/>
      <c r="I40" s="52"/>
      <c r="J40" s="50"/>
    </row>
    <row r="41" spans="1:10" s="6" customFormat="1" ht="12.75">
      <c r="A41" s="27" t="s">
        <v>46</v>
      </c>
      <c r="B41" s="27">
        <v>146798.0706</v>
      </c>
      <c r="C41" s="27">
        <v>23141.5464</v>
      </c>
      <c r="D41" s="27">
        <v>5828.9396</v>
      </c>
      <c r="E41" s="27">
        <v>134402.1859</v>
      </c>
      <c r="F41" s="27">
        <v>1378.8014</v>
      </c>
      <c r="G41" s="27">
        <v>1162.4784</v>
      </c>
      <c r="H41" s="28">
        <v>0.35748727664975755</v>
      </c>
      <c r="I41" s="28">
        <v>0.301400359312202</v>
      </c>
      <c r="J41" s="29"/>
    </row>
    <row r="42" spans="1:9" ht="12.75">
      <c r="A42" s="27" t="s">
        <v>47</v>
      </c>
      <c r="B42" s="27">
        <v>3675979.5779</v>
      </c>
      <c r="C42" s="27">
        <v>359878.9611</v>
      </c>
      <c r="D42" s="27">
        <v>882332.6673</v>
      </c>
      <c r="E42" s="27">
        <v>1915468.1434</v>
      </c>
      <c r="F42" s="27">
        <v>22131.4568</v>
      </c>
      <c r="G42" s="27">
        <v>18798.9159</v>
      </c>
      <c r="H42" s="28">
        <v>0.3689816720436231</v>
      </c>
      <c r="I42" s="28">
        <v>0.31342064302741496</v>
      </c>
    </row>
    <row r="43" spans="1:9" ht="12.75">
      <c r="A43" s="37"/>
      <c r="B43" s="37"/>
      <c r="C43" s="37"/>
      <c r="D43" s="37"/>
      <c r="E43" s="37"/>
      <c r="F43" s="37"/>
      <c r="G43" s="37"/>
      <c r="H43" s="38"/>
      <c r="I43" s="38"/>
    </row>
    <row r="44" spans="1:9" ht="12.75">
      <c r="A44" s="37"/>
      <c r="B44" s="37"/>
      <c r="C44" s="37"/>
      <c r="D44" s="37"/>
      <c r="E44" s="37"/>
      <c r="F44" s="37"/>
      <c r="G44" s="37"/>
      <c r="H44" s="38"/>
      <c r="I44" s="38"/>
    </row>
    <row r="45" ht="12.75">
      <c r="J45" s="6"/>
    </row>
    <row r="46" ht="12.75">
      <c r="J46" s="6"/>
    </row>
    <row r="47" ht="12.75">
      <c r="J47" s="6"/>
    </row>
    <row r="48" ht="12.75">
      <c r="J48" s="6"/>
    </row>
    <row r="49" ht="12.75">
      <c r="J49" s="6"/>
    </row>
    <row r="50" ht="12.75">
      <c r="J50" s="6"/>
    </row>
    <row r="51" ht="12.75">
      <c r="J51" s="6"/>
    </row>
    <row r="52" ht="12.75">
      <c r="J52" s="6"/>
    </row>
    <row r="53" ht="12.75">
      <c r="J53" s="6"/>
    </row>
    <row r="54" ht="12.75">
      <c r="J54" s="6"/>
    </row>
    <row r="55" ht="12.75">
      <c r="J55" s="6"/>
    </row>
    <row r="56" ht="12.75">
      <c r="J56" s="6"/>
    </row>
    <row r="57" ht="12.75">
      <c r="J57" s="6"/>
    </row>
    <row r="58" ht="12.75">
      <c r="J58" s="6"/>
    </row>
    <row r="59" ht="12.75">
      <c r="J59" s="6"/>
    </row>
    <row r="60" ht="12.75">
      <c r="J60" s="6"/>
    </row>
    <row r="61" ht="12.75">
      <c r="J61" s="6"/>
    </row>
    <row r="62" ht="12.75">
      <c r="J62" s="6"/>
    </row>
    <row r="63" ht="12.75">
      <c r="J63" s="6"/>
    </row>
    <row r="64" ht="12.75">
      <c r="J64" s="6"/>
    </row>
    <row r="65" ht="12.75">
      <c r="J65" s="6"/>
    </row>
    <row r="67" spans="1:9" ht="12.75">
      <c r="A67" s="39"/>
      <c r="B67" s="6"/>
      <c r="C67" s="6"/>
      <c r="D67" s="29"/>
      <c r="E67" s="6"/>
      <c r="F67" s="6"/>
      <c r="G67" s="29"/>
      <c r="H67" s="29"/>
      <c r="I67" s="6"/>
    </row>
    <row r="68" spans="1:9" ht="12.75">
      <c r="A68" s="6" t="s">
        <v>48</v>
      </c>
      <c r="B68" s="6"/>
      <c r="C68" s="6"/>
      <c r="D68" s="29"/>
      <c r="E68" s="6"/>
      <c r="F68" s="6"/>
      <c r="G68" s="29"/>
      <c r="H68" s="29"/>
      <c r="I68" s="6"/>
    </row>
    <row r="69" spans="1:9" ht="12.75">
      <c r="A69" s="6" t="s">
        <v>49</v>
      </c>
      <c r="B69" s="6"/>
      <c r="C69" s="6"/>
      <c r="D69" s="29"/>
      <c r="E69" s="6"/>
      <c r="F69" s="6"/>
      <c r="G69" s="29"/>
      <c r="H69" s="29"/>
      <c r="I69" s="6"/>
    </row>
    <row r="70" spans="1:9" ht="12.75">
      <c r="A70" s="6"/>
      <c r="B70" s="6"/>
      <c r="C70" s="6"/>
      <c r="D70" s="29"/>
      <c r="E70" s="6"/>
      <c r="F70" s="6"/>
      <c r="G70" s="29"/>
      <c r="H70" s="29"/>
      <c r="I70" s="6"/>
    </row>
    <row r="71" spans="1:9" ht="12.75">
      <c r="A71" s="6"/>
      <c r="B71" s="6"/>
      <c r="C71" s="6"/>
      <c r="D71" s="6"/>
      <c r="E71" s="6"/>
      <c r="F71" s="6"/>
      <c r="G71" s="6"/>
      <c r="H71" s="6"/>
      <c r="I71" s="6"/>
    </row>
    <row r="72" spans="1:9" ht="12.75">
      <c r="A72" s="39" t="s">
        <v>50</v>
      </c>
      <c r="B72" s="6"/>
      <c r="C72" s="6"/>
      <c r="D72" s="6"/>
      <c r="E72" s="6"/>
      <c r="F72" s="6"/>
      <c r="G72" s="6"/>
      <c r="H72" s="6"/>
      <c r="I72" s="6"/>
    </row>
    <row r="73" spans="1:9" ht="12.75">
      <c r="A73" s="6"/>
      <c r="B73" s="6"/>
      <c r="C73" s="6"/>
      <c r="D73" s="6"/>
      <c r="E73" s="6"/>
      <c r="F73" s="6"/>
      <c r="G73" s="6"/>
      <c r="H73" s="6"/>
      <c r="I73" s="6"/>
    </row>
    <row r="74" spans="1:9" ht="12.75">
      <c r="A74" s="6" t="s">
        <v>49</v>
      </c>
      <c r="B74" s="6"/>
      <c r="C74" s="6"/>
      <c r="D74" s="6"/>
      <c r="E74" s="6"/>
      <c r="F74" s="6"/>
      <c r="G74" s="6"/>
      <c r="H74" s="6"/>
      <c r="I74" s="6"/>
    </row>
    <row r="75" spans="1:9" ht="12.75">
      <c r="A75" s="6"/>
      <c r="B75" s="6"/>
      <c r="C75" s="6"/>
      <c r="D75" s="6"/>
      <c r="E75" s="6"/>
      <c r="F75" s="6"/>
      <c r="G75" s="6"/>
      <c r="H75" s="6"/>
      <c r="I75" s="6"/>
    </row>
    <row r="76" spans="1:9" ht="12.75">
      <c r="A76" s="6"/>
      <c r="B76" s="6"/>
      <c r="C76" s="6"/>
      <c r="D76" s="6"/>
      <c r="E76" s="6"/>
      <c r="F76" s="6"/>
      <c r="G76" s="6"/>
      <c r="H76" s="6"/>
      <c r="I76" s="6"/>
    </row>
    <row r="78" spans="1:6" ht="12.75">
      <c r="A78" s="6"/>
      <c r="B78" s="6"/>
      <c r="C78" s="6"/>
      <c r="D78" s="6"/>
      <c r="E78" s="6"/>
      <c r="F78" s="6"/>
    </row>
    <row r="79" spans="1:6" ht="12.75">
      <c r="A79" s="6"/>
      <c r="F79" s="6"/>
    </row>
    <row r="80" spans="1:6" ht="12.75">
      <c r="A80" s="6"/>
      <c r="F80" s="6"/>
    </row>
  </sheetData>
  <mergeCells count="3">
    <mergeCell ref="A1:I1"/>
    <mergeCell ref="A2:I2"/>
    <mergeCell ref="H4:I4"/>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1:K80"/>
  <sheetViews>
    <sheetView workbookViewId="0" topLeftCell="A1">
      <selection activeCell="A1" sqref="A1:I1"/>
    </sheetView>
  </sheetViews>
  <sheetFormatPr defaultColWidth="11.421875" defaultRowHeight="12.75"/>
  <cols>
    <col min="1" max="1" width="37.57421875" style="2" customWidth="1"/>
    <col min="2" max="2" width="15.140625" style="2" bestFit="1" customWidth="1"/>
    <col min="3" max="3" width="10.8515625" style="2" bestFit="1" customWidth="1"/>
    <col min="4" max="4" width="11.57421875" style="2" bestFit="1" customWidth="1"/>
    <col min="5" max="5" width="12.00390625" style="2" bestFit="1" customWidth="1"/>
    <col min="6" max="6" width="13.8515625" style="2" bestFit="1" customWidth="1"/>
    <col min="7" max="7" width="10.8515625" style="2" customWidth="1"/>
    <col min="8" max="9" width="17.8515625" style="2" customWidth="1"/>
    <col min="10" max="10" width="3.7109375" style="2" customWidth="1"/>
    <col min="11" max="16384" width="11.421875" style="2" customWidth="1"/>
  </cols>
  <sheetData>
    <row r="1" spans="1:11" s="48" customFormat="1" ht="15.75">
      <c r="A1" s="129" t="s">
        <v>52</v>
      </c>
      <c r="B1" s="129"/>
      <c r="C1" s="129"/>
      <c r="D1" s="129"/>
      <c r="E1" s="129"/>
      <c r="F1" s="129"/>
      <c r="G1" s="129"/>
      <c r="H1" s="129"/>
      <c r="I1" s="129"/>
      <c r="J1" s="3"/>
      <c r="K1" s="3"/>
    </row>
    <row r="2" spans="1:11" s="48" customFormat="1" ht="12.75">
      <c r="A2" s="130" t="s">
        <v>1</v>
      </c>
      <c r="B2" s="130"/>
      <c r="C2" s="130"/>
      <c r="D2" s="130"/>
      <c r="E2" s="130"/>
      <c r="F2" s="130"/>
      <c r="G2" s="130"/>
      <c r="H2" s="130"/>
      <c r="I2" s="130"/>
      <c r="J2" s="3"/>
      <c r="K2" s="3"/>
    </row>
    <row r="3" spans="1:11" ht="12.75">
      <c r="A3" s="1"/>
      <c r="B3" s="1"/>
      <c r="C3" s="1"/>
      <c r="D3" s="1"/>
      <c r="E3" s="1"/>
      <c r="F3" s="1"/>
      <c r="G3" s="1"/>
      <c r="H3" s="1"/>
      <c r="I3" s="1"/>
      <c r="J3" s="1"/>
      <c r="K3" s="1"/>
    </row>
    <row r="4" spans="1:11" s="6" customFormat="1" ht="12.75">
      <c r="A4" s="4"/>
      <c r="B4" s="4" t="s">
        <v>2</v>
      </c>
      <c r="C4" s="4" t="s">
        <v>3</v>
      </c>
      <c r="D4" s="4" t="s">
        <v>4</v>
      </c>
      <c r="E4" s="4" t="s">
        <v>4</v>
      </c>
      <c r="F4" s="4" t="s">
        <v>5</v>
      </c>
      <c r="G4" s="4" t="s">
        <v>6</v>
      </c>
      <c r="H4" s="131" t="s">
        <v>7</v>
      </c>
      <c r="I4" s="132"/>
      <c r="J4" s="5"/>
      <c r="K4" s="5"/>
    </row>
    <row r="5" spans="1:11" s="6" customFormat="1" ht="12.75">
      <c r="A5" s="7" t="s">
        <v>8</v>
      </c>
      <c r="B5" s="8" t="s">
        <v>9</v>
      </c>
      <c r="C5" s="7" t="s">
        <v>10</v>
      </c>
      <c r="D5" s="7" t="s">
        <v>11</v>
      </c>
      <c r="E5" s="7" t="s">
        <v>12</v>
      </c>
      <c r="F5" s="7" t="s">
        <v>13</v>
      </c>
      <c r="G5" s="7" t="s">
        <v>14</v>
      </c>
      <c r="H5" s="7" t="s">
        <v>15</v>
      </c>
      <c r="I5" s="7" t="s">
        <v>16</v>
      </c>
      <c r="J5" s="5"/>
      <c r="K5" s="5"/>
    </row>
    <row r="6" spans="1:11" s="6" customFormat="1" ht="12.75">
      <c r="A6" s="9"/>
      <c r="B6" s="9"/>
      <c r="C6" s="9"/>
      <c r="D6" s="9"/>
      <c r="E6" s="9"/>
      <c r="F6" s="9"/>
      <c r="G6" s="9"/>
      <c r="H6" s="9"/>
      <c r="I6" s="9"/>
      <c r="J6" s="5"/>
      <c r="K6" s="5"/>
    </row>
    <row r="8" spans="1:9" s="6" customFormat="1" ht="12.75">
      <c r="A8" s="40" t="s">
        <v>17</v>
      </c>
      <c r="B8" s="41">
        <v>27861729.8691</v>
      </c>
      <c r="C8" s="41">
        <v>3256895.6732</v>
      </c>
      <c r="D8" s="41">
        <v>4467914.7126</v>
      </c>
      <c r="E8" s="41">
        <v>16379637.7162</v>
      </c>
      <c r="F8" s="41">
        <v>189865.7719</v>
      </c>
      <c r="G8" s="41">
        <v>165516.6077</v>
      </c>
      <c r="H8" s="43">
        <v>0.23318618826184387</v>
      </c>
      <c r="I8" s="43">
        <v>0.20328143644512198</v>
      </c>
    </row>
    <row r="9" spans="1:10" ht="12.75">
      <c r="A9" s="15" t="s">
        <v>18</v>
      </c>
      <c r="B9" s="15">
        <v>184328.3266</v>
      </c>
      <c r="C9" s="15">
        <v>87257.0471</v>
      </c>
      <c r="D9" s="15">
        <v>32665.8016</v>
      </c>
      <c r="E9" s="15">
        <v>154035.5485</v>
      </c>
      <c r="F9" s="15">
        <v>3825.5918</v>
      </c>
      <c r="G9" s="15">
        <v>3115.9327</v>
      </c>
      <c r="H9" s="17">
        <v>0.175371132860626</v>
      </c>
      <c r="I9" s="17">
        <v>0.142839245817201</v>
      </c>
      <c r="J9" s="10"/>
    </row>
    <row r="10" spans="1:10" ht="12.75">
      <c r="A10" s="19" t="s">
        <v>19</v>
      </c>
      <c r="B10" s="19">
        <v>2471879.1156</v>
      </c>
      <c r="C10" s="19">
        <v>249535.1394</v>
      </c>
      <c r="D10" s="19">
        <v>284417.9061</v>
      </c>
      <c r="E10" s="19">
        <v>1814790.3928</v>
      </c>
      <c r="F10" s="19">
        <v>9452.8372</v>
      </c>
      <c r="G10" s="19">
        <v>8416.8353</v>
      </c>
      <c r="H10" s="21">
        <v>0.15152715120971055</v>
      </c>
      <c r="I10" s="21">
        <v>0.134920241217137</v>
      </c>
      <c r="J10" s="10"/>
    </row>
    <row r="11" spans="1:10" ht="12.75">
      <c r="A11" s="19" t="s">
        <v>20</v>
      </c>
      <c r="B11" s="19">
        <v>884392.6439</v>
      </c>
      <c r="C11" s="19">
        <v>111202.6472</v>
      </c>
      <c r="D11" s="19">
        <v>97893.8982</v>
      </c>
      <c r="E11" s="19">
        <v>557856.6889</v>
      </c>
      <c r="F11" s="19">
        <v>3711.8414</v>
      </c>
      <c r="G11" s="19">
        <v>3258.442</v>
      </c>
      <c r="H11" s="21">
        <v>0.1335162963638513</v>
      </c>
      <c r="I11" s="21">
        <v>0.11720735367530001</v>
      </c>
      <c r="J11" s="10"/>
    </row>
    <row r="12" spans="1:10" ht="12.75">
      <c r="A12" s="19" t="s">
        <v>21</v>
      </c>
      <c r="B12" s="19">
        <v>2105420.137</v>
      </c>
      <c r="C12" s="19">
        <v>315224.0241</v>
      </c>
      <c r="D12" s="19">
        <v>143833.7516</v>
      </c>
      <c r="E12" s="19">
        <v>1417109.5185</v>
      </c>
      <c r="F12" s="19">
        <v>13088.0899</v>
      </c>
      <c r="G12" s="19">
        <v>13077.6617</v>
      </c>
      <c r="H12" s="21">
        <v>0.1660798530488654</v>
      </c>
      <c r="I12" s="21">
        <v>0.165947525571228</v>
      </c>
      <c r="J12" s="10"/>
    </row>
    <row r="13" spans="1:10" ht="12.75">
      <c r="A13" s="19" t="s">
        <v>22</v>
      </c>
      <c r="B13" s="19">
        <v>6230609.5381</v>
      </c>
      <c r="C13" s="19">
        <v>562837.6538</v>
      </c>
      <c r="D13" s="19">
        <v>1131069.0319</v>
      </c>
      <c r="E13" s="19">
        <v>3546618.862</v>
      </c>
      <c r="F13" s="19">
        <v>41388.9947</v>
      </c>
      <c r="G13" s="19">
        <v>37894.5042</v>
      </c>
      <c r="H13" s="21">
        <v>0.2941451725595265</v>
      </c>
      <c r="I13" s="21">
        <v>0.269310370009221</v>
      </c>
      <c r="J13" s="10"/>
    </row>
    <row r="14" spans="1:10" ht="12.75">
      <c r="A14" s="19" t="s">
        <v>23</v>
      </c>
      <c r="B14" s="19">
        <v>3870757.8271</v>
      </c>
      <c r="C14" s="19">
        <v>360825.9648</v>
      </c>
      <c r="D14" s="19">
        <v>837861.5725</v>
      </c>
      <c r="E14" s="19">
        <v>1979831.8481</v>
      </c>
      <c r="F14" s="19">
        <v>31835.3095</v>
      </c>
      <c r="G14" s="19">
        <v>26879.4857</v>
      </c>
      <c r="H14" s="21">
        <v>0.35291594957858197</v>
      </c>
      <c r="I14" s="21">
        <v>0.297977289022411</v>
      </c>
      <c r="J14" s="10"/>
    </row>
    <row r="15" spans="1:10" ht="12.75">
      <c r="A15" s="19" t="s">
        <v>24</v>
      </c>
      <c r="B15" s="19">
        <v>1282615.2211</v>
      </c>
      <c r="C15" s="19">
        <v>134413.6845</v>
      </c>
      <c r="D15" s="19">
        <v>143050.5834</v>
      </c>
      <c r="E15" s="19">
        <v>677426.6922</v>
      </c>
      <c r="F15" s="19">
        <v>3652.8487</v>
      </c>
      <c r="G15" s="19">
        <v>3037.7628</v>
      </c>
      <c r="H15" s="21">
        <v>0.10870466689721611</v>
      </c>
      <c r="I15" s="21">
        <v>0.0904004026465029</v>
      </c>
      <c r="J15" s="10"/>
    </row>
    <row r="16" spans="1:10" ht="12.75">
      <c r="A16" s="19" t="s">
        <v>25</v>
      </c>
      <c r="B16" s="19">
        <v>3850.5854</v>
      </c>
      <c r="C16" s="19">
        <v>61628.3046</v>
      </c>
      <c r="D16" s="19">
        <v>1827.5306</v>
      </c>
      <c r="E16" s="19">
        <v>172339.1982</v>
      </c>
      <c r="F16" s="19">
        <v>9233.8541</v>
      </c>
      <c r="G16" s="19">
        <v>7656.3597</v>
      </c>
      <c r="H16" s="21">
        <v>0.599325531340351</v>
      </c>
      <c r="I16" s="21">
        <v>0.49693787617191704</v>
      </c>
      <c r="J16" s="10"/>
    </row>
    <row r="17" spans="1:10" ht="12.75">
      <c r="A17" s="19" t="s">
        <v>26</v>
      </c>
      <c r="B17" s="19">
        <v>183561.1066</v>
      </c>
      <c r="C17" s="19">
        <v>28665.084</v>
      </c>
      <c r="D17" s="19">
        <v>23938.1642</v>
      </c>
      <c r="E17" s="19">
        <v>123601.1737</v>
      </c>
      <c r="F17" s="19">
        <v>1341.9707</v>
      </c>
      <c r="G17" s="19">
        <v>1090.2388</v>
      </c>
      <c r="H17" s="21">
        <v>0.1872620641893113</v>
      </c>
      <c r="I17" s="21">
        <v>0.152134743439091</v>
      </c>
      <c r="J17" s="10"/>
    </row>
    <row r="18" spans="1:10" ht="12.75">
      <c r="A18" s="19" t="s">
        <v>27</v>
      </c>
      <c r="B18" s="19">
        <v>215653.1842</v>
      </c>
      <c r="C18" s="19">
        <v>36942.4732</v>
      </c>
      <c r="D18" s="19">
        <v>6214.0528</v>
      </c>
      <c r="E18" s="19">
        <v>158613.6696</v>
      </c>
      <c r="F18" s="19">
        <v>3820.5068</v>
      </c>
      <c r="G18" s="19">
        <v>3150.456</v>
      </c>
      <c r="H18" s="21">
        <v>0.4136709287779899</v>
      </c>
      <c r="I18" s="21">
        <v>0.341120204155687</v>
      </c>
      <c r="J18" s="10"/>
    </row>
    <row r="19" spans="1:10" ht="12.75">
      <c r="A19" s="19" t="s">
        <v>28</v>
      </c>
      <c r="B19" s="19">
        <v>72183.6283</v>
      </c>
      <c r="C19" s="19">
        <v>11037.6906</v>
      </c>
      <c r="D19" s="19">
        <v>3635.1905</v>
      </c>
      <c r="E19" s="19">
        <v>66398.3623</v>
      </c>
      <c r="F19" s="19">
        <v>-911.497499999998</v>
      </c>
      <c r="G19" s="19">
        <v>-810.052599999995</v>
      </c>
      <c r="H19" s="21">
        <v>-0.3303218156885093</v>
      </c>
      <c r="I19" s="21">
        <v>-0.293558726859039</v>
      </c>
      <c r="J19" s="10"/>
    </row>
    <row r="20" spans="1:10" ht="12.75">
      <c r="A20" s="19" t="s">
        <v>29</v>
      </c>
      <c r="B20" s="19">
        <v>116107.7237</v>
      </c>
      <c r="C20" s="19">
        <v>46454.6128</v>
      </c>
      <c r="D20" s="19">
        <v>513.387</v>
      </c>
      <c r="E20" s="19">
        <v>201946.8804</v>
      </c>
      <c r="F20" s="19">
        <v>644.0431</v>
      </c>
      <c r="G20" s="19">
        <v>504.6204</v>
      </c>
      <c r="H20" s="21">
        <v>0.05545568555465389</v>
      </c>
      <c r="I20" s="21">
        <v>0.043450617244193204</v>
      </c>
      <c r="J20" s="10"/>
    </row>
    <row r="21" spans="1:10" ht="12.75">
      <c r="A21" s="19" t="s">
        <v>30</v>
      </c>
      <c r="B21" s="19">
        <v>117764.7459</v>
      </c>
      <c r="C21" s="19">
        <v>14549.0208</v>
      </c>
      <c r="D21" s="19">
        <v>13761.322</v>
      </c>
      <c r="E21" s="19">
        <v>109901.321</v>
      </c>
      <c r="F21" s="19">
        <v>508.3779</v>
      </c>
      <c r="G21" s="19">
        <v>502.5029</v>
      </c>
      <c r="H21" s="21">
        <v>0.13976965377628714</v>
      </c>
      <c r="I21" s="21">
        <v>0.138154424798128</v>
      </c>
      <c r="J21" s="10"/>
    </row>
    <row r="22" spans="1:10" ht="12.75">
      <c r="A22" s="19" t="s">
        <v>31</v>
      </c>
      <c r="B22" s="19">
        <v>5656.2158</v>
      </c>
      <c r="C22" s="19">
        <v>8051.7055</v>
      </c>
      <c r="D22" s="19">
        <v>675.9348</v>
      </c>
      <c r="E22" s="19">
        <v>240.2708</v>
      </c>
      <c r="F22" s="19">
        <v>163.997</v>
      </c>
      <c r="G22" s="19">
        <v>117.6978</v>
      </c>
      <c r="H22" s="21">
        <v>0.08147193162988886</v>
      </c>
      <c r="I22" s="21">
        <v>0.058470991021715796</v>
      </c>
      <c r="J22" s="10"/>
    </row>
    <row r="23" spans="1:10" ht="12.75">
      <c r="A23" s="19" t="s">
        <v>32</v>
      </c>
      <c r="B23" s="19">
        <v>55181.9799</v>
      </c>
      <c r="C23" s="19">
        <v>10098.7181</v>
      </c>
      <c r="D23" s="19">
        <v>1527.9239</v>
      </c>
      <c r="E23" s="19">
        <v>45737.2068</v>
      </c>
      <c r="F23" s="19">
        <v>-193.373500000045</v>
      </c>
      <c r="G23" s="19">
        <v>-193.373500000045</v>
      </c>
      <c r="H23" s="21">
        <v>-0.07659328563693445</v>
      </c>
      <c r="I23" s="21">
        <v>-0.0765932856369345</v>
      </c>
      <c r="J23" s="10"/>
    </row>
    <row r="24" spans="1:10" ht="12.75">
      <c r="A24" s="19" t="s">
        <v>33</v>
      </c>
      <c r="B24" s="19">
        <v>7907506.4836</v>
      </c>
      <c r="C24" s="19">
        <v>1019669.9525</v>
      </c>
      <c r="D24" s="19">
        <v>1471767.0756</v>
      </c>
      <c r="E24" s="19">
        <v>3971318.3145</v>
      </c>
      <c r="F24" s="19">
        <v>60817.5137</v>
      </c>
      <c r="G24" s="19">
        <v>51276.5652</v>
      </c>
      <c r="H24" s="21">
        <v>0.23857725159357387</v>
      </c>
      <c r="I24" s="21">
        <v>0.20114965660910802</v>
      </c>
      <c r="J24" s="10"/>
    </row>
    <row r="25" spans="1:10" ht="12.75">
      <c r="A25" s="19" t="s">
        <v>34</v>
      </c>
      <c r="B25" s="19">
        <v>955916.5371</v>
      </c>
      <c r="C25" s="19">
        <v>81064.7772</v>
      </c>
      <c r="D25" s="19">
        <v>65843.5634</v>
      </c>
      <c r="E25" s="19">
        <v>683351.2229</v>
      </c>
      <c r="F25" s="19">
        <v>4110.6076</v>
      </c>
      <c r="G25" s="19">
        <v>3370.6076</v>
      </c>
      <c r="H25" s="21">
        <v>0.20283076038602868</v>
      </c>
      <c r="I25" s="21">
        <v>0.166316751438626</v>
      </c>
      <c r="J25" s="10"/>
    </row>
    <row r="26" spans="1:10" ht="12.75">
      <c r="A26" s="23" t="s">
        <v>35</v>
      </c>
      <c r="B26" s="23">
        <v>1198344.8684</v>
      </c>
      <c r="C26" s="23">
        <v>117437.1719</v>
      </c>
      <c r="D26" s="23">
        <v>207418.0217</v>
      </c>
      <c r="E26" s="23">
        <v>698520.5441</v>
      </c>
      <c r="F26" s="23">
        <v>3374.2583</v>
      </c>
      <c r="G26" s="23">
        <v>3170.3603</v>
      </c>
      <c r="H26" s="25">
        <v>0.11492982146651984</v>
      </c>
      <c r="I26" s="25">
        <v>0.10798489945584301</v>
      </c>
      <c r="J26" s="10"/>
    </row>
    <row r="27" spans="8:10" ht="12.75">
      <c r="H27" s="49"/>
      <c r="I27" s="1"/>
      <c r="J27" s="10"/>
    </row>
    <row r="28" spans="1:10" ht="12.75">
      <c r="A28" s="27" t="s">
        <v>36</v>
      </c>
      <c r="B28" s="27">
        <v>4514127.3843</v>
      </c>
      <c r="C28" s="27">
        <v>381642.7394</v>
      </c>
      <c r="D28" s="27">
        <v>1135286.9479</v>
      </c>
      <c r="E28" s="27">
        <v>2939006.0637</v>
      </c>
      <c r="F28" s="27">
        <v>22305.9513</v>
      </c>
      <c r="G28" s="27">
        <v>10103.3206</v>
      </c>
      <c r="H28" s="28">
        <v>0.23378881867443171</v>
      </c>
      <c r="I28" s="28">
        <v>0.105892968024325</v>
      </c>
      <c r="J28" s="10"/>
    </row>
    <row r="29" spans="8:10" ht="12.75">
      <c r="H29" s="49"/>
      <c r="I29" s="1"/>
      <c r="J29" s="10"/>
    </row>
    <row r="30" spans="1:10" s="6" customFormat="1" ht="12.75">
      <c r="A30" s="41" t="s">
        <v>37</v>
      </c>
      <c r="B30" s="41">
        <v>1723103.9836</v>
      </c>
      <c r="C30" s="41">
        <v>494715.2742</v>
      </c>
      <c r="D30" s="41">
        <v>495656.6494</v>
      </c>
      <c r="E30" s="41">
        <v>1256448.7862</v>
      </c>
      <c r="F30" s="41">
        <v>18949.2078</v>
      </c>
      <c r="G30" s="41">
        <v>16684.369</v>
      </c>
      <c r="H30" s="43">
        <v>0.15321304021302037</v>
      </c>
      <c r="I30" s="43">
        <v>0.134900779257161</v>
      </c>
      <c r="J30" s="29"/>
    </row>
    <row r="31" spans="1:10" ht="12.75">
      <c r="A31" s="19" t="s">
        <v>38</v>
      </c>
      <c r="B31" s="19">
        <v>803463.0102</v>
      </c>
      <c r="C31" s="19">
        <v>98933.697</v>
      </c>
      <c r="D31" s="19">
        <v>141082.793</v>
      </c>
      <c r="E31" s="19">
        <v>469388.8117</v>
      </c>
      <c r="F31" s="19">
        <v>6480.7065</v>
      </c>
      <c r="G31" s="19">
        <v>4671.6727</v>
      </c>
      <c r="H31" s="21">
        <v>0.26202221069328885</v>
      </c>
      <c r="I31" s="21">
        <v>0.18888095124960302</v>
      </c>
      <c r="J31" s="10"/>
    </row>
    <row r="32" spans="1:10" ht="12.75">
      <c r="A32" s="19" t="s">
        <v>39</v>
      </c>
      <c r="B32" s="19">
        <v>845257.7765</v>
      </c>
      <c r="C32" s="19">
        <v>244867.9056</v>
      </c>
      <c r="D32" s="19">
        <v>323009.3191</v>
      </c>
      <c r="E32" s="19">
        <v>652520.8221</v>
      </c>
      <c r="F32" s="19">
        <v>11209.7709</v>
      </c>
      <c r="G32" s="19">
        <v>9672.7962</v>
      </c>
      <c r="H32" s="21">
        <v>0.18311539640170793</v>
      </c>
      <c r="I32" s="21">
        <v>0.158008395200649</v>
      </c>
      <c r="J32" s="10"/>
    </row>
    <row r="33" spans="1:10" ht="12.75">
      <c r="A33" s="19" t="s">
        <v>40</v>
      </c>
      <c r="B33" s="19">
        <v>15406.6863</v>
      </c>
      <c r="C33" s="19">
        <v>12794.0654</v>
      </c>
      <c r="D33" s="19">
        <v>2273.1679</v>
      </c>
      <c r="E33" s="19">
        <v>950.2664</v>
      </c>
      <c r="F33" s="19">
        <v>36.0728</v>
      </c>
      <c r="G33" s="19">
        <v>36.0728</v>
      </c>
      <c r="H33" s="21">
        <v>0.011277978929199472</v>
      </c>
      <c r="I33" s="21">
        <v>0.0112779789291995</v>
      </c>
      <c r="J33" s="10"/>
    </row>
    <row r="34" spans="1:10" ht="12.75">
      <c r="A34" s="19" t="s">
        <v>41</v>
      </c>
      <c r="B34" s="19">
        <v>27018.9192</v>
      </c>
      <c r="C34" s="19">
        <v>19457.7514</v>
      </c>
      <c r="D34" s="19">
        <v>1679.3707</v>
      </c>
      <c r="E34" s="19">
        <v>6093.0518</v>
      </c>
      <c r="F34" s="19">
        <v>201.1839</v>
      </c>
      <c r="G34" s="19">
        <v>151.8066</v>
      </c>
      <c r="H34" s="21">
        <v>0.04135809855192209</v>
      </c>
      <c r="I34" s="21">
        <v>0.031207429240770298</v>
      </c>
      <c r="J34" s="10"/>
    </row>
    <row r="35" spans="1:10" ht="12.75">
      <c r="A35" s="19" t="s">
        <v>42</v>
      </c>
      <c r="B35" s="19">
        <v>26248.5249</v>
      </c>
      <c r="C35" s="19">
        <v>13885.9926</v>
      </c>
      <c r="D35" s="19">
        <v>17663.6336</v>
      </c>
      <c r="E35" s="19">
        <v>8263.0721</v>
      </c>
      <c r="F35" s="19">
        <v>191.586</v>
      </c>
      <c r="G35" s="19">
        <v>191.586</v>
      </c>
      <c r="H35" s="21">
        <v>0.05518827656583945</v>
      </c>
      <c r="I35" s="21">
        <v>0.055188276565839495</v>
      </c>
      <c r="J35" s="10"/>
    </row>
    <row r="36" spans="1:10" ht="12.75">
      <c r="A36" s="23" t="s">
        <v>43</v>
      </c>
      <c r="B36" s="23">
        <v>5709.0662</v>
      </c>
      <c r="C36" s="23">
        <v>104775.8621</v>
      </c>
      <c r="D36" s="23">
        <v>9948.3649</v>
      </c>
      <c r="E36" s="23">
        <v>119232.7619</v>
      </c>
      <c r="F36" s="23">
        <v>829.8874</v>
      </c>
      <c r="G36" s="23">
        <v>1960.4344</v>
      </c>
      <c r="H36" s="25">
        <v>0.03168238880088394</v>
      </c>
      <c r="I36" s="25">
        <v>0.07484297855278639</v>
      </c>
      <c r="J36" s="10"/>
    </row>
    <row r="37" spans="4:10" ht="12.75">
      <c r="D37" s="10"/>
      <c r="E37" s="10"/>
      <c r="F37" s="10"/>
      <c r="G37" s="10"/>
      <c r="H37" s="49"/>
      <c r="I37" s="1"/>
      <c r="J37" s="10"/>
    </row>
    <row r="38" spans="1:10" s="48" customFormat="1" ht="12.75">
      <c r="A38" s="30" t="s">
        <v>44</v>
      </c>
      <c r="B38" s="31">
        <v>34098961.2372</v>
      </c>
      <c r="C38" s="31">
        <v>4133253.6869</v>
      </c>
      <c r="D38" s="31">
        <v>6098858.3101</v>
      </c>
      <c r="E38" s="31">
        <v>20575092.5663</v>
      </c>
      <c r="F38" s="31">
        <v>231120.9311</v>
      </c>
      <c r="G38" s="31">
        <v>192304.2975</v>
      </c>
      <c r="H38" s="32">
        <v>0.22366972715226102</v>
      </c>
      <c r="I38" s="32">
        <v>0.18610451916802698</v>
      </c>
      <c r="J38" s="50"/>
    </row>
    <row r="39" spans="1:10" s="6" customFormat="1" ht="12.75">
      <c r="A39" s="33"/>
      <c r="B39" s="34"/>
      <c r="C39" s="34"/>
      <c r="D39" s="34"/>
      <c r="E39" s="34"/>
      <c r="F39" s="34"/>
      <c r="G39" s="34"/>
      <c r="H39" s="35"/>
      <c r="I39" s="35"/>
      <c r="J39" s="29"/>
    </row>
    <row r="40" spans="1:10" s="48" customFormat="1" ht="12.75">
      <c r="A40" s="36" t="s">
        <v>45</v>
      </c>
      <c r="B40" s="51"/>
      <c r="C40" s="51"/>
      <c r="D40" s="51"/>
      <c r="E40" s="51"/>
      <c r="F40" s="51"/>
      <c r="G40" s="51"/>
      <c r="H40" s="52"/>
      <c r="I40" s="52"/>
      <c r="J40" s="50"/>
    </row>
    <row r="41" spans="1:10" s="6" customFormat="1" ht="12.75">
      <c r="A41" s="27" t="s">
        <v>46</v>
      </c>
      <c r="B41" s="27">
        <v>146408.1589</v>
      </c>
      <c r="C41" s="27">
        <v>23141.5464</v>
      </c>
      <c r="D41" s="27">
        <v>2777.324</v>
      </c>
      <c r="E41" s="27">
        <v>114841.6362</v>
      </c>
      <c r="F41" s="27">
        <v>2683.5717</v>
      </c>
      <c r="G41" s="27">
        <v>2265.0887</v>
      </c>
      <c r="H41" s="28">
        <v>0.46385347869405996</v>
      </c>
      <c r="I41" s="28">
        <v>0.391518986821036</v>
      </c>
      <c r="J41" s="29"/>
    </row>
    <row r="42" spans="1:9" ht="12.75">
      <c r="A42" s="27" t="s">
        <v>47</v>
      </c>
      <c r="B42" s="27">
        <v>3724349.6682</v>
      </c>
      <c r="C42" s="27">
        <v>360825.9648</v>
      </c>
      <c r="D42" s="27">
        <v>835084.2484</v>
      </c>
      <c r="E42" s="27">
        <v>1864990.2118</v>
      </c>
      <c r="F42" s="27">
        <v>31416.8265</v>
      </c>
      <c r="G42" s="27">
        <v>26879.4857</v>
      </c>
      <c r="H42" s="28">
        <v>0.34827678232539433</v>
      </c>
      <c r="I42" s="28">
        <v>0.297977289022411</v>
      </c>
    </row>
    <row r="43" ht="12.75">
      <c r="A43" s="37"/>
    </row>
    <row r="44" spans="1:9" ht="12.75">
      <c r="A44" s="37"/>
      <c r="B44" s="37"/>
      <c r="C44" s="37"/>
      <c r="D44" s="37"/>
      <c r="E44" s="37"/>
      <c r="F44" s="37"/>
      <c r="G44" s="37"/>
      <c r="H44" s="38"/>
      <c r="I44" s="38"/>
    </row>
    <row r="45" ht="12.75">
      <c r="J45" s="6"/>
    </row>
    <row r="46" ht="12.75">
      <c r="J46" s="6"/>
    </row>
    <row r="47" ht="12.75">
      <c r="J47" s="6"/>
    </row>
    <row r="48" ht="12.75">
      <c r="J48" s="6"/>
    </row>
    <row r="49" ht="12.75">
      <c r="J49" s="6"/>
    </row>
    <row r="50" ht="12.75">
      <c r="J50" s="6"/>
    </row>
    <row r="51" ht="12.75">
      <c r="J51" s="6"/>
    </row>
    <row r="52" ht="12.75">
      <c r="J52" s="6"/>
    </row>
    <row r="53" ht="12.75">
      <c r="J53" s="6"/>
    </row>
    <row r="54" ht="12.75">
      <c r="J54" s="6"/>
    </row>
    <row r="55" ht="12.75">
      <c r="J55" s="6"/>
    </row>
    <row r="56" ht="12.75">
      <c r="J56" s="6"/>
    </row>
    <row r="57" ht="12.75">
      <c r="J57" s="6"/>
    </row>
    <row r="58" ht="12.75">
      <c r="J58" s="6"/>
    </row>
    <row r="59" ht="12.75">
      <c r="J59" s="6"/>
    </row>
    <row r="60" ht="12.75">
      <c r="J60" s="6"/>
    </row>
    <row r="61" ht="12.75">
      <c r="J61" s="6"/>
    </row>
    <row r="62" ht="12.75">
      <c r="J62" s="6"/>
    </row>
    <row r="63" ht="12.75">
      <c r="J63" s="6"/>
    </row>
    <row r="64" ht="12.75">
      <c r="J64" s="6"/>
    </row>
    <row r="65" ht="12.75">
      <c r="J65" s="6"/>
    </row>
    <row r="67" spans="1:9" ht="12.75">
      <c r="A67" s="39"/>
      <c r="B67" s="6"/>
      <c r="C67" s="6"/>
      <c r="D67" s="29"/>
      <c r="E67" s="6"/>
      <c r="F67" s="6"/>
      <c r="G67" s="29"/>
      <c r="H67" s="29"/>
      <c r="I67" s="6"/>
    </row>
    <row r="68" spans="1:9" ht="12.75">
      <c r="A68" s="6" t="s">
        <v>48</v>
      </c>
      <c r="B68" s="6"/>
      <c r="C68" s="6"/>
      <c r="D68" s="29"/>
      <c r="E68" s="6"/>
      <c r="F68" s="6"/>
      <c r="G68" s="29"/>
      <c r="H68" s="29"/>
      <c r="I68" s="6"/>
    </row>
    <row r="69" spans="1:9" ht="12.75">
      <c r="A69" s="6" t="s">
        <v>49</v>
      </c>
      <c r="B69" s="6"/>
      <c r="C69" s="6"/>
      <c r="D69" s="29"/>
      <c r="E69" s="6"/>
      <c r="F69" s="6"/>
      <c r="G69" s="29"/>
      <c r="H69" s="29"/>
      <c r="I69" s="6"/>
    </row>
    <row r="70" spans="1:9" ht="12.75">
      <c r="A70" s="6"/>
      <c r="B70" s="6"/>
      <c r="C70" s="6"/>
      <c r="D70" s="29"/>
      <c r="E70" s="6"/>
      <c r="F70" s="6"/>
      <c r="G70" s="29"/>
      <c r="H70" s="29"/>
      <c r="I70" s="6"/>
    </row>
    <row r="71" spans="1:9" ht="12.75">
      <c r="A71" s="6"/>
      <c r="B71" s="6"/>
      <c r="C71" s="6"/>
      <c r="D71" s="6"/>
      <c r="E71" s="6"/>
      <c r="F71" s="6"/>
      <c r="G71" s="6"/>
      <c r="H71" s="6"/>
      <c r="I71" s="6"/>
    </row>
    <row r="72" spans="1:9" ht="12.75">
      <c r="A72" s="39" t="s">
        <v>50</v>
      </c>
      <c r="B72" s="6"/>
      <c r="C72" s="6"/>
      <c r="D72" s="6"/>
      <c r="E72" s="6"/>
      <c r="F72" s="6"/>
      <c r="G72" s="6"/>
      <c r="H72" s="6"/>
      <c r="I72" s="6"/>
    </row>
    <row r="73" spans="1:9" ht="12.75">
      <c r="A73" s="6"/>
      <c r="B73" s="6"/>
      <c r="C73" s="6"/>
      <c r="D73" s="6"/>
      <c r="E73" s="6"/>
      <c r="F73" s="6"/>
      <c r="G73" s="6"/>
      <c r="H73" s="6"/>
      <c r="I73" s="6"/>
    </row>
    <row r="74" spans="1:9" ht="12.75">
      <c r="A74" s="6" t="s">
        <v>49</v>
      </c>
      <c r="B74" s="6"/>
      <c r="C74" s="6"/>
      <c r="D74" s="6"/>
      <c r="E74" s="6"/>
      <c r="F74" s="6"/>
      <c r="G74" s="6"/>
      <c r="H74" s="6"/>
      <c r="I74" s="6"/>
    </row>
    <row r="75" spans="1:9" ht="12.75">
      <c r="A75" s="6"/>
      <c r="B75" s="6"/>
      <c r="C75" s="6"/>
      <c r="D75" s="6"/>
      <c r="E75" s="6"/>
      <c r="F75" s="6"/>
      <c r="G75" s="6"/>
      <c r="H75" s="6"/>
      <c r="I75" s="6"/>
    </row>
    <row r="76" spans="1:9" ht="12.75">
      <c r="A76" s="6"/>
      <c r="B76" s="6"/>
      <c r="C76" s="6"/>
      <c r="D76" s="6"/>
      <c r="E76" s="6"/>
      <c r="F76" s="6"/>
      <c r="G76" s="6"/>
      <c r="H76" s="6"/>
      <c r="I76" s="6"/>
    </row>
    <row r="78" spans="1:6" ht="12.75">
      <c r="A78" s="6"/>
      <c r="B78" s="6"/>
      <c r="C78" s="6"/>
      <c r="D78" s="6"/>
      <c r="E78" s="6"/>
      <c r="F78" s="6"/>
    </row>
    <row r="79" spans="1:6" ht="12.75">
      <c r="A79" s="6"/>
      <c r="F79" s="6"/>
    </row>
    <row r="80" spans="1:6" ht="12.75">
      <c r="A80" s="6"/>
      <c r="F80" s="6"/>
    </row>
  </sheetData>
  <mergeCells count="3">
    <mergeCell ref="A1:I1"/>
    <mergeCell ref="A2:I2"/>
    <mergeCell ref="H4:I4"/>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K80"/>
  <sheetViews>
    <sheetView workbookViewId="0" topLeftCell="A1">
      <selection activeCell="A1" sqref="A1:I1"/>
    </sheetView>
  </sheetViews>
  <sheetFormatPr defaultColWidth="11.421875" defaultRowHeight="12.75"/>
  <cols>
    <col min="1" max="1" width="37.57421875" style="2" customWidth="1"/>
    <col min="2" max="2" width="15.140625" style="2" bestFit="1" customWidth="1"/>
    <col min="3" max="3" width="10.8515625" style="2" bestFit="1" customWidth="1"/>
    <col min="4" max="4" width="11.57421875" style="2" bestFit="1" customWidth="1"/>
    <col min="5" max="5" width="12.00390625" style="2" bestFit="1" customWidth="1"/>
    <col min="6" max="6" width="13.8515625" style="2" bestFit="1" customWidth="1"/>
    <col min="7" max="7" width="10.8515625" style="2" customWidth="1"/>
    <col min="8" max="9" width="17.8515625" style="2" customWidth="1"/>
    <col min="10" max="10" width="3.7109375" style="2" customWidth="1"/>
    <col min="11" max="16384" width="11.421875" style="2" customWidth="1"/>
  </cols>
  <sheetData>
    <row r="1" spans="1:11" s="48" customFormat="1" ht="15.75">
      <c r="A1" s="129" t="s">
        <v>53</v>
      </c>
      <c r="B1" s="129"/>
      <c r="C1" s="129"/>
      <c r="D1" s="129"/>
      <c r="E1" s="129"/>
      <c r="F1" s="129"/>
      <c r="G1" s="129"/>
      <c r="H1" s="129"/>
      <c r="I1" s="129"/>
      <c r="J1" s="3"/>
      <c r="K1" s="3"/>
    </row>
    <row r="2" spans="1:11" s="48" customFormat="1" ht="12.75">
      <c r="A2" s="130" t="s">
        <v>1</v>
      </c>
      <c r="B2" s="130"/>
      <c r="C2" s="130"/>
      <c r="D2" s="130"/>
      <c r="E2" s="130"/>
      <c r="F2" s="130"/>
      <c r="G2" s="130"/>
      <c r="H2" s="130"/>
      <c r="I2" s="130"/>
      <c r="J2" s="3"/>
      <c r="K2" s="3"/>
    </row>
    <row r="3" spans="1:11" s="48" customFormat="1" ht="12.75">
      <c r="A3" s="3"/>
      <c r="B3" s="3"/>
      <c r="C3" s="3"/>
      <c r="D3" s="3"/>
      <c r="E3" s="3"/>
      <c r="F3" s="3"/>
      <c r="G3" s="3"/>
      <c r="H3" s="3"/>
      <c r="I3" s="3"/>
      <c r="J3" s="3"/>
      <c r="K3" s="3"/>
    </row>
    <row r="4" spans="1:11" s="6" customFormat="1" ht="12.75">
      <c r="A4" s="4"/>
      <c r="B4" s="4" t="s">
        <v>2</v>
      </c>
      <c r="C4" s="4" t="s">
        <v>3</v>
      </c>
      <c r="D4" s="4" t="s">
        <v>4</v>
      </c>
      <c r="E4" s="4" t="s">
        <v>4</v>
      </c>
      <c r="F4" s="4" t="s">
        <v>5</v>
      </c>
      <c r="G4" s="4" t="s">
        <v>6</v>
      </c>
      <c r="H4" s="131" t="s">
        <v>7</v>
      </c>
      <c r="I4" s="132"/>
      <c r="J4" s="5"/>
      <c r="K4" s="5"/>
    </row>
    <row r="5" spans="1:11" s="6" customFormat="1" ht="12.75">
      <c r="A5" s="7" t="s">
        <v>8</v>
      </c>
      <c r="B5" s="8" t="s">
        <v>9</v>
      </c>
      <c r="C5" s="7" t="s">
        <v>10</v>
      </c>
      <c r="D5" s="7" t="s">
        <v>11</v>
      </c>
      <c r="E5" s="7" t="s">
        <v>12</v>
      </c>
      <c r="F5" s="7" t="s">
        <v>13</v>
      </c>
      <c r="G5" s="7" t="s">
        <v>14</v>
      </c>
      <c r="H5" s="7" t="s">
        <v>15</v>
      </c>
      <c r="I5" s="7" t="s">
        <v>16</v>
      </c>
      <c r="J5" s="5"/>
      <c r="K5" s="5"/>
    </row>
    <row r="6" spans="1:11" s="6" customFormat="1" ht="12.75">
      <c r="A6" s="9"/>
      <c r="B6" s="9"/>
      <c r="C6" s="9"/>
      <c r="D6" s="9"/>
      <c r="E6" s="9"/>
      <c r="F6" s="9"/>
      <c r="G6" s="9"/>
      <c r="H6" s="9"/>
      <c r="I6" s="9"/>
      <c r="J6" s="5"/>
      <c r="K6" s="5"/>
    </row>
    <row r="8" spans="1:9" s="6" customFormat="1" ht="12.75">
      <c r="A8" s="40" t="s">
        <v>17</v>
      </c>
      <c r="B8" s="41">
        <v>28482628.98</v>
      </c>
      <c r="C8" s="41">
        <v>2947168.527</v>
      </c>
      <c r="D8" s="41">
        <v>5011918.7113</v>
      </c>
      <c r="E8" s="41">
        <v>16325760.8714</v>
      </c>
      <c r="F8" s="41">
        <v>237302.6945</v>
      </c>
      <c r="G8" s="41">
        <v>207865.5247</v>
      </c>
      <c r="H8" s="43">
        <v>0.2415566252754029</v>
      </c>
      <c r="I8" s="43">
        <v>0.211591759475925</v>
      </c>
    </row>
    <row r="9" spans="1:10" ht="12.75">
      <c r="A9" s="15" t="s">
        <v>18</v>
      </c>
      <c r="B9" s="15">
        <v>208277.8641</v>
      </c>
      <c r="C9" s="15">
        <v>87492.9029</v>
      </c>
      <c r="D9" s="15">
        <v>28440.3308</v>
      </c>
      <c r="E9" s="15">
        <v>204584.2593</v>
      </c>
      <c r="F9" s="15">
        <v>4036.5089</v>
      </c>
      <c r="G9" s="15">
        <v>3205.1052</v>
      </c>
      <c r="H9" s="17">
        <v>0.13840581691340817</v>
      </c>
      <c r="I9" s="17">
        <v>0.10989823495729499</v>
      </c>
      <c r="J9" s="10"/>
    </row>
    <row r="10" spans="1:10" ht="12.75">
      <c r="A10" s="19" t="s">
        <v>19</v>
      </c>
      <c r="B10" s="19">
        <v>2610110.4033</v>
      </c>
      <c r="C10" s="19">
        <v>251819.0981</v>
      </c>
      <c r="D10" s="19">
        <v>301302.7593</v>
      </c>
      <c r="E10" s="19">
        <v>1845269.7101</v>
      </c>
      <c r="F10" s="19">
        <v>12718.2759</v>
      </c>
      <c r="G10" s="19">
        <v>11235.6008</v>
      </c>
      <c r="H10" s="21">
        <v>0.15151681499887001</v>
      </c>
      <c r="I10" s="21">
        <v>0.133853240895235</v>
      </c>
      <c r="J10" s="10"/>
    </row>
    <row r="11" spans="1:10" ht="12.75">
      <c r="A11" s="19" t="s">
        <v>20</v>
      </c>
      <c r="B11" s="19">
        <v>908406.3851</v>
      </c>
      <c r="C11" s="19">
        <v>101585.1553</v>
      </c>
      <c r="D11" s="19">
        <v>105602.0402</v>
      </c>
      <c r="E11" s="19">
        <v>585570.6785</v>
      </c>
      <c r="F11" s="19">
        <v>4845.902</v>
      </c>
      <c r="G11" s="19">
        <v>4446.0936</v>
      </c>
      <c r="H11" s="21">
        <v>0.14310856696598465</v>
      </c>
      <c r="I11" s="21">
        <v>0.13130147569897901</v>
      </c>
      <c r="J11" s="10"/>
    </row>
    <row r="12" spans="1:10" ht="12.75">
      <c r="A12" s="19" t="s">
        <v>21</v>
      </c>
      <c r="B12" s="19">
        <v>2131721.4229</v>
      </c>
      <c r="C12" s="19">
        <v>312228.7267</v>
      </c>
      <c r="D12" s="19">
        <v>149752.1376</v>
      </c>
      <c r="E12" s="19">
        <v>1332485.856</v>
      </c>
      <c r="F12" s="19">
        <v>17627.1967</v>
      </c>
      <c r="G12" s="19">
        <v>17616.7685</v>
      </c>
      <c r="H12" s="21">
        <v>0.16936811246971017</v>
      </c>
      <c r="I12" s="21">
        <v>0.169267914770637</v>
      </c>
      <c r="J12" s="10"/>
    </row>
    <row r="13" spans="1:10" ht="12.75">
      <c r="A13" s="19" t="s">
        <v>22</v>
      </c>
      <c r="B13" s="19">
        <v>6302344.042</v>
      </c>
      <c r="C13" s="19">
        <v>512188.4973</v>
      </c>
      <c r="D13" s="19">
        <v>1329569.8972</v>
      </c>
      <c r="E13" s="19">
        <v>3527408.3288</v>
      </c>
      <c r="F13" s="19">
        <v>59251.2488</v>
      </c>
      <c r="G13" s="19">
        <v>53973.8222</v>
      </c>
      <c r="H13" s="21">
        <v>0.3470475173437676</v>
      </c>
      <c r="I13" s="21">
        <v>0.316136476030931</v>
      </c>
      <c r="J13" s="10"/>
    </row>
    <row r="14" spans="1:10" ht="12.75">
      <c r="A14" s="19" t="s">
        <v>23</v>
      </c>
      <c r="B14" s="19">
        <v>3926003.1899</v>
      </c>
      <c r="C14" s="19">
        <v>328480.6235</v>
      </c>
      <c r="D14" s="19">
        <v>955577.9072</v>
      </c>
      <c r="E14" s="19">
        <v>1970573.136</v>
      </c>
      <c r="F14" s="19">
        <v>39450.755</v>
      </c>
      <c r="G14" s="19">
        <v>33289.3759</v>
      </c>
      <c r="H14" s="21">
        <v>0.3603021199209335</v>
      </c>
      <c r="I14" s="21">
        <v>0.304030498468656</v>
      </c>
      <c r="J14" s="10"/>
    </row>
    <row r="15" spans="1:10" ht="12.75">
      <c r="A15" s="19" t="s">
        <v>24</v>
      </c>
      <c r="B15" s="19">
        <v>1292017.0411</v>
      </c>
      <c r="C15" s="19">
        <v>126307.2442</v>
      </c>
      <c r="D15" s="19">
        <v>146489.3891</v>
      </c>
      <c r="E15" s="19">
        <v>674042.2878</v>
      </c>
      <c r="F15" s="19">
        <v>5018.6624</v>
      </c>
      <c r="G15" s="19">
        <v>4402.4526</v>
      </c>
      <c r="H15" s="21">
        <v>0.11920129597760631</v>
      </c>
      <c r="I15" s="21">
        <v>0.10456532310282199</v>
      </c>
      <c r="J15" s="10"/>
    </row>
    <row r="16" spans="1:10" ht="12.75">
      <c r="A16" s="19" t="s">
        <v>25</v>
      </c>
      <c r="B16" s="19">
        <v>19836.085</v>
      </c>
      <c r="C16" s="19">
        <v>61876.0566</v>
      </c>
      <c r="D16" s="19">
        <v>1321.874</v>
      </c>
      <c r="E16" s="19">
        <v>176633.2973</v>
      </c>
      <c r="F16" s="19">
        <v>7195.617</v>
      </c>
      <c r="G16" s="19">
        <v>5969.3147</v>
      </c>
      <c r="H16" s="21">
        <v>0.34887244252730865</v>
      </c>
      <c r="I16" s="21">
        <v>0.289416376608589</v>
      </c>
      <c r="J16" s="10"/>
    </row>
    <row r="17" spans="1:10" ht="12.75">
      <c r="A17" s="19" t="s">
        <v>26</v>
      </c>
      <c r="B17" s="19">
        <v>186042.2435</v>
      </c>
      <c r="C17" s="19">
        <v>26240.935</v>
      </c>
      <c r="D17" s="19">
        <v>15555.8963</v>
      </c>
      <c r="E17" s="19">
        <v>162289.5615</v>
      </c>
      <c r="F17" s="19">
        <v>1481.8775</v>
      </c>
      <c r="G17" s="19">
        <v>1187.295</v>
      </c>
      <c r="H17" s="21">
        <v>0.1694159335404779</v>
      </c>
      <c r="I17" s="21">
        <v>0.135737731906275</v>
      </c>
      <c r="J17" s="10"/>
    </row>
    <row r="18" spans="1:10" ht="12.75">
      <c r="A18" s="19" t="s">
        <v>27</v>
      </c>
      <c r="B18" s="19">
        <v>226615.9163</v>
      </c>
      <c r="C18" s="19">
        <v>37090.9857</v>
      </c>
      <c r="D18" s="19">
        <v>10324.0118</v>
      </c>
      <c r="E18" s="19">
        <v>166557.6964</v>
      </c>
      <c r="F18" s="19">
        <v>4881.0148</v>
      </c>
      <c r="G18" s="19">
        <v>4005.1935</v>
      </c>
      <c r="H18" s="21">
        <v>0.3947871463550779</v>
      </c>
      <c r="I18" s="21">
        <v>0.32394880516750496</v>
      </c>
      <c r="J18" s="10"/>
    </row>
    <row r="19" spans="1:10" ht="12.75">
      <c r="A19" s="19" t="s">
        <v>28</v>
      </c>
      <c r="B19" s="19">
        <v>73524.9372</v>
      </c>
      <c r="C19" s="19">
        <v>11082.0632</v>
      </c>
      <c r="D19" s="19">
        <v>4558.1356</v>
      </c>
      <c r="E19" s="19">
        <v>65888.4967</v>
      </c>
      <c r="F19" s="19">
        <v>-1077.05820000003</v>
      </c>
      <c r="G19" s="19">
        <v>-948.621900000027</v>
      </c>
      <c r="H19" s="21">
        <v>-0.2915679636261314</v>
      </c>
      <c r="I19" s="21">
        <v>-0.256799266403758</v>
      </c>
      <c r="J19" s="10"/>
    </row>
    <row r="20" spans="1:10" ht="12.75">
      <c r="A20" s="19" t="s">
        <v>29</v>
      </c>
      <c r="B20" s="19">
        <v>134491.2329</v>
      </c>
      <c r="C20" s="19">
        <v>46641.365</v>
      </c>
      <c r="D20" s="19">
        <v>-3797.4302</v>
      </c>
      <c r="E20" s="19">
        <v>228754.1819</v>
      </c>
      <c r="F20" s="19">
        <v>-1270.2684</v>
      </c>
      <c r="G20" s="19">
        <v>-1409.6912</v>
      </c>
      <c r="H20" s="21">
        <v>-0.08170440980876095</v>
      </c>
      <c r="I20" s="21">
        <v>-0.0906721662198352</v>
      </c>
      <c r="J20" s="10"/>
    </row>
    <row r="21" spans="1:10" ht="12.75">
      <c r="A21" s="19" t="s">
        <v>30</v>
      </c>
      <c r="B21" s="19">
        <v>121209.0034</v>
      </c>
      <c r="C21" s="19">
        <v>14607.159</v>
      </c>
      <c r="D21" s="19">
        <v>12413.9148</v>
      </c>
      <c r="E21" s="19">
        <v>108499.3451</v>
      </c>
      <c r="F21" s="19">
        <v>658.7056</v>
      </c>
      <c r="G21" s="19">
        <v>662.6628</v>
      </c>
      <c r="H21" s="21">
        <v>0.13528413019944535</v>
      </c>
      <c r="I21" s="21">
        <v>0.13609685497364699</v>
      </c>
      <c r="J21" s="10"/>
    </row>
    <row r="22" spans="1:10" ht="12.75">
      <c r="A22" s="19" t="s">
        <v>31</v>
      </c>
      <c r="B22" s="19">
        <v>6307.1561</v>
      </c>
      <c r="C22" s="19">
        <v>8084.0742</v>
      </c>
      <c r="D22" s="19">
        <v>1820.6677</v>
      </c>
      <c r="E22" s="19">
        <v>306.1544</v>
      </c>
      <c r="F22" s="19">
        <v>60.5358</v>
      </c>
      <c r="G22" s="19">
        <v>-8.75729999999749</v>
      </c>
      <c r="H22" s="21">
        <v>0.02246483586209538</v>
      </c>
      <c r="I22" s="21">
        <v>-0.00324983409974051</v>
      </c>
      <c r="J22" s="10"/>
    </row>
    <row r="23" spans="1:10" ht="12.75">
      <c r="A23" s="19" t="s">
        <v>32</v>
      </c>
      <c r="B23" s="19">
        <v>58516.5349</v>
      </c>
      <c r="C23" s="19">
        <v>10098.6423</v>
      </c>
      <c r="D23" s="19">
        <v>1090.6751</v>
      </c>
      <c r="E23" s="19">
        <v>49893.4234</v>
      </c>
      <c r="F23" s="19">
        <v>-168.361600000004</v>
      </c>
      <c r="G23" s="19">
        <v>-168.361600000004</v>
      </c>
      <c r="H23" s="21">
        <v>-0.050015119359164945</v>
      </c>
      <c r="I23" s="21">
        <v>-0.050015119359164896</v>
      </c>
      <c r="J23" s="10"/>
    </row>
    <row r="24" spans="1:10" ht="12.75">
      <c r="A24" s="19" t="s">
        <v>33</v>
      </c>
      <c r="B24" s="19">
        <v>8077161.6006</v>
      </c>
      <c r="C24" s="19">
        <v>814238.5815</v>
      </c>
      <c r="D24" s="19">
        <v>1668348.8108</v>
      </c>
      <c r="E24" s="19">
        <v>3839465.3528</v>
      </c>
      <c r="F24" s="19">
        <v>72986.7504</v>
      </c>
      <c r="G24" s="19">
        <v>62060.8929</v>
      </c>
      <c r="H24" s="21">
        <v>0.2689141194914012</v>
      </c>
      <c r="I24" s="21">
        <v>0.22865863019781302</v>
      </c>
      <c r="J24" s="10"/>
    </row>
    <row r="25" spans="1:10" ht="12.75">
      <c r="A25" s="19" t="s">
        <v>34</v>
      </c>
      <c r="B25" s="19">
        <v>983182.9347</v>
      </c>
      <c r="C25" s="19">
        <v>80227.3319</v>
      </c>
      <c r="D25" s="19">
        <v>84346.3576</v>
      </c>
      <c r="E25" s="19">
        <v>724924.6314</v>
      </c>
      <c r="F25" s="19">
        <v>5291.582</v>
      </c>
      <c r="G25" s="19">
        <v>4416.582</v>
      </c>
      <c r="H25" s="21">
        <v>0.19787204215873969</v>
      </c>
      <c r="I25" s="21">
        <v>0.165152519549263</v>
      </c>
      <c r="J25" s="10"/>
    </row>
    <row r="26" spans="1:10" ht="12.75">
      <c r="A26" s="23" t="s">
        <v>35</v>
      </c>
      <c r="B26" s="23">
        <v>1216860.986</v>
      </c>
      <c r="C26" s="23">
        <v>116879.0839</v>
      </c>
      <c r="D26" s="23">
        <v>199201.3357</v>
      </c>
      <c r="E26" s="23">
        <v>662614.4729</v>
      </c>
      <c r="F26" s="23">
        <v>4313.7495</v>
      </c>
      <c r="G26" s="23">
        <v>3929.7965</v>
      </c>
      <c r="H26" s="25">
        <v>0.11072339094540079</v>
      </c>
      <c r="I26" s="25">
        <v>0.100868257233149</v>
      </c>
      <c r="J26" s="10"/>
    </row>
    <row r="27" spans="8:10" ht="12.75">
      <c r="H27" s="49"/>
      <c r="I27" s="1"/>
      <c r="J27" s="10"/>
    </row>
    <row r="28" spans="1:10" ht="12.75">
      <c r="A28" s="27" t="s">
        <v>36</v>
      </c>
      <c r="B28" s="27">
        <v>4552093.507</v>
      </c>
      <c r="C28" s="27">
        <v>379774.2159</v>
      </c>
      <c r="D28" s="27">
        <v>1037690.4532</v>
      </c>
      <c r="E28" s="27">
        <v>3163133.8355</v>
      </c>
      <c r="F28" s="27">
        <v>29246.8956</v>
      </c>
      <c r="G28" s="27">
        <v>13023.0956</v>
      </c>
      <c r="H28" s="28">
        <v>0.23103381726974162</v>
      </c>
      <c r="I28" s="28">
        <v>0.102875037757401</v>
      </c>
      <c r="J28" s="10"/>
    </row>
    <row r="29" spans="8:10" ht="12.75">
      <c r="H29" s="49"/>
      <c r="I29" s="1"/>
      <c r="J29" s="10"/>
    </row>
    <row r="30" spans="1:10" s="6" customFormat="1" ht="12.75">
      <c r="A30" s="41" t="s">
        <v>37</v>
      </c>
      <c r="B30" s="41">
        <v>1711255.6164</v>
      </c>
      <c r="C30" s="41">
        <v>496744.3427</v>
      </c>
      <c r="D30" s="41">
        <v>537962.8363</v>
      </c>
      <c r="E30" s="41">
        <v>1194970.2649</v>
      </c>
      <c r="F30" s="41">
        <v>31842.2075</v>
      </c>
      <c r="G30" s="41">
        <v>26784.05</v>
      </c>
      <c r="H30" s="43">
        <v>0.192305405997732</v>
      </c>
      <c r="I30" s="43">
        <v>0.161757554325138</v>
      </c>
      <c r="J30" s="29"/>
    </row>
    <row r="31" spans="1:10" ht="12.75">
      <c r="A31" s="19" t="s">
        <v>38</v>
      </c>
      <c r="B31" s="19">
        <v>776190.4474</v>
      </c>
      <c r="C31" s="19">
        <v>99331.4204</v>
      </c>
      <c r="D31" s="19">
        <v>136320.7133</v>
      </c>
      <c r="E31" s="19">
        <v>474976.0521</v>
      </c>
      <c r="F31" s="19">
        <v>5844.1431</v>
      </c>
      <c r="G31" s="19">
        <v>4849.3169</v>
      </c>
      <c r="H31" s="21">
        <v>0.17650436517869428</v>
      </c>
      <c r="I31" s="21">
        <v>0.14645869999056202</v>
      </c>
      <c r="J31" s="10"/>
    </row>
    <row r="32" spans="1:10" ht="12.75">
      <c r="A32" s="19" t="s">
        <v>39</v>
      </c>
      <c r="B32" s="19">
        <v>862419.4503</v>
      </c>
      <c r="C32" s="19">
        <v>245888.3905</v>
      </c>
      <c r="D32" s="19">
        <v>346086.4463</v>
      </c>
      <c r="E32" s="19">
        <v>622262.2545</v>
      </c>
      <c r="F32" s="19">
        <v>10185.2356</v>
      </c>
      <c r="G32" s="19">
        <v>8928.4068</v>
      </c>
      <c r="H32" s="21">
        <v>0.12426656963294083</v>
      </c>
      <c r="I32" s="21">
        <v>0.10893243209056701</v>
      </c>
      <c r="J32" s="10"/>
    </row>
    <row r="33" spans="1:10" ht="12.75">
      <c r="A33" s="19" t="s">
        <v>40</v>
      </c>
      <c r="B33" s="19">
        <v>14508.1063</v>
      </c>
      <c r="C33" s="19">
        <v>12845.4988</v>
      </c>
      <c r="D33" s="19">
        <v>1846.9284</v>
      </c>
      <c r="E33" s="19">
        <v>930.0737</v>
      </c>
      <c r="F33" s="19">
        <v>-4.10950000002049</v>
      </c>
      <c r="G33" s="19">
        <v>-4.10950000002049</v>
      </c>
      <c r="H33" s="21">
        <v>-0.0009597525321524665</v>
      </c>
      <c r="I33" s="21">
        <v>-0.000959752532152466</v>
      </c>
      <c r="J33" s="10"/>
    </row>
    <row r="34" spans="1:10" ht="12.75">
      <c r="A34" s="19" t="s">
        <v>41</v>
      </c>
      <c r="B34" s="19">
        <v>32410.0516</v>
      </c>
      <c r="C34" s="19">
        <v>19535.9735</v>
      </c>
      <c r="D34" s="19">
        <v>2858.8413</v>
      </c>
      <c r="E34" s="19">
        <v>4089.8768</v>
      </c>
      <c r="F34" s="19">
        <v>53.41</v>
      </c>
      <c r="G34" s="19">
        <v>12.3942</v>
      </c>
      <c r="H34" s="21">
        <v>0.008201792452267608</v>
      </c>
      <c r="I34" s="21">
        <v>0.00190328882254063</v>
      </c>
      <c r="J34" s="10"/>
    </row>
    <row r="35" spans="1:10" ht="12.75">
      <c r="A35" s="19" t="s">
        <v>42</v>
      </c>
      <c r="B35" s="19">
        <v>23422.6684</v>
      </c>
      <c r="C35" s="19">
        <v>13945.9878</v>
      </c>
      <c r="D35" s="19">
        <v>12198.9588</v>
      </c>
      <c r="E35" s="19">
        <v>6681.8915</v>
      </c>
      <c r="F35" s="19">
        <v>152.6086</v>
      </c>
      <c r="G35" s="19">
        <v>152.6086</v>
      </c>
      <c r="H35" s="21">
        <v>0.03282849566238685</v>
      </c>
      <c r="I35" s="21">
        <v>0.0328284956623869</v>
      </c>
      <c r="J35" s="10"/>
    </row>
    <row r="36" spans="1:10" ht="12.75">
      <c r="A36" s="23" t="s">
        <v>43</v>
      </c>
      <c r="B36" s="23">
        <v>2304.8922</v>
      </c>
      <c r="C36" s="23">
        <v>105197.0715</v>
      </c>
      <c r="D36" s="23">
        <v>38650.9478</v>
      </c>
      <c r="E36" s="23">
        <v>86030.1161</v>
      </c>
      <c r="F36" s="23">
        <v>15610.9195</v>
      </c>
      <c r="G36" s="23">
        <v>12845.4328</v>
      </c>
      <c r="H36" s="25">
        <v>0.4451907057127536</v>
      </c>
      <c r="I36" s="25">
        <v>0.366324821123942</v>
      </c>
      <c r="J36" s="10"/>
    </row>
    <row r="37" spans="4:10" ht="12.75">
      <c r="D37" s="10"/>
      <c r="E37" s="10"/>
      <c r="F37" s="10"/>
      <c r="G37" s="10"/>
      <c r="H37" s="49"/>
      <c r="I37" s="1"/>
      <c r="J37" s="10"/>
    </row>
    <row r="38" spans="1:10" s="48" customFormat="1" ht="12.75">
      <c r="A38" s="30" t="s">
        <v>44</v>
      </c>
      <c r="B38" s="31">
        <v>34745978.1035</v>
      </c>
      <c r="C38" s="31">
        <v>3823687.0857</v>
      </c>
      <c r="D38" s="31">
        <v>6587572.0009</v>
      </c>
      <c r="E38" s="31">
        <v>20683864.9719</v>
      </c>
      <c r="F38" s="31">
        <v>298391.7977</v>
      </c>
      <c r="G38" s="31">
        <v>247672.6704</v>
      </c>
      <c r="H38" s="32">
        <v>0.2341131408079437</v>
      </c>
      <c r="I38" s="32">
        <v>0.194319774224929</v>
      </c>
      <c r="J38" s="50"/>
    </row>
    <row r="39" spans="1:10" s="6" customFormat="1" ht="12.75">
      <c r="A39" s="33"/>
      <c r="B39" s="34"/>
      <c r="C39" s="34"/>
      <c r="D39" s="34"/>
      <c r="E39" s="34"/>
      <c r="F39" s="34"/>
      <c r="G39" s="34"/>
      <c r="H39" s="35"/>
      <c r="I39" s="35"/>
      <c r="J39" s="29"/>
    </row>
    <row r="40" spans="1:10" s="48" customFormat="1" ht="12.75">
      <c r="A40" s="36" t="s">
        <v>45</v>
      </c>
      <c r="B40" s="51"/>
      <c r="C40" s="51"/>
      <c r="D40" s="51"/>
      <c r="E40" s="51"/>
      <c r="F40" s="51"/>
      <c r="G40" s="51"/>
      <c r="H40" s="52"/>
      <c r="I40" s="52"/>
      <c r="J40" s="50"/>
    </row>
    <row r="41" spans="1:10" s="6" customFormat="1" ht="12.75">
      <c r="A41" s="27" t="s">
        <v>46</v>
      </c>
      <c r="B41" s="27">
        <v>147847.6144</v>
      </c>
      <c r="C41" s="27">
        <v>23234.6701</v>
      </c>
      <c r="D41" s="27">
        <v>3505.9872</v>
      </c>
      <c r="E41" s="27">
        <v>109373.3839</v>
      </c>
      <c r="F41" s="27">
        <v>3516.755</v>
      </c>
      <c r="G41" s="27">
        <v>2987.8918</v>
      </c>
      <c r="H41" s="28">
        <v>0.45407423279919956</v>
      </c>
      <c r="I41" s="28">
        <v>0.385788795856413</v>
      </c>
      <c r="J41" s="29"/>
    </row>
    <row r="42" spans="1:9" ht="12.75">
      <c r="A42" s="27" t="s">
        <v>47</v>
      </c>
      <c r="B42" s="27">
        <v>3778155.5754</v>
      </c>
      <c r="C42" s="27">
        <v>328480.6235</v>
      </c>
      <c r="D42" s="27">
        <v>952071.92</v>
      </c>
      <c r="E42" s="27">
        <v>1861199.752</v>
      </c>
      <c r="F42" s="27">
        <v>38921.8918</v>
      </c>
      <c r="G42" s="27">
        <v>33289.3759</v>
      </c>
      <c r="H42" s="28">
        <v>0.3554720341061457</v>
      </c>
      <c r="I42" s="28">
        <v>0.304030498468656</v>
      </c>
    </row>
    <row r="43" ht="12.75">
      <c r="A43" s="37"/>
    </row>
    <row r="44" spans="1:9" ht="12.75">
      <c r="A44" s="37"/>
      <c r="B44" s="37"/>
      <c r="C44" s="37"/>
      <c r="D44" s="37"/>
      <c r="E44" s="37"/>
      <c r="F44" s="37"/>
      <c r="G44" s="37"/>
      <c r="H44" s="38"/>
      <c r="I44" s="38"/>
    </row>
    <row r="45" ht="12.75">
      <c r="J45" s="6"/>
    </row>
    <row r="46" ht="12.75">
      <c r="J46" s="6"/>
    </row>
    <row r="47" ht="12.75">
      <c r="J47" s="6"/>
    </row>
    <row r="48" ht="12.75">
      <c r="J48" s="6"/>
    </row>
    <row r="49" ht="12.75">
      <c r="J49" s="6"/>
    </row>
    <row r="50" ht="12.75">
      <c r="J50" s="6"/>
    </row>
    <row r="51" ht="12.75">
      <c r="J51" s="6"/>
    </row>
    <row r="52" ht="12.75">
      <c r="J52" s="6"/>
    </row>
    <row r="53" ht="12.75">
      <c r="J53" s="6"/>
    </row>
    <row r="54" ht="12.75">
      <c r="J54" s="6"/>
    </row>
    <row r="55" ht="12.75">
      <c r="J55" s="6"/>
    </row>
    <row r="56" ht="12.75">
      <c r="J56" s="6"/>
    </row>
    <row r="57" ht="12.75">
      <c r="J57" s="6"/>
    </row>
    <row r="58" ht="12.75">
      <c r="J58" s="6"/>
    </row>
    <row r="59" ht="12.75">
      <c r="J59" s="6"/>
    </row>
    <row r="60" ht="12.75">
      <c r="J60" s="6"/>
    </row>
    <row r="61" ht="12.75">
      <c r="J61" s="6"/>
    </row>
    <row r="62" ht="12.75">
      <c r="J62" s="6"/>
    </row>
    <row r="63" ht="12.75">
      <c r="J63" s="6"/>
    </row>
    <row r="64" ht="12.75">
      <c r="J64" s="6"/>
    </row>
    <row r="65" ht="12.75">
      <c r="J65" s="6"/>
    </row>
    <row r="67" spans="1:9" ht="12.75">
      <c r="A67" s="39"/>
      <c r="B67" s="6"/>
      <c r="C67" s="6"/>
      <c r="D67" s="29"/>
      <c r="E67" s="6"/>
      <c r="F67" s="6"/>
      <c r="G67" s="29"/>
      <c r="H67" s="29"/>
      <c r="I67" s="6"/>
    </row>
    <row r="68" spans="1:9" ht="12.75">
      <c r="A68" s="6" t="s">
        <v>48</v>
      </c>
      <c r="B68" s="6"/>
      <c r="C68" s="6"/>
      <c r="D68" s="29"/>
      <c r="E68" s="6"/>
      <c r="F68" s="6"/>
      <c r="G68" s="29"/>
      <c r="H68" s="29"/>
      <c r="I68" s="6"/>
    </row>
    <row r="69" spans="1:9" ht="12.75">
      <c r="A69" s="6" t="s">
        <v>49</v>
      </c>
      <c r="B69" s="6"/>
      <c r="C69" s="6"/>
      <c r="D69" s="29"/>
      <c r="E69" s="6"/>
      <c r="F69" s="6"/>
      <c r="G69" s="29"/>
      <c r="H69" s="29"/>
      <c r="I69" s="6"/>
    </row>
    <row r="70" spans="1:9" ht="12.75">
      <c r="A70" s="6"/>
      <c r="B70" s="6"/>
      <c r="C70" s="6"/>
      <c r="D70" s="29"/>
      <c r="E70" s="6"/>
      <c r="F70" s="6"/>
      <c r="G70" s="29"/>
      <c r="H70" s="29"/>
      <c r="I70" s="6"/>
    </row>
    <row r="71" spans="1:9" ht="12.75">
      <c r="A71" s="6"/>
      <c r="B71" s="6"/>
      <c r="C71" s="6"/>
      <c r="D71" s="6"/>
      <c r="E71" s="6"/>
      <c r="F71" s="6"/>
      <c r="G71" s="6"/>
      <c r="H71" s="6"/>
      <c r="I71" s="6"/>
    </row>
    <row r="72" spans="1:9" ht="12.75">
      <c r="A72" s="39" t="s">
        <v>50</v>
      </c>
      <c r="B72" s="6"/>
      <c r="C72" s="6"/>
      <c r="D72" s="6"/>
      <c r="E72" s="6"/>
      <c r="F72" s="6"/>
      <c r="G72" s="6"/>
      <c r="H72" s="6"/>
      <c r="I72" s="6"/>
    </row>
    <row r="73" spans="1:9" ht="12.75">
      <c r="A73" s="6"/>
      <c r="B73" s="6"/>
      <c r="C73" s="6"/>
      <c r="D73" s="6"/>
      <c r="E73" s="6"/>
      <c r="F73" s="6"/>
      <c r="G73" s="6"/>
      <c r="H73" s="6"/>
      <c r="I73" s="6"/>
    </row>
    <row r="74" spans="1:9" ht="12.75">
      <c r="A74" s="6" t="s">
        <v>49</v>
      </c>
      <c r="B74" s="6"/>
      <c r="C74" s="6"/>
      <c r="D74" s="6"/>
      <c r="E74" s="6"/>
      <c r="F74" s="6"/>
      <c r="G74" s="6"/>
      <c r="H74" s="6"/>
      <c r="I74" s="6"/>
    </row>
    <row r="75" spans="1:9" ht="12.75">
      <c r="A75" s="6"/>
      <c r="B75" s="6"/>
      <c r="C75" s="6"/>
      <c r="D75" s="6"/>
      <c r="E75" s="6"/>
      <c r="F75" s="6"/>
      <c r="G75" s="6"/>
      <c r="H75" s="6"/>
      <c r="I75" s="6"/>
    </row>
    <row r="76" spans="1:9" ht="12.75">
      <c r="A76" s="6"/>
      <c r="B76" s="6"/>
      <c r="C76" s="6"/>
      <c r="D76" s="6"/>
      <c r="E76" s="6"/>
      <c r="F76" s="6"/>
      <c r="G76" s="6"/>
      <c r="H76" s="6"/>
      <c r="I76" s="6"/>
    </row>
    <row r="78" spans="1:6" ht="12.75">
      <c r="A78" s="6"/>
      <c r="B78" s="6"/>
      <c r="C78" s="6"/>
      <c r="D78" s="6"/>
      <c r="E78" s="6"/>
      <c r="F78" s="6"/>
    </row>
    <row r="79" spans="1:6" ht="12.75">
      <c r="A79" s="6"/>
      <c r="F79" s="6"/>
    </row>
    <row r="80" spans="1:6" ht="12.75">
      <c r="A80" s="6"/>
      <c r="F80" s="6"/>
    </row>
  </sheetData>
  <mergeCells count="3">
    <mergeCell ref="A1:I1"/>
    <mergeCell ref="A2:I2"/>
    <mergeCell ref="H4:I4"/>
  </mergeCell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dimension ref="A1:K80"/>
  <sheetViews>
    <sheetView workbookViewId="0" topLeftCell="A1">
      <selection activeCell="A1" sqref="A1:I1"/>
    </sheetView>
  </sheetViews>
  <sheetFormatPr defaultColWidth="11.421875" defaultRowHeight="12.75"/>
  <cols>
    <col min="1" max="1" width="37.57421875" style="2" customWidth="1"/>
    <col min="2" max="2" width="15.140625" style="2" bestFit="1" customWidth="1"/>
    <col min="3" max="3" width="10.8515625" style="2" bestFit="1" customWidth="1"/>
    <col min="4" max="4" width="11.57421875" style="2" bestFit="1" customWidth="1"/>
    <col min="5" max="5" width="12.00390625" style="2" bestFit="1" customWidth="1"/>
    <col min="6" max="6" width="13.8515625" style="2" bestFit="1" customWidth="1"/>
    <col min="7" max="7" width="10.8515625" style="2" customWidth="1"/>
    <col min="8" max="9" width="17.8515625" style="2" customWidth="1"/>
    <col min="10" max="10" width="3.7109375" style="2" customWidth="1"/>
    <col min="11" max="16384" width="11.421875" style="2" customWidth="1"/>
  </cols>
  <sheetData>
    <row r="1" spans="1:11" s="48" customFormat="1" ht="15.75">
      <c r="A1" s="129" t="s">
        <v>54</v>
      </c>
      <c r="B1" s="129"/>
      <c r="C1" s="129"/>
      <c r="D1" s="129"/>
      <c r="E1" s="129"/>
      <c r="F1" s="129"/>
      <c r="G1" s="129"/>
      <c r="H1" s="129"/>
      <c r="I1" s="129"/>
      <c r="J1" s="3"/>
      <c r="K1" s="3"/>
    </row>
    <row r="2" spans="1:11" s="48" customFormat="1" ht="12.75">
      <c r="A2" s="130" t="s">
        <v>1</v>
      </c>
      <c r="B2" s="130"/>
      <c r="C2" s="130"/>
      <c r="D2" s="130"/>
      <c r="E2" s="130"/>
      <c r="F2" s="130"/>
      <c r="G2" s="130"/>
      <c r="H2" s="130"/>
      <c r="I2" s="130"/>
      <c r="J2" s="3"/>
      <c r="K2" s="3"/>
    </row>
    <row r="3" spans="1:11" ht="12.75">
      <c r="A3" s="1"/>
      <c r="B3" s="1"/>
      <c r="C3" s="1"/>
      <c r="D3" s="1"/>
      <c r="E3" s="1"/>
      <c r="F3" s="1"/>
      <c r="G3" s="1"/>
      <c r="H3" s="1"/>
      <c r="I3" s="1"/>
      <c r="J3" s="1"/>
      <c r="K3" s="1"/>
    </row>
    <row r="4" spans="1:11" s="6" customFormat="1" ht="12.75">
      <c r="A4" s="4"/>
      <c r="B4" s="4" t="s">
        <v>2</v>
      </c>
      <c r="C4" s="4" t="s">
        <v>3</v>
      </c>
      <c r="D4" s="4" t="s">
        <v>4</v>
      </c>
      <c r="E4" s="4" t="s">
        <v>4</v>
      </c>
      <c r="F4" s="4" t="s">
        <v>5</v>
      </c>
      <c r="G4" s="4" t="s">
        <v>6</v>
      </c>
      <c r="H4" s="131" t="s">
        <v>7</v>
      </c>
      <c r="I4" s="132"/>
      <c r="J4" s="5"/>
      <c r="K4" s="5"/>
    </row>
    <row r="5" spans="1:11" s="6" customFormat="1" ht="12.75">
      <c r="A5" s="7" t="s">
        <v>8</v>
      </c>
      <c r="B5" s="8" t="s">
        <v>9</v>
      </c>
      <c r="C5" s="7" t="s">
        <v>10</v>
      </c>
      <c r="D5" s="7" t="s">
        <v>11</v>
      </c>
      <c r="E5" s="7" t="s">
        <v>12</v>
      </c>
      <c r="F5" s="7" t="s">
        <v>13</v>
      </c>
      <c r="G5" s="7" t="s">
        <v>14</v>
      </c>
      <c r="H5" s="7" t="s">
        <v>15</v>
      </c>
      <c r="I5" s="7" t="s">
        <v>16</v>
      </c>
      <c r="J5" s="5"/>
      <c r="K5" s="5"/>
    </row>
    <row r="6" spans="1:11" s="6" customFormat="1" ht="12.75">
      <c r="A6" s="9"/>
      <c r="B6" s="9"/>
      <c r="C6" s="9"/>
      <c r="D6" s="9"/>
      <c r="E6" s="9"/>
      <c r="F6" s="9"/>
      <c r="G6" s="9"/>
      <c r="H6" s="9"/>
      <c r="I6" s="9"/>
      <c r="J6" s="5"/>
      <c r="K6" s="5"/>
    </row>
    <row r="8" spans="1:11" s="6" customFormat="1" ht="12.75">
      <c r="A8" s="40" t="s">
        <v>17</v>
      </c>
      <c r="B8" s="41">
        <v>28981357.0341</v>
      </c>
      <c r="C8" s="41">
        <v>2956163.7851</v>
      </c>
      <c r="D8" s="41">
        <v>4941125.6018</v>
      </c>
      <c r="E8" s="41">
        <v>16434120.7863</v>
      </c>
      <c r="F8" s="41">
        <v>300699</v>
      </c>
      <c r="G8" s="41">
        <v>265455</v>
      </c>
      <c r="H8" s="43">
        <v>0.2441130475778387</v>
      </c>
      <c r="I8" s="43">
        <v>0.21550037515883103</v>
      </c>
      <c r="K8" s="2"/>
    </row>
    <row r="9" spans="1:10" ht="12.75">
      <c r="A9" s="15" t="s">
        <v>18</v>
      </c>
      <c r="B9" s="15">
        <v>182112.1161</v>
      </c>
      <c r="C9" s="15">
        <v>87978.2654</v>
      </c>
      <c r="D9" s="15">
        <v>13878.4711</v>
      </c>
      <c r="E9" s="15">
        <v>160635.5829</v>
      </c>
      <c r="F9" s="15">
        <v>5268.0683</v>
      </c>
      <c r="G9" s="15">
        <v>4225.8225</v>
      </c>
      <c r="H9" s="17">
        <v>0.143710084104477</v>
      </c>
      <c r="I9" s="17">
        <v>0.11527817642105999</v>
      </c>
      <c r="J9" s="10"/>
    </row>
    <row r="10" spans="1:10" ht="12.75">
      <c r="A10" s="19" t="s">
        <v>19</v>
      </c>
      <c r="B10" s="19">
        <v>2628181.0249</v>
      </c>
      <c r="C10" s="19">
        <v>253207.8658</v>
      </c>
      <c r="D10" s="19">
        <v>309230.8815</v>
      </c>
      <c r="E10" s="19">
        <v>1882368.6533</v>
      </c>
      <c r="F10" s="19">
        <v>16173.8252</v>
      </c>
      <c r="G10" s="19">
        <v>14253.8564</v>
      </c>
      <c r="H10" s="21">
        <v>0.15330163759865315</v>
      </c>
      <c r="I10" s="21">
        <v>0.13510344653756</v>
      </c>
      <c r="J10" s="10"/>
    </row>
    <row r="11" spans="1:10" ht="12.75">
      <c r="A11" s="19" t="s">
        <v>20</v>
      </c>
      <c r="B11" s="19">
        <v>966246.6182</v>
      </c>
      <c r="C11" s="19">
        <v>101991.943</v>
      </c>
      <c r="D11" s="19">
        <v>136359.7852</v>
      </c>
      <c r="E11" s="19">
        <v>599946.7145</v>
      </c>
      <c r="F11" s="19">
        <v>6408.2527</v>
      </c>
      <c r="G11" s="19">
        <v>5806.3344</v>
      </c>
      <c r="H11" s="21">
        <v>0.15079432774410426</v>
      </c>
      <c r="I11" s="21">
        <v>0.13663042540527</v>
      </c>
      <c r="J11" s="10"/>
    </row>
    <row r="12" spans="1:10" ht="12.75">
      <c r="A12" s="19" t="s">
        <v>21</v>
      </c>
      <c r="B12" s="19">
        <v>2164048.1219</v>
      </c>
      <c r="C12" s="19">
        <v>312627.9234</v>
      </c>
      <c r="D12" s="19">
        <v>130717.9361</v>
      </c>
      <c r="E12" s="19">
        <v>1369864.5255</v>
      </c>
      <c r="F12" s="19">
        <v>22248.1161</v>
      </c>
      <c r="G12" s="19">
        <v>22237.688</v>
      </c>
      <c r="H12" s="21">
        <v>0.17079561562925955</v>
      </c>
      <c r="I12" s="21">
        <v>0.17071556059218002</v>
      </c>
      <c r="J12" s="10"/>
    </row>
    <row r="13" spans="1:10" ht="12.75">
      <c r="A13" s="19" t="s">
        <v>22</v>
      </c>
      <c r="B13" s="19">
        <v>6439881.336</v>
      </c>
      <c r="C13" s="19">
        <v>514366.2327</v>
      </c>
      <c r="D13" s="19">
        <v>1356091.2278</v>
      </c>
      <c r="E13" s="19">
        <v>3435612.2926</v>
      </c>
      <c r="F13" s="19">
        <v>74694.7704</v>
      </c>
      <c r="G13" s="19">
        <v>68417.627</v>
      </c>
      <c r="H13" s="21">
        <v>0.34852102949875463</v>
      </c>
      <c r="I13" s="21">
        <v>0.319232279183789</v>
      </c>
      <c r="J13" s="10"/>
    </row>
    <row r="14" spans="1:10" ht="12.75">
      <c r="A14" s="19" t="s">
        <v>23</v>
      </c>
      <c r="B14" s="19">
        <v>4037486.6791</v>
      </c>
      <c r="C14" s="19">
        <v>329610.4705</v>
      </c>
      <c r="D14" s="19">
        <v>864520.5118</v>
      </c>
      <c r="E14" s="19">
        <v>2067018.3046</v>
      </c>
      <c r="F14" s="19">
        <v>46699.6989</v>
      </c>
      <c r="G14" s="19">
        <v>39627.392</v>
      </c>
      <c r="H14" s="21">
        <v>0.34003554920443585</v>
      </c>
      <c r="I14" s="21">
        <v>0.28853980474506796</v>
      </c>
      <c r="J14" s="10"/>
    </row>
    <row r="15" spans="1:10" ht="12.75">
      <c r="A15" s="19" t="s">
        <v>24</v>
      </c>
      <c r="B15" s="19">
        <v>1287677.6189</v>
      </c>
      <c r="C15" s="19">
        <v>126808.0614</v>
      </c>
      <c r="D15" s="19">
        <v>144510.6266</v>
      </c>
      <c r="E15" s="19">
        <v>652008.7326</v>
      </c>
      <c r="F15" s="19">
        <v>6708.0601</v>
      </c>
      <c r="G15" s="19">
        <v>5820.3838</v>
      </c>
      <c r="H15" s="21">
        <v>0.12695836575575942</v>
      </c>
      <c r="I15" s="21">
        <v>0.110157989687555</v>
      </c>
      <c r="J15" s="10"/>
    </row>
    <row r="16" spans="1:10" ht="12.75">
      <c r="A16" s="19" t="s">
        <v>25</v>
      </c>
      <c r="B16" s="19">
        <v>33846.7876</v>
      </c>
      <c r="C16" s="19">
        <v>62123.8086</v>
      </c>
      <c r="D16" s="19">
        <v>-7236.88090000005</v>
      </c>
      <c r="E16" s="19">
        <v>123033.6141</v>
      </c>
      <c r="F16" s="19">
        <v>12785.0489</v>
      </c>
      <c r="G16" s="19">
        <v>11508.1263</v>
      </c>
      <c r="H16" s="21">
        <v>0.49391880587308357</v>
      </c>
      <c r="I16" s="21">
        <v>0.44458805315423</v>
      </c>
      <c r="J16" s="10"/>
    </row>
    <row r="17" spans="1:10" ht="12.75">
      <c r="A17" s="19" t="s">
        <v>26</v>
      </c>
      <c r="B17" s="19">
        <v>194255.2476</v>
      </c>
      <c r="C17" s="19">
        <v>26346.0139</v>
      </c>
      <c r="D17" s="19">
        <v>9256.9819</v>
      </c>
      <c r="E17" s="19">
        <v>162560.2633</v>
      </c>
      <c r="F17" s="19">
        <v>1752.8112</v>
      </c>
      <c r="G17" s="19">
        <v>1405.7525</v>
      </c>
      <c r="H17" s="21">
        <v>0.15967299250532924</v>
      </c>
      <c r="I17" s="21">
        <v>0.12805755029226598</v>
      </c>
      <c r="J17" s="10"/>
    </row>
    <row r="18" spans="1:10" ht="12.75">
      <c r="A18" s="19" t="s">
        <v>27</v>
      </c>
      <c r="B18" s="19">
        <v>226821.2959</v>
      </c>
      <c r="C18" s="19">
        <v>37239.4981</v>
      </c>
      <c r="D18" s="19">
        <v>4361.7461</v>
      </c>
      <c r="E18" s="19">
        <v>169783.5347</v>
      </c>
      <c r="F18" s="19">
        <v>5755.3385</v>
      </c>
      <c r="G18" s="19">
        <v>4713.7635</v>
      </c>
      <c r="H18" s="21">
        <v>0.37091832878381353</v>
      </c>
      <c r="I18" s="21">
        <v>0.303791215703844</v>
      </c>
      <c r="J18" s="10"/>
    </row>
    <row r="19" spans="1:10" ht="12.75">
      <c r="A19" s="19" t="s">
        <v>28</v>
      </c>
      <c r="B19" s="19">
        <v>74776.862</v>
      </c>
      <c r="C19" s="19">
        <v>11126.4358</v>
      </c>
      <c r="D19" s="19">
        <v>4479.3459</v>
      </c>
      <c r="E19" s="19">
        <v>67083.0566</v>
      </c>
      <c r="F19" s="19">
        <v>-1257.32120000001</v>
      </c>
      <c r="G19" s="19">
        <v>-1098.27530000004</v>
      </c>
      <c r="H19" s="21">
        <v>-0.2712073240920533</v>
      </c>
      <c r="I19" s="21">
        <v>-0.236900726106746</v>
      </c>
      <c r="J19" s="10"/>
    </row>
    <row r="20" spans="1:10" ht="12.75">
      <c r="A20" s="19" t="s">
        <v>29</v>
      </c>
      <c r="B20" s="19">
        <v>154170.8499</v>
      </c>
      <c r="C20" s="19">
        <v>46828.1173</v>
      </c>
      <c r="D20" s="19">
        <v>-13134.662</v>
      </c>
      <c r="E20" s="19">
        <v>213791.1278</v>
      </c>
      <c r="F20" s="19">
        <v>522</v>
      </c>
      <c r="G20" s="19">
        <v>383</v>
      </c>
      <c r="H20" s="21">
        <v>0.02674</v>
      </c>
      <c r="I20" s="21">
        <v>0.0196</v>
      </c>
      <c r="J20" s="10"/>
    </row>
    <row r="21" spans="1:10" ht="12.75">
      <c r="A21" s="19" t="s">
        <v>30</v>
      </c>
      <c r="B21" s="19">
        <v>122757.5763</v>
      </c>
      <c r="C21" s="19">
        <v>14665.2815</v>
      </c>
      <c r="D21" s="19">
        <v>12820.9502</v>
      </c>
      <c r="E21" s="19">
        <v>110106.6031</v>
      </c>
      <c r="F21" s="19">
        <v>834.6368</v>
      </c>
      <c r="G21" s="19">
        <v>848.3967</v>
      </c>
      <c r="H21" s="21">
        <v>0.1365898308873239</v>
      </c>
      <c r="I21" s="21">
        <v>0.138841663557566</v>
      </c>
      <c r="J21" s="10"/>
    </row>
    <row r="22" spans="1:10" ht="12.75">
      <c r="A22" s="19" t="s">
        <v>31</v>
      </c>
      <c r="B22" s="19">
        <v>7087.7565</v>
      </c>
      <c r="C22" s="19">
        <v>8116.4428</v>
      </c>
      <c r="D22" s="19">
        <v>-377.895100000023</v>
      </c>
      <c r="E22" s="19">
        <v>572.8645</v>
      </c>
      <c r="F22" s="19">
        <v>10.1804</v>
      </c>
      <c r="G22" s="19">
        <v>11.5884</v>
      </c>
      <c r="H22" s="21">
        <v>0.003010303972079986</v>
      </c>
      <c r="I22" s="21">
        <v>0.00342664399729399</v>
      </c>
      <c r="J22" s="10"/>
    </row>
    <row r="23" spans="1:10" ht="12.75">
      <c r="A23" s="19" t="s">
        <v>32</v>
      </c>
      <c r="B23" s="19">
        <v>68358.244</v>
      </c>
      <c r="C23" s="19">
        <v>10147.1313</v>
      </c>
      <c r="D23" s="19">
        <v>1850.8904</v>
      </c>
      <c r="E23" s="19">
        <v>58676.574</v>
      </c>
      <c r="F23" s="19">
        <v>-84.1926000000094</v>
      </c>
      <c r="G23" s="19">
        <v>-84.1926000000094</v>
      </c>
      <c r="H23" s="21">
        <v>-0.01991323794144879</v>
      </c>
      <c r="I23" s="21">
        <v>-0.0199132379414488</v>
      </c>
      <c r="J23" s="10"/>
    </row>
    <row r="24" spans="1:10" ht="12.75">
      <c r="A24" s="19" t="s">
        <v>33</v>
      </c>
      <c r="B24" s="19">
        <v>8222127.9722</v>
      </c>
      <c r="C24" s="19">
        <v>816239.81</v>
      </c>
      <c r="D24" s="19">
        <v>1742311.3772</v>
      </c>
      <c r="E24" s="19">
        <v>3882345.0449</v>
      </c>
      <c r="F24" s="19">
        <v>90486.036</v>
      </c>
      <c r="G24" s="19">
        <v>77164.5328</v>
      </c>
      <c r="H24" s="21">
        <v>0.2660572098290574</v>
      </c>
      <c r="I24" s="21">
        <v>0.226887829350053</v>
      </c>
      <c r="J24" s="10"/>
    </row>
    <row r="25" spans="1:10" ht="12.75">
      <c r="A25" s="19" t="s">
        <v>34</v>
      </c>
      <c r="B25" s="19">
        <v>989308.3429</v>
      </c>
      <c r="C25" s="19">
        <v>79841.1445</v>
      </c>
      <c r="D25" s="19">
        <v>60612.7594</v>
      </c>
      <c r="E25" s="19">
        <v>753545.4541</v>
      </c>
      <c r="F25" s="19">
        <v>6427.0141</v>
      </c>
      <c r="G25" s="19">
        <v>5420.0141</v>
      </c>
      <c r="H25" s="21">
        <v>0.19319404721208627</v>
      </c>
      <c r="I25" s="21">
        <v>0.162923940049482</v>
      </c>
      <c r="J25" s="10"/>
    </row>
    <row r="26" spans="1:10" ht="12.75">
      <c r="A26" s="23" t="s">
        <v>35</v>
      </c>
      <c r="B26" s="23">
        <v>1182212.5835</v>
      </c>
      <c r="C26" s="23">
        <v>116899.3383</v>
      </c>
      <c r="D26" s="23">
        <v>170871.548</v>
      </c>
      <c r="E26" s="23">
        <v>725167.8423</v>
      </c>
      <c r="F26" s="23">
        <v>5265.8013</v>
      </c>
      <c r="G26" s="23">
        <v>4793.5301</v>
      </c>
      <c r="H26" s="25">
        <v>0.10810944958103326</v>
      </c>
      <c r="I26" s="25">
        <v>0.09841349324387069</v>
      </c>
      <c r="J26" s="10"/>
    </row>
    <row r="27" spans="8:10" ht="12.75">
      <c r="H27" s="49"/>
      <c r="I27" s="1"/>
      <c r="J27" s="10"/>
    </row>
    <row r="28" spans="1:10" ht="12.75">
      <c r="A28" s="27" t="s">
        <v>36</v>
      </c>
      <c r="B28" s="27">
        <v>4596551.9823</v>
      </c>
      <c r="C28" s="27">
        <v>364741.8246</v>
      </c>
      <c r="D28" s="27">
        <v>1275512.3063</v>
      </c>
      <c r="E28" s="27">
        <v>2949993.0571</v>
      </c>
      <c r="F28" s="27">
        <v>36332</v>
      </c>
      <c r="G28" s="27">
        <v>15489.2</v>
      </c>
      <c r="H28" s="28">
        <v>0.2390644398832675</v>
      </c>
      <c r="I28" s="28">
        <v>0.10191888479136599</v>
      </c>
      <c r="J28" s="10"/>
    </row>
    <row r="29" spans="8:10" ht="12.75">
      <c r="H29" s="49"/>
      <c r="I29" s="1"/>
      <c r="J29" s="10"/>
    </row>
    <row r="30" spans="1:10" s="6" customFormat="1" ht="12.75">
      <c r="A30" s="41" t="s">
        <v>37</v>
      </c>
      <c r="B30" s="41">
        <v>1699344.8701</v>
      </c>
      <c r="C30" s="41">
        <v>498905.7858</v>
      </c>
      <c r="D30" s="41">
        <v>415447.6136</v>
      </c>
      <c r="E30" s="41">
        <v>1134038.7665</v>
      </c>
      <c r="F30" s="41">
        <v>36130.7007</v>
      </c>
      <c r="G30" s="41">
        <v>32371.6869</v>
      </c>
      <c r="H30" s="43">
        <v>0.17380772913056883</v>
      </c>
      <c r="I30" s="43">
        <v>0.155724889891626</v>
      </c>
      <c r="J30" s="29"/>
    </row>
    <row r="31" spans="1:10" ht="12.75">
      <c r="A31" s="19" t="s">
        <v>38</v>
      </c>
      <c r="B31" s="19">
        <v>757301.5753</v>
      </c>
      <c r="C31" s="19">
        <v>99729.1438</v>
      </c>
      <c r="D31" s="19">
        <v>119919.17</v>
      </c>
      <c r="E31" s="19">
        <v>396939.6289</v>
      </c>
      <c r="F31" s="19">
        <v>5474.4773</v>
      </c>
      <c r="G31" s="19">
        <v>4519.0946</v>
      </c>
      <c r="H31" s="21">
        <v>0.13174429278515473</v>
      </c>
      <c r="I31" s="21">
        <v>0.10875283419409</v>
      </c>
      <c r="J31" s="10"/>
    </row>
    <row r="32" spans="1:10" ht="12.75">
      <c r="A32" s="19" t="s">
        <v>39</v>
      </c>
      <c r="B32" s="19">
        <v>847594.5031</v>
      </c>
      <c r="C32" s="19">
        <v>247041.2499</v>
      </c>
      <c r="D32" s="19">
        <v>313060.667</v>
      </c>
      <c r="E32" s="19">
        <v>605936.3624</v>
      </c>
      <c r="F32" s="19">
        <v>12245.0956</v>
      </c>
      <c r="G32" s="19">
        <v>10152.6398</v>
      </c>
      <c r="H32" s="21">
        <v>0.11896081910165239</v>
      </c>
      <c r="I32" s="21">
        <v>0.09863265964636779</v>
      </c>
      <c r="J32" s="10"/>
    </row>
    <row r="33" spans="1:10" ht="12.75">
      <c r="A33" s="19" t="s">
        <v>40</v>
      </c>
      <c r="B33" s="19">
        <v>14556.2551</v>
      </c>
      <c r="C33" s="19">
        <v>12896.9322</v>
      </c>
      <c r="D33" s="19">
        <v>1815.4293</v>
      </c>
      <c r="E33" s="19">
        <v>916.0934</v>
      </c>
      <c r="F33" s="19">
        <v>-85.5445000000182</v>
      </c>
      <c r="G33" s="19">
        <v>-85.5445000000182</v>
      </c>
      <c r="H33" s="21">
        <v>-0.01591904158417175</v>
      </c>
      <c r="I33" s="21">
        <v>-0.0159190415841717</v>
      </c>
      <c r="J33" s="10"/>
    </row>
    <row r="34" spans="1:10" ht="12.75">
      <c r="A34" s="19" t="s">
        <v>41</v>
      </c>
      <c r="B34" s="19">
        <v>30327.3076</v>
      </c>
      <c r="C34" s="19">
        <v>19614.1956</v>
      </c>
      <c r="D34" s="19">
        <v>1408.1651</v>
      </c>
      <c r="E34" s="19">
        <v>4067.7877</v>
      </c>
      <c r="F34" s="19">
        <v>-80.945000000007</v>
      </c>
      <c r="G34" s="19">
        <v>-147.510300000024</v>
      </c>
      <c r="H34" s="21">
        <v>-0.009904459196889868</v>
      </c>
      <c r="I34" s="21">
        <v>-0.0180494131505478</v>
      </c>
      <c r="J34" s="10"/>
    </row>
    <row r="35" spans="1:10" ht="12.75">
      <c r="A35" s="19" t="s">
        <v>42</v>
      </c>
      <c r="B35" s="19">
        <v>25653.37</v>
      </c>
      <c r="C35" s="19">
        <v>14005.983</v>
      </c>
      <c r="D35" s="19">
        <v>19969.5749</v>
      </c>
      <c r="E35" s="19">
        <v>9083.3638</v>
      </c>
      <c r="F35" s="19">
        <v>152.6103</v>
      </c>
      <c r="G35" s="19">
        <v>152.6103</v>
      </c>
      <c r="H35" s="21">
        <v>0.02615059007282816</v>
      </c>
      <c r="I35" s="21">
        <v>0.026150590072828203</v>
      </c>
      <c r="J35" s="10"/>
    </row>
    <row r="36" spans="1:10" ht="12.75">
      <c r="A36" s="23" t="s">
        <v>43</v>
      </c>
      <c r="B36" s="23">
        <v>23911.8587</v>
      </c>
      <c r="C36" s="23">
        <v>105618.281</v>
      </c>
      <c r="D36" s="23">
        <v>-40725.393</v>
      </c>
      <c r="E36" s="23">
        <v>117095.5302</v>
      </c>
      <c r="F36" s="23">
        <v>18425.0069</v>
      </c>
      <c r="G36" s="23">
        <v>17780.397</v>
      </c>
      <c r="H36" s="25">
        <v>0.4186776772100655</v>
      </c>
      <c r="I36" s="25">
        <v>0.40402998795255896</v>
      </c>
      <c r="J36" s="10"/>
    </row>
    <row r="37" spans="4:10" ht="12.75">
      <c r="D37" s="10"/>
      <c r="E37" s="10"/>
      <c r="F37" s="10"/>
      <c r="G37" s="10"/>
      <c r="H37" s="49"/>
      <c r="I37" s="1"/>
      <c r="J37" s="10"/>
    </row>
    <row r="38" spans="1:10" s="48" customFormat="1" ht="12.75">
      <c r="A38" s="30" t="s">
        <v>44</v>
      </c>
      <c r="B38" s="31">
        <v>35277253.8866</v>
      </c>
      <c r="C38" s="31">
        <v>3819811.3956</v>
      </c>
      <c r="D38" s="31">
        <v>6632085.5218</v>
      </c>
      <c r="E38" s="31">
        <v>20518152.6101</v>
      </c>
      <c r="F38" s="31">
        <v>373161</v>
      </c>
      <c r="G38" s="31">
        <v>313316</v>
      </c>
      <c r="H38" s="32">
        <v>0.23444839021936342</v>
      </c>
      <c r="I38" s="32">
        <v>0.196857554930625</v>
      </c>
      <c r="J38" s="50"/>
    </row>
    <row r="39" spans="1:10" s="6" customFormat="1" ht="12.75">
      <c r="A39" s="33"/>
      <c r="B39" s="34"/>
      <c r="C39" s="34"/>
      <c r="D39" s="34"/>
      <c r="E39" s="34"/>
      <c r="F39" s="34"/>
      <c r="G39" s="34"/>
      <c r="H39" s="35"/>
      <c r="I39" s="35"/>
      <c r="J39" s="29"/>
    </row>
    <row r="40" spans="1:10" s="48" customFormat="1" ht="12.75">
      <c r="A40" s="36" t="s">
        <v>45</v>
      </c>
      <c r="B40" s="51"/>
      <c r="C40" s="51"/>
      <c r="D40" s="51"/>
      <c r="E40" s="51"/>
      <c r="F40" s="51"/>
      <c r="G40" s="51"/>
      <c r="H40" s="52"/>
      <c r="I40" s="52"/>
      <c r="J40" s="50"/>
    </row>
    <row r="41" spans="1:10" s="6" customFormat="1" ht="12.75">
      <c r="A41" s="27" t="s">
        <v>46</v>
      </c>
      <c r="B41" s="27">
        <v>148316.1507</v>
      </c>
      <c r="C41" s="27">
        <v>22185.3717</v>
      </c>
      <c r="D41" s="27">
        <v>2910.6491</v>
      </c>
      <c r="E41" s="27">
        <v>106991.043</v>
      </c>
      <c r="F41" s="27">
        <v>4581.858</v>
      </c>
      <c r="G41" s="27">
        <v>3895.2598</v>
      </c>
      <c r="H41" s="28">
        <v>0.495662608168066</v>
      </c>
      <c r="I41" s="28">
        <v>0.42138683301844304</v>
      </c>
      <c r="J41" s="29"/>
    </row>
    <row r="42" spans="1:9" ht="12.75">
      <c r="A42" s="27" t="s">
        <v>47</v>
      </c>
      <c r="B42" s="27">
        <v>3889170.5283</v>
      </c>
      <c r="C42" s="27">
        <v>329610.4705</v>
      </c>
      <c r="D42" s="27">
        <v>861652.8852</v>
      </c>
      <c r="E42" s="27">
        <v>1960027.2616</v>
      </c>
      <c r="F42" s="27">
        <v>46013.1008</v>
      </c>
      <c r="G42" s="27">
        <v>39627.392</v>
      </c>
      <c r="H42" s="28">
        <v>0.3350362072918433</v>
      </c>
      <c r="I42" s="28">
        <v>0.28853980474506796</v>
      </c>
    </row>
    <row r="43" ht="12.75">
      <c r="A43" s="37"/>
    </row>
    <row r="44" spans="1:9" ht="12.75">
      <c r="A44" s="37"/>
      <c r="B44" s="37"/>
      <c r="C44" s="37"/>
      <c r="D44" s="37"/>
      <c r="E44" s="37"/>
      <c r="F44" s="37"/>
      <c r="G44" s="37"/>
      <c r="H44" s="38"/>
      <c r="I44" s="38"/>
    </row>
    <row r="45" ht="12.75">
      <c r="J45" s="6"/>
    </row>
    <row r="46" ht="12.75">
      <c r="J46" s="6"/>
    </row>
    <row r="47" ht="12.75">
      <c r="J47" s="6"/>
    </row>
    <row r="48" ht="12.75">
      <c r="J48" s="6"/>
    </row>
    <row r="49" ht="12.75">
      <c r="J49" s="6"/>
    </row>
    <row r="50" ht="12.75">
      <c r="J50" s="6"/>
    </row>
    <row r="51" ht="12.75">
      <c r="J51" s="6"/>
    </row>
    <row r="52" ht="12.75">
      <c r="J52" s="6"/>
    </row>
    <row r="53" ht="12.75">
      <c r="J53" s="6"/>
    </row>
    <row r="54" ht="12.75">
      <c r="J54" s="6"/>
    </row>
    <row r="55" ht="12.75">
      <c r="J55" s="6"/>
    </row>
    <row r="56" ht="12.75">
      <c r="J56" s="6"/>
    </row>
    <row r="57" ht="12.75">
      <c r="J57" s="6"/>
    </row>
    <row r="58" ht="12.75">
      <c r="J58" s="6"/>
    </row>
    <row r="59" ht="12.75">
      <c r="J59" s="6"/>
    </row>
    <row r="60" ht="12.75">
      <c r="J60" s="6"/>
    </row>
    <row r="61" ht="12.75">
      <c r="J61" s="6"/>
    </row>
    <row r="62" ht="12.75">
      <c r="J62" s="6"/>
    </row>
    <row r="63" ht="12.75">
      <c r="J63" s="6"/>
    </row>
    <row r="64" ht="12.75">
      <c r="J64" s="6"/>
    </row>
    <row r="65" ht="12.75">
      <c r="J65" s="6"/>
    </row>
    <row r="67" spans="1:9" ht="12.75">
      <c r="A67" s="39"/>
      <c r="B67" s="6"/>
      <c r="C67" s="6"/>
      <c r="D67" s="29"/>
      <c r="E67" s="6"/>
      <c r="F67" s="6"/>
      <c r="G67" s="29"/>
      <c r="H67" s="29"/>
      <c r="I67" s="6"/>
    </row>
    <row r="68" spans="1:9" ht="12.75">
      <c r="A68" s="6" t="s">
        <v>48</v>
      </c>
      <c r="B68" s="6"/>
      <c r="C68" s="6"/>
      <c r="D68" s="29"/>
      <c r="E68" s="6"/>
      <c r="F68" s="6"/>
      <c r="G68" s="29"/>
      <c r="H68" s="29"/>
      <c r="I68" s="6"/>
    </row>
    <row r="69" spans="1:9" ht="12.75">
      <c r="A69" s="6" t="s">
        <v>49</v>
      </c>
      <c r="B69" s="6"/>
      <c r="C69" s="6"/>
      <c r="D69" s="29"/>
      <c r="E69" s="6"/>
      <c r="F69" s="6"/>
      <c r="G69" s="29"/>
      <c r="H69" s="29"/>
      <c r="I69" s="6"/>
    </row>
    <row r="70" spans="1:9" ht="12.75">
      <c r="A70" s="6"/>
      <c r="B70" s="6"/>
      <c r="C70" s="6"/>
      <c r="D70" s="29"/>
      <c r="E70" s="6"/>
      <c r="F70" s="6"/>
      <c r="G70" s="29"/>
      <c r="H70" s="29"/>
      <c r="I70" s="6"/>
    </row>
    <row r="71" spans="1:9" ht="12.75">
      <c r="A71" s="6"/>
      <c r="B71" s="6"/>
      <c r="C71" s="6"/>
      <c r="D71" s="6"/>
      <c r="E71" s="6"/>
      <c r="F71" s="6"/>
      <c r="G71" s="6"/>
      <c r="H71" s="6"/>
      <c r="I71" s="6"/>
    </row>
    <row r="72" spans="1:9" ht="12.75">
      <c r="A72" s="39" t="s">
        <v>50</v>
      </c>
      <c r="B72" s="6"/>
      <c r="C72" s="6"/>
      <c r="D72" s="6"/>
      <c r="E72" s="6"/>
      <c r="F72" s="6"/>
      <c r="G72" s="6"/>
      <c r="H72" s="6"/>
      <c r="I72" s="6"/>
    </row>
    <row r="73" spans="1:9" ht="12.75">
      <c r="A73" s="6"/>
      <c r="B73" s="6"/>
      <c r="C73" s="6"/>
      <c r="D73" s="6"/>
      <c r="E73" s="6"/>
      <c r="F73" s="6"/>
      <c r="G73" s="6"/>
      <c r="H73" s="6"/>
      <c r="I73" s="6"/>
    </row>
    <row r="74" spans="1:9" ht="12.75">
      <c r="A74" s="6" t="s">
        <v>49</v>
      </c>
      <c r="B74" s="6"/>
      <c r="C74" s="6"/>
      <c r="D74" s="6"/>
      <c r="E74" s="6"/>
      <c r="F74" s="6"/>
      <c r="G74" s="6"/>
      <c r="H74" s="6"/>
      <c r="I74" s="6"/>
    </row>
    <row r="75" spans="1:9" ht="12.75">
      <c r="A75" s="6"/>
      <c r="B75" s="6"/>
      <c r="C75" s="6"/>
      <c r="D75" s="6"/>
      <c r="E75" s="6"/>
      <c r="F75" s="6"/>
      <c r="G75" s="6"/>
      <c r="H75" s="6"/>
      <c r="I75" s="6"/>
    </row>
    <row r="76" spans="1:9" ht="12.75">
      <c r="A76" s="6"/>
      <c r="B76" s="6"/>
      <c r="C76" s="6"/>
      <c r="D76" s="6"/>
      <c r="E76" s="6"/>
      <c r="F76" s="6"/>
      <c r="G76" s="6"/>
      <c r="H76" s="6"/>
      <c r="I76" s="6"/>
    </row>
    <row r="78" spans="1:6" ht="12.75">
      <c r="A78" s="6"/>
      <c r="B78" s="6"/>
      <c r="C78" s="6"/>
      <c r="D78" s="6"/>
      <c r="E78" s="6"/>
      <c r="F78" s="6"/>
    </row>
    <row r="79" spans="1:6" ht="12.75">
      <c r="A79" s="6"/>
      <c r="F79" s="6"/>
    </row>
    <row r="80" spans="1:6" ht="12.75">
      <c r="A80" s="6"/>
      <c r="F80" s="6"/>
    </row>
  </sheetData>
  <mergeCells count="3">
    <mergeCell ref="A1:I1"/>
    <mergeCell ref="A2:I2"/>
    <mergeCell ref="H4:I4"/>
  </mergeCell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A2:K81"/>
  <sheetViews>
    <sheetView workbookViewId="0" topLeftCell="A1">
      <selection activeCell="A1" sqref="A1"/>
    </sheetView>
  </sheetViews>
  <sheetFormatPr defaultColWidth="11.421875" defaultRowHeight="12.75"/>
  <cols>
    <col min="1" max="1" width="37.57421875" style="2" customWidth="1"/>
    <col min="2" max="2" width="15.140625" style="2" bestFit="1" customWidth="1"/>
    <col min="3" max="3" width="10.8515625" style="2" bestFit="1" customWidth="1"/>
    <col min="4" max="4" width="11.57421875" style="2" bestFit="1" customWidth="1"/>
    <col min="5" max="5" width="12.00390625" style="2" bestFit="1" customWidth="1"/>
    <col min="6" max="6" width="13.8515625" style="2" bestFit="1" customWidth="1"/>
    <col min="7" max="7" width="10.8515625" style="2" customWidth="1"/>
    <col min="8" max="9" width="17.8515625" style="2" customWidth="1"/>
    <col min="10" max="10" width="3.7109375" style="2" customWidth="1"/>
    <col min="11" max="16384" width="11.421875" style="2" customWidth="1"/>
  </cols>
  <sheetData>
    <row r="2" spans="1:11" ht="15.75">
      <c r="A2" s="129" t="s">
        <v>55</v>
      </c>
      <c r="B2" s="129"/>
      <c r="C2" s="129"/>
      <c r="D2" s="129"/>
      <c r="E2" s="129"/>
      <c r="F2" s="129"/>
      <c r="G2" s="129"/>
      <c r="H2" s="129"/>
      <c r="I2" s="129"/>
      <c r="J2" s="1"/>
      <c r="K2" s="1"/>
    </row>
    <row r="3" spans="1:11" ht="12.75">
      <c r="A3" s="130" t="s">
        <v>1</v>
      </c>
      <c r="B3" s="130"/>
      <c r="C3" s="130"/>
      <c r="D3" s="130"/>
      <c r="E3" s="130"/>
      <c r="F3" s="130"/>
      <c r="G3" s="130"/>
      <c r="H3" s="130"/>
      <c r="I3" s="130"/>
      <c r="J3" s="1"/>
      <c r="K3" s="1"/>
    </row>
    <row r="4" spans="1:11" ht="12.75">
      <c r="A4" s="1"/>
      <c r="B4" s="1"/>
      <c r="C4" s="1"/>
      <c r="D4" s="1"/>
      <c r="E4" s="1"/>
      <c r="F4" s="1"/>
      <c r="G4" s="1"/>
      <c r="H4" s="1"/>
      <c r="I4" s="1"/>
      <c r="J4" s="1"/>
      <c r="K4" s="1"/>
    </row>
    <row r="5" spans="1:11" s="6" customFormat="1" ht="12.75">
      <c r="A5" s="4"/>
      <c r="B5" s="4" t="s">
        <v>2</v>
      </c>
      <c r="C5" s="4" t="s">
        <v>3</v>
      </c>
      <c r="D5" s="4" t="s">
        <v>4</v>
      </c>
      <c r="E5" s="4" t="s">
        <v>4</v>
      </c>
      <c r="F5" s="4" t="s">
        <v>5</v>
      </c>
      <c r="G5" s="4" t="s">
        <v>6</v>
      </c>
      <c r="H5" s="131" t="s">
        <v>7</v>
      </c>
      <c r="I5" s="132"/>
      <c r="J5" s="5"/>
      <c r="K5" s="5"/>
    </row>
    <row r="6" spans="1:11" s="6" customFormat="1" ht="12.75">
      <c r="A6" s="7" t="s">
        <v>8</v>
      </c>
      <c r="B6" s="8" t="s">
        <v>9</v>
      </c>
      <c r="C6" s="7" t="s">
        <v>10</v>
      </c>
      <c r="D6" s="7" t="s">
        <v>11</v>
      </c>
      <c r="E6" s="7" t="s">
        <v>12</v>
      </c>
      <c r="F6" s="7" t="s">
        <v>13</v>
      </c>
      <c r="G6" s="7" t="s">
        <v>14</v>
      </c>
      <c r="H6" s="7" t="s">
        <v>15</v>
      </c>
      <c r="I6" s="7" t="s">
        <v>16</v>
      </c>
      <c r="J6" s="5"/>
      <c r="K6" s="5"/>
    </row>
    <row r="7" spans="1:11" s="6" customFormat="1" ht="12.75">
      <c r="A7" s="9"/>
      <c r="B7" s="9"/>
      <c r="C7" s="9"/>
      <c r="D7" s="9"/>
      <c r="E7" s="9"/>
      <c r="F7" s="9"/>
      <c r="G7" s="9"/>
      <c r="H7" s="9"/>
      <c r="I7" s="9"/>
      <c r="J7" s="5"/>
      <c r="K7" s="5"/>
    </row>
    <row r="9" spans="1:11" s="6" customFormat="1" ht="12.75">
      <c r="A9" s="40" t="s">
        <v>17</v>
      </c>
      <c r="B9" s="41">
        <v>29160631.7804</v>
      </c>
      <c r="C9" s="41">
        <v>2971825.2309</v>
      </c>
      <c r="D9" s="41">
        <v>5022239.1741</v>
      </c>
      <c r="E9" s="41">
        <v>16560659.6046</v>
      </c>
      <c r="F9" s="41">
        <v>344069.1055</v>
      </c>
      <c r="G9" s="41">
        <v>303841.8063</v>
      </c>
      <c r="H9" s="42">
        <v>0.23155406443319057</v>
      </c>
      <c r="I9" s="43">
        <v>0.204481611597317</v>
      </c>
      <c r="K9" s="2"/>
    </row>
    <row r="10" spans="1:10" ht="12.75">
      <c r="A10" s="15" t="s">
        <v>18</v>
      </c>
      <c r="B10" s="15">
        <v>186135.8498</v>
      </c>
      <c r="C10" s="15">
        <v>88263.0853</v>
      </c>
      <c r="D10" s="15">
        <v>10186.673</v>
      </c>
      <c r="E10" s="15">
        <v>153711.7523</v>
      </c>
      <c r="F10" s="15">
        <v>4720.7745</v>
      </c>
      <c r="G10" s="16">
        <v>3832.1876</v>
      </c>
      <c r="H10" s="44">
        <v>0.10697052984165284</v>
      </c>
      <c r="I10" s="18">
        <v>0.08683556861794861</v>
      </c>
      <c r="J10" s="10"/>
    </row>
    <row r="11" spans="1:10" ht="12.75">
      <c r="A11" s="19" t="s">
        <v>19</v>
      </c>
      <c r="B11" s="19">
        <v>2669610.383</v>
      </c>
      <c r="C11" s="19">
        <v>254121.9783</v>
      </c>
      <c r="D11" s="19">
        <v>285060.5507</v>
      </c>
      <c r="E11" s="19">
        <v>1978997.913</v>
      </c>
      <c r="F11" s="19">
        <v>18867.2043</v>
      </c>
      <c r="G11" s="20">
        <v>16655.6051</v>
      </c>
      <c r="H11" s="45">
        <v>0.14848935480682116</v>
      </c>
      <c r="I11" s="22">
        <v>0.13108354666070998</v>
      </c>
      <c r="J11" s="10"/>
    </row>
    <row r="12" spans="1:10" ht="12.75">
      <c r="A12" s="19" t="s">
        <v>20</v>
      </c>
      <c r="B12" s="19">
        <v>993468.7255</v>
      </c>
      <c r="C12" s="19">
        <v>102512.6466</v>
      </c>
      <c r="D12" s="19">
        <v>246743.5203</v>
      </c>
      <c r="E12" s="19">
        <v>651307.9899</v>
      </c>
      <c r="F12" s="19">
        <v>7451.4167</v>
      </c>
      <c r="G12" s="20">
        <v>6740.8475</v>
      </c>
      <c r="H12" s="45">
        <v>0.14537555993603624</v>
      </c>
      <c r="I12" s="22">
        <v>0.131512505501931</v>
      </c>
      <c r="J12" s="10"/>
    </row>
    <row r="13" spans="1:10" ht="12.75">
      <c r="A13" s="19" t="s">
        <v>21</v>
      </c>
      <c r="B13" s="19">
        <v>2194182.6605</v>
      </c>
      <c r="C13" s="19">
        <v>314940.3342</v>
      </c>
      <c r="D13" s="19">
        <v>156201.3435</v>
      </c>
      <c r="E13" s="19">
        <v>1462048.8695</v>
      </c>
      <c r="F13" s="19">
        <v>26681.7229</v>
      </c>
      <c r="G13" s="20">
        <v>26313.5138</v>
      </c>
      <c r="H13" s="45">
        <v>0.16943985893566757</v>
      </c>
      <c r="I13" s="22">
        <v>0.16710158047454102</v>
      </c>
      <c r="J13" s="10"/>
    </row>
    <row r="14" spans="1:10" ht="12.75">
      <c r="A14" s="19" t="s">
        <v>22</v>
      </c>
      <c r="B14" s="19">
        <v>6338934.987</v>
      </c>
      <c r="C14" s="19">
        <v>516987.4798</v>
      </c>
      <c r="D14" s="19">
        <v>1315314.3225</v>
      </c>
      <c r="E14" s="19">
        <v>3468726.4222</v>
      </c>
      <c r="F14" s="19">
        <v>90198.0028</v>
      </c>
      <c r="G14" s="20">
        <v>82380.6062</v>
      </c>
      <c r="H14" s="45">
        <v>0.3489368943127741</v>
      </c>
      <c r="I14" s="22">
        <v>0.318694782441809</v>
      </c>
      <c r="J14" s="10"/>
    </row>
    <row r="15" spans="1:10" ht="12.75">
      <c r="A15" s="19" t="s">
        <v>23</v>
      </c>
      <c r="B15" s="19">
        <v>4125272.7358</v>
      </c>
      <c r="C15" s="19">
        <v>331319.9739</v>
      </c>
      <c r="D15" s="19">
        <v>915100.6233</v>
      </c>
      <c r="E15" s="19">
        <v>2115101.3834</v>
      </c>
      <c r="F15" s="19">
        <v>52901.823</v>
      </c>
      <c r="G15" s="20">
        <v>45198.6639</v>
      </c>
      <c r="H15" s="45">
        <v>0.319339775246795</v>
      </c>
      <c r="I15" s="22">
        <v>0.272839958110355</v>
      </c>
      <c r="J15" s="10"/>
    </row>
    <row r="16" spans="1:10" ht="12.75">
      <c r="A16" s="19" t="s">
        <v>24</v>
      </c>
      <c r="B16" s="19">
        <v>1304698.3117</v>
      </c>
      <c r="C16" s="19">
        <v>127427.2148</v>
      </c>
      <c r="D16" s="19">
        <v>130755.5722</v>
      </c>
      <c r="E16" s="19">
        <v>675656.9521</v>
      </c>
      <c r="F16" s="19">
        <v>8617.0632</v>
      </c>
      <c r="G16" s="20">
        <v>7316.2407</v>
      </c>
      <c r="H16" s="45">
        <v>0.13524682641027166</v>
      </c>
      <c r="I16" s="22">
        <v>0.114830112413318</v>
      </c>
      <c r="J16" s="10"/>
    </row>
    <row r="17" spans="1:10" ht="12.75">
      <c r="A17" s="19" t="s">
        <v>25</v>
      </c>
      <c r="B17" s="19">
        <v>3857.1451</v>
      </c>
      <c r="C17" s="19">
        <v>62433.4986</v>
      </c>
      <c r="D17" s="19">
        <v>6194.8018</v>
      </c>
      <c r="E17" s="19">
        <v>139399.2629</v>
      </c>
      <c r="F17" s="19">
        <v>7521.6607</v>
      </c>
      <c r="G17" s="20">
        <v>6294.9586</v>
      </c>
      <c r="H17" s="45">
        <v>0.24094951808451115</v>
      </c>
      <c r="I17" s="22">
        <v>0.201653238763076</v>
      </c>
      <c r="J17" s="10"/>
    </row>
    <row r="18" spans="1:10" ht="12.75">
      <c r="A18" s="19" t="s">
        <v>26</v>
      </c>
      <c r="B18" s="19">
        <v>182870.2825</v>
      </c>
      <c r="C18" s="19">
        <v>26477.3627</v>
      </c>
      <c r="D18" s="19">
        <v>13105.2776</v>
      </c>
      <c r="E18" s="19">
        <v>170770.009</v>
      </c>
      <c r="F18" s="19">
        <v>1849.7788</v>
      </c>
      <c r="G18" s="20">
        <v>1493.6703</v>
      </c>
      <c r="H18" s="45">
        <v>0.1397253057986776</v>
      </c>
      <c r="I18" s="22">
        <v>0.11282621437217401</v>
      </c>
      <c r="J18" s="10"/>
    </row>
    <row r="19" spans="1:10" ht="12.75">
      <c r="A19" s="19" t="s">
        <v>27</v>
      </c>
      <c r="B19" s="19">
        <v>230414.8924</v>
      </c>
      <c r="C19" s="19">
        <v>37425.1387</v>
      </c>
      <c r="D19" s="19">
        <v>6201.5452</v>
      </c>
      <c r="E19" s="19">
        <v>169146.0354</v>
      </c>
      <c r="F19" s="19">
        <v>6494.8026</v>
      </c>
      <c r="G19" s="20">
        <v>5344.5249</v>
      </c>
      <c r="H19" s="45">
        <v>0.3470823529639985</v>
      </c>
      <c r="I19" s="22">
        <v>0.28561149460749996</v>
      </c>
      <c r="J19" s="10"/>
    </row>
    <row r="20" spans="1:10" ht="12.75">
      <c r="A20" s="19" t="s">
        <v>28</v>
      </c>
      <c r="B20" s="19">
        <v>75097.0202</v>
      </c>
      <c r="C20" s="19">
        <v>11181.9016</v>
      </c>
      <c r="D20" s="19">
        <v>3656.3215</v>
      </c>
      <c r="E20" s="19">
        <v>66653.09</v>
      </c>
      <c r="F20" s="19">
        <v>-1355.49859999999</v>
      </c>
      <c r="G20" s="20">
        <v>-1168.92330000002</v>
      </c>
      <c r="H20" s="45">
        <v>-0.2424450953852053</v>
      </c>
      <c r="I20" s="22">
        <v>-0.209074152467953</v>
      </c>
      <c r="J20" s="10"/>
    </row>
    <row r="21" spans="1:10" ht="12.75">
      <c r="A21" s="19" t="s">
        <v>29</v>
      </c>
      <c r="B21" s="19">
        <v>142116.3756</v>
      </c>
      <c r="C21" s="19">
        <v>47061.5575</v>
      </c>
      <c r="D21" s="19">
        <v>1059.5545</v>
      </c>
      <c r="E21" s="19">
        <v>203768.0497</v>
      </c>
      <c r="F21" s="19">
        <v>-1230.7268</v>
      </c>
      <c r="G21" s="20">
        <v>-1051.3554</v>
      </c>
      <c r="H21" s="45">
        <v>-0.05230285036784003</v>
      </c>
      <c r="I21" s="22">
        <v>-0.0446800087311178</v>
      </c>
      <c r="J21" s="10"/>
    </row>
    <row r="22" spans="1:10" ht="12.75">
      <c r="A22" s="19" t="s">
        <v>30</v>
      </c>
      <c r="B22" s="19">
        <v>120018.5522</v>
      </c>
      <c r="C22" s="19">
        <v>14738.035</v>
      </c>
      <c r="D22" s="19">
        <v>15589.5286</v>
      </c>
      <c r="E22" s="19">
        <v>106281.4702</v>
      </c>
      <c r="F22" s="19">
        <v>983.935</v>
      </c>
      <c r="G22" s="20">
        <v>1011.1748</v>
      </c>
      <c r="H22" s="45">
        <v>0.1335232274858894</v>
      </c>
      <c r="I22" s="22">
        <v>0.137219758264925</v>
      </c>
      <c r="J22" s="10"/>
    </row>
    <row r="23" spans="1:10" ht="12.75">
      <c r="A23" s="19" t="s">
        <v>31</v>
      </c>
      <c r="B23" s="19">
        <v>7708.6941</v>
      </c>
      <c r="C23" s="19">
        <v>8156.9037</v>
      </c>
      <c r="D23" s="19">
        <v>825.9285</v>
      </c>
      <c r="E23" s="19">
        <v>1318.0772</v>
      </c>
      <c r="F23" s="19">
        <v>-104.119100000011</v>
      </c>
      <c r="G23" s="20">
        <v>-100.352600000042</v>
      </c>
      <c r="H23" s="45">
        <v>-0.02552907422457642</v>
      </c>
      <c r="I23" s="22">
        <v>-0.024605562034535698</v>
      </c>
      <c r="J23" s="10"/>
    </row>
    <row r="24" spans="1:10" ht="12.75">
      <c r="A24" s="19" t="s">
        <v>32</v>
      </c>
      <c r="B24" s="19">
        <v>73292.2545</v>
      </c>
      <c r="C24" s="19">
        <v>11566.3679</v>
      </c>
      <c r="D24" s="19">
        <v>1116.7728</v>
      </c>
      <c r="E24" s="19">
        <v>61283.7365</v>
      </c>
      <c r="F24" s="19">
        <v>14.015</v>
      </c>
      <c r="G24" s="20">
        <v>14.015</v>
      </c>
      <c r="H24" s="45">
        <v>0.002423405535976424</v>
      </c>
      <c r="I24" s="22">
        <v>0.00242340553597642</v>
      </c>
      <c r="J24" s="10"/>
    </row>
    <row r="25" spans="1:10" ht="12.75">
      <c r="A25" s="19" t="s">
        <v>33</v>
      </c>
      <c r="B25" s="19">
        <v>8342395.7076</v>
      </c>
      <c r="C25" s="19">
        <v>819471.7671</v>
      </c>
      <c r="D25" s="19">
        <v>1674005.2638</v>
      </c>
      <c r="E25" s="19">
        <v>3661993.9815</v>
      </c>
      <c r="F25" s="19">
        <v>106447.7081</v>
      </c>
      <c r="G25" s="20">
        <v>91343.7769</v>
      </c>
      <c r="H25" s="45">
        <v>0.2597959133520953</v>
      </c>
      <c r="I25" s="22">
        <v>0.222933310376887</v>
      </c>
      <c r="J25" s="10"/>
    </row>
    <row r="26" spans="1:10" ht="12.75">
      <c r="A26" s="19" t="s">
        <v>34</v>
      </c>
      <c r="B26" s="19">
        <v>1010100.5906</v>
      </c>
      <c r="C26" s="19">
        <v>80346.9988</v>
      </c>
      <c r="D26" s="19">
        <v>76144.2772</v>
      </c>
      <c r="E26" s="19">
        <v>732296.9945</v>
      </c>
      <c r="F26" s="19">
        <v>7666.1345</v>
      </c>
      <c r="G26" s="20">
        <v>6479.1345</v>
      </c>
      <c r="H26" s="45">
        <v>0.19082565906618532</v>
      </c>
      <c r="I26" s="22">
        <v>0.161278818045908</v>
      </c>
      <c r="J26" s="10"/>
    </row>
    <row r="27" spans="1:10" ht="12.75">
      <c r="A27" s="23" t="s">
        <v>35</v>
      </c>
      <c r="B27" s="23">
        <v>1160456.6115</v>
      </c>
      <c r="C27" s="23">
        <v>117392.9855</v>
      </c>
      <c r="D27" s="23">
        <v>164977.2963</v>
      </c>
      <c r="E27" s="23">
        <v>742197.6145</v>
      </c>
      <c r="F27" s="23">
        <v>6343.4072</v>
      </c>
      <c r="G27" s="24">
        <v>5743.5171</v>
      </c>
      <c r="H27" s="46">
        <v>0.10807131572610018</v>
      </c>
      <c r="I27" s="26">
        <v>0.0978511122370255</v>
      </c>
      <c r="J27" s="10"/>
    </row>
    <row r="28" spans="9:10" ht="12.75">
      <c r="I28" s="1"/>
      <c r="J28" s="10"/>
    </row>
    <row r="29" spans="1:10" ht="12.75">
      <c r="A29" s="27" t="s">
        <v>36</v>
      </c>
      <c r="B29" s="27">
        <v>4646585.8379</v>
      </c>
      <c r="C29" s="27">
        <v>365427.2733</v>
      </c>
      <c r="D29" s="27">
        <v>1236706.1542</v>
      </c>
      <c r="E29" s="27">
        <v>2978664.0295</v>
      </c>
      <c r="F29" s="27">
        <v>43888.5425</v>
      </c>
      <c r="G29" s="27">
        <v>18828.5425</v>
      </c>
      <c r="H29" s="43">
        <v>0.24020397877620595</v>
      </c>
      <c r="I29" s="28">
        <v>0.103049464972707</v>
      </c>
      <c r="J29" s="10"/>
    </row>
    <row r="30" spans="9:10" ht="12.75">
      <c r="I30" s="1"/>
      <c r="J30" s="10"/>
    </row>
    <row r="31" spans="1:10" s="6" customFormat="1" ht="12.75">
      <c r="A31" s="41" t="s">
        <v>37</v>
      </c>
      <c r="B31" s="41">
        <v>1820457.3174</v>
      </c>
      <c r="C31" s="41">
        <v>500345.2842</v>
      </c>
      <c r="D31" s="41">
        <v>540816.9399</v>
      </c>
      <c r="E31" s="41">
        <v>1290805.7438</v>
      </c>
      <c r="F31" s="41">
        <v>33650.7271</v>
      </c>
      <c r="G31" s="41">
        <v>27357.5406</v>
      </c>
      <c r="H31" s="43">
        <v>0.13451002003068344</v>
      </c>
      <c r="I31" s="43">
        <v>0.109354645537399</v>
      </c>
      <c r="J31" s="29"/>
    </row>
    <row r="32" spans="1:10" ht="12.75">
      <c r="A32" s="19" t="s">
        <v>38</v>
      </c>
      <c r="B32" s="19">
        <v>805376.802</v>
      </c>
      <c r="C32" s="19">
        <v>100226.298</v>
      </c>
      <c r="D32" s="19">
        <v>149098.6435</v>
      </c>
      <c r="E32" s="19">
        <v>531194.0315</v>
      </c>
      <c r="F32" s="19">
        <v>5631.1506</v>
      </c>
      <c r="G32" s="20">
        <v>4694.7318</v>
      </c>
      <c r="H32" s="44">
        <v>0.1123687238253577</v>
      </c>
      <c r="I32" s="22">
        <v>0.093682634072746</v>
      </c>
      <c r="J32" s="10"/>
    </row>
    <row r="33" spans="1:10" ht="12.75">
      <c r="A33" s="19" t="s">
        <v>39</v>
      </c>
      <c r="B33" s="19">
        <v>873827.8051</v>
      </c>
      <c r="C33" s="19">
        <v>247220.0188</v>
      </c>
      <c r="D33" s="19">
        <v>348642.3122</v>
      </c>
      <c r="E33" s="19">
        <v>635101.2459</v>
      </c>
      <c r="F33" s="19">
        <v>11717.6162</v>
      </c>
      <c r="G33" s="20">
        <v>9239.088</v>
      </c>
      <c r="H33" s="45">
        <v>0.09479504335350371</v>
      </c>
      <c r="I33" s="22">
        <v>0.07474384999116421</v>
      </c>
      <c r="J33" s="10"/>
    </row>
    <row r="34" spans="1:10" ht="12.75">
      <c r="A34" s="19" t="s">
        <v>40</v>
      </c>
      <c r="B34" s="19">
        <v>14667.3568</v>
      </c>
      <c r="C34" s="19">
        <v>12961.224</v>
      </c>
      <c r="D34" s="19">
        <v>1974.1203</v>
      </c>
      <c r="E34" s="19">
        <v>978.1788</v>
      </c>
      <c r="F34" s="19">
        <v>89.3527</v>
      </c>
      <c r="G34" s="20">
        <v>89.3527</v>
      </c>
      <c r="H34" s="45">
        <v>0.01378769474241013</v>
      </c>
      <c r="I34" s="22">
        <v>0.0137876947424101</v>
      </c>
      <c r="J34" s="10"/>
    </row>
    <row r="35" spans="1:10" ht="12.75">
      <c r="A35" s="19" t="s">
        <v>41</v>
      </c>
      <c r="B35" s="19">
        <v>29541.6902</v>
      </c>
      <c r="C35" s="19">
        <v>19711.9732</v>
      </c>
      <c r="D35" s="19">
        <v>1623.1366</v>
      </c>
      <c r="E35" s="19">
        <v>3789.1714</v>
      </c>
      <c r="F35" s="19">
        <v>221.0785</v>
      </c>
      <c r="G35" s="20">
        <v>131.4539</v>
      </c>
      <c r="H35" s="45">
        <v>0.022430884798483795</v>
      </c>
      <c r="I35" s="22">
        <v>0.0133374674028067</v>
      </c>
      <c r="J35" s="10"/>
    </row>
    <row r="36" spans="1:10" ht="12.75">
      <c r="A36" s="19" t="s">
        <v>42</v>
      </c>
      <c r="B36" s="19">
        <v>23735.5268</v>
      </c>
      <c r="C36" s="19">
        <v>14080.977</v>
      </c>
      <c r="D36" s="19">
        <v>21011.4939</v>
      </c>
      <c r="E36" s="19">
        <v>8669.5375</v>
      </c>
      <c r="F36" s="19">
        <v>133.4482</v>
      </c>
      <c r="G36" s="20">
        <v>133.4482</v>
      </c>
      <c r="H36" s="45">
        <v>0.018954394996881254</v>
      </c>
      <c r="I36" s="22">
        <v>0.0189543949968813</v>
      </c>
      <c r="J36" s="10"/>
    </row>
    <row r="37" spans="1:10" ht="12.75">
      <c r="A37" s="23" t="s">
        <v>43</v>
      </c>
      <c r="B37" s="23">
        <v>73308.1363</v>
      </c>
      <c r="C37" s="23">
        <v>106144.7929</v>
      </c>
      <c r="D37" s="23">
        <v>18467.2332</v>
      </c>
      <c r="E37" s="23">
        <v>111073.5785</v>
      </c>
      <c r="F37" s="23">
        <v>15858.0807</v>
      </c>
      <c r="G37" s="24">
        <v>13069.4657</v>
      </c>
      <c r="H37" s="46">
        <v>0.29880091649790197</v>
      </c>
      <c r="I37" s="26">
        <v>0.246257312166276</v>
      </c>
      <c r="J37" s="10"/>
    </row>
    <row r="38" spans="4:10" ht="12.75">
      <c r="D38" s="10"/>
      <c r="E38" s="10"/>
      <c r="F38" s="10"/>
      <c r="G38" s="10"/>
      <c r="I38" s="1"/>
      <c r="J38" s="10"/>
    </row>
    <row r="39" spans="1:11" s="6" customFormat="1" ht="12.75">
      <c r="A39" s="30" t="s">
        <v>44</v>
      </c>
      <c r="B39" s="31">
        <v>35627674.9358</v>
      </c>
      <c r="C39" s="31">
        <v>3837597.7885</v>
      </c>
      <c r="D39" s="31">
        <v>6799762.2683</v>
      </c>
      <c r="E39" s="31">
        <v>20830129.3781</v>
      </c>
      <c r="F39" s="31">
        <v>421608.3753</v>
      </c>
      <c r="G39" s="31">
        <v>350027.8895</v>
      </c>
      <c r="H39" s="32">
        <v>0.2197251502298754</v>
      </c>
      <c r="I39" s="32">
        <v>0.182420310199738</v>
      </c>
      <c r="J39" s="29"/>
      <c r="K39" s="2"/>
    </row>
    <row r="40" spans="1:10" s="6" customFormat="1" ht="12.75">
      <c r="A40" s="33"/>
      <c r="B40" s="34"/>
      <c r="C40" s="34"/>
      <c r="D40" s="34"/>
      <c r="E40" s="34"/>
      <c r="F40" s="34"/>
      <c r="G40" s="34"/>
      <c r="H40" s="2"/>
      <c r="I40" s="35"/>
      <c r="J40" s="29"/>
    </row>
    <row r="41" spans="1:10" s="6" customFormat="1" ht="12.75">
      <c r="A41" s="36" t="s">
        <v>45</v>
      </c>
      <c r="B41" s="34"/>
      <c r="C41" s="34"/>
      <c r="D41" s="34"/>
      <c r="E41" s="34"/>
      <c r="F41" s="34"/>
      <c r="G41" s="34"/>
      <c r="H41" s="2"/>
      <c r="I41" s="35"/>
      <c r="J41" s="29"/>
    </row>
    <row r="42" spans="1:10" s="6" customFormat="1" ht="12.75">
      <c r="A42" s="27" t="s">
        <v>46</v>
      </c>
      <c r="B42" s="27">
        <v>148210.0424</v>
      </c>
      <c r="C42" s="27">
        <v>22296.0642</v>
      </c>
      <c r="D42" s="27">
        <v>3828.218</v>
      </c>
      <c r="E42" s="27">
        <v>103577.7824</v>
      </c>
      <c r="F42" s="27">
        <v>5612.1426</v>
      </c>
      <c r="G42" s="27">
        <v>4911.4182</v>
      </c>
      <c r="H42" s="47">
        <v>0.5034200251360955</v>
      </c>
      <c r="I42" s="28">
        <v>0.440563693748245</v>
      </c>
      <c r="J42" s="29"/>
    </row>
    <row r="43" spans="1:9" ht="12.75">
      <c r="A43" s="27" t="s">
        <v>47</v>
      </c>
      <c r="B43" s="27">
        <v>3977062.6933</v>
      </c>
      <c r="C43" s="27">
        <v>331319.9739</v>
      </c>
      <c r="D43" s="27">
        <v>913285.2256</v>
      </c>
      <c r="E43" s="27">
        <v>2011523.6009</v>
      </c>
      <c r="F43" s="27">
        <v>52201.0985</v>
      </c>
      <c r="G43" s="27">
        <v>45198.6639</v>
      </c>
      <c r="H43" s="47">
        <v>0.3151098793443434</v>
      </c>
      <c r="I43" s="28">
        <v>0.272839958110355</v>
      </c>
    </row>
    <row r="44" ht="12.75">
      <c r="A44" s="37"/>
    </row>
    <row r="45" spans="1:9" ht="12.75">
      <c r="A45" s="37"/>
      <c r="B45" s="37"/>
      <c r="C45" s="37"/>
      <c r="D45" s="37"/>
      <c r="E45" s="37"/>
      <c r="F45" s="37"/>
      <c r="G45" s="37"/>
      <c r="H45" s="38"/>
      <c r="I45" s="38"/>
    </row>
    <row r="46" ht="12.75">
      <c r="J46" s="6"/>
    </row>
    <row r="47" ht="12.75">
      <c r="J47" s="6"/>
    </row>
    <row r="48" ht="12.75">
      <c r="J48" s="6"/>
    </row>
    <row r="49" ht="12.75">
      <c r="J49" s="6"/>
    </row>
    <row r="50" ht="12.75">
      <c r="J50" s="6"/>
    </row>
    <row r="51" ht="12.75">
      <c r="J51" s="6"/>
    </row>
    <row r="52" ht="12.75">
      <c r="J52" s="6"/>
    </row>
    <row r="53" ht="12.75">
      <c r="J53" s="6"/>
    </row>
    <row r="54" ht="12.75">
      <c r="J54" s="6"/>
    </row>
    <row r="55" ht="12.75">
      <c r="J55" s="6"/>
    </row>
    <row r="56" ht="12.75">
      <c r="J56" s="6"/>
    </row>
    <row r="57" ht="12.75">
      <c r="J57" s="6"/>
    </row>
    <row r="58" ht="12.75">
      <c r="J58" s="6"/>
    </row>
    <row r="59" ht="12.75">
      <c r="J59" s="6"/>
    </row>
    <row r="60" ht="12.75">
      <c r="J60" s="6"/>
    </row>
    <row r="61" ht="12.75">
      <c r="J61" s="6"/>
    </row>
    <row r="62" ht="12.75">
      <c r="J62" s="6"/>
    </row>
    <row r="63" ht="12.75">
      <c r="J63" s="6"/>
    </row>
    <row r="64" ht="12.75">
      <c r="J64" s="6"/>
    </row>
    <row r="65" ht="12.75">
      <c r="J65" s="6"/>
    </row>
    <row r="66" ht="12.75">
      <c r="J66" s="6"/>
    </row>
    <row r="68" spans="1:9" ht="12.75">
      <c r="A68" s="39"/>
      <c r="B68" s="6"/>
      <c r="C68" s="6"/>
      <c r="D68" s="29"/>
      <c r="E68" s="6"/>
      <c r="F68" s="6"/>
      <c r="G68" s="29"/>
      <c r="H68" s="29"/>
      <c r="I68" s="6"/>
    </row>
    <row r="69" spans="1:9" ht="12.75">
      <c r="A69" s="6" t="s">
        <v>48</v>
      </c>
      <c r="B69" s="6"/>
      <c r="C69" s="6"/>
      <c r="D69" s="29"/>
      <c r="E69" s="6"/>
      <c r="F69" s="6"/>
      <c r="G69" s="29"/>
      <c r="H69" s="29"/>
      <c r="I69" s="6"/>
    </row>
    <row r="70" spans="1:9" ht="12.75">
      <c r="A70" s="6" t="s">
        <v>49</v>
      </c>
      <c r="B70" s="6"/>
      <c r="C70" s="6"/>
      <c r="D70" s="29"/>
      <c r="E70" s="6"/>
      <c r="F70" s="6"/>
      <c r="G70" s="29"/>
      <c r="H70" s="29"/>
      <c r="I70" s="6"/>
    </row>
    <row r="71" spans="1:9" ht="12.75">
      <c r="A71" s="6"/>
      <c r="B71" s="6"/>
      <c r="C71" s="6"/>
      <c r="D71" s="29"/>
      <c r="E71" s="6"/>
      <c r="F71" s="6"/>
      <c r="G71" s="29"/>
      <c r="H71" s="29"/>
      <c r="I71" s="6"/>
    </row>
    <row r="72" spans="1:9" ht="12.75">
      <c r="A72" s="6"/>
      <c r="B72" s="6"/>
      <c r="C72" s="6"/>
      <c r="D72" s="6"/>
      <c r="E72" s="6"/>
      <c r="F72" s="6"/>
      <c r="G72" s="6"/>
      <c r="H72" s="6"/>
      <c r="I72" s="6"/>
    </row>
    <row r="73" spans="1:9" ht="12.75">
      <c r="A73" s="39" t="s">
        <v>50</v>
      </c>
      <c r="B73" s="6"/>
      <c r="C73" s="6"/>
      <c r="D73" s="6"/>
      <c r="E73" s="6"/>
      <c r="F73" s="6"/>
      <c r="G73" s="6"/>
      <c r="H73" s="6"/>
      <c r="I73" s="6"/>
    </row>
    <row r="74" spans="1:9" ht="12.75">
      <c r="A74" s="6"/>
      <c r="B74" s="6"/>
      <c r="C74" s="6"/>
      <c r="D74" s="6"/>
      <c r="E74" s="6"/>
      <c r="F74" s="6"/>
      <c r="G74" s="6"/>
      <c r="H74" s="6"/>
      <c r="I74" s="6"/>
    </row>
    <row r="75" spans="1:9" ht="12.75">
      <c r="A75" s="6" t="s">
        <v>49</v>
      </c>
      <c r="B75" s="6"/>
      <c r="C75" s="6"/>
      <c r="D75" s="6"/>
      <c r="E75" s="6"/>
      <c r="F75" s="6"/>
      <c r="G75" s="6"/>
      <c r="H75" s="6"/>
      <c r="I75" s="6"/>
    </row>
    <row r="76" spans="1:9" ht="12.75">
      <c r="A76" s="6"/>
      <c r="B76" s="6"/>
      <c r="C76" s="6"/>
      <c r="D76" s="6"/>
      <c r="E76" s="6"/>
      <c r="F76" s="6"/>
      <c r="G76" s="6"/>
      <c r="H76" s="6"/>
      <c r="I76" s="6"/>
    </row>
    <row r="77" spans="1:9" ht="12.75">
      <c r="A77" s="6"/>
      <c r="B77" s="6"/>
      <c r="C77" s="6"/>
      <c r="D77" s="6"/>
      <c r="E77" s="6"/>
      <c r="F77" s="6"/>
      <c r="G77" s="6"/>
      <c r="H77" s="6"/>
      <c r="I77" s="6"/>
    </row>
    <row r="79" spans="1:6" ht="12.75">
      <c r="A79" s="6"/>
      <c r="B79" s="6"/>
      <c r="C79" s="6"/>
      <c r="D79" s="6"/>
      <c r="E79" s="6"/>
      <c r="F79" s="6"/>
    </row>
    <row r="80" spans="1:6" ht="12.75">
      <c r="A80" s="6"/>
      <c r="F80" s="6"/>
    </row>
    <row r="81" spans="1:6" ht="12.75">
      <c r="A81" s="6"/>
      <c r="F81" s="6"/>
    </row>
  </sheetData>
  <mergeCells count="3">
    <mergeCell ref="A2:I2"/>
    <mergeCell ref="A3:I3"/>
    <mergeCell ref="H5:I5"/>
  </mergeCell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B1:L80"/>
  <sheetViews>
    <sheetView workbookViewId="0" topLeftCell="A1">
      <selection activeCell="A1" sqref="A1"/>
    </sheetView>
  </sheetViews>
  <sheetFormatPr defaultColWidth="11.421875" defaultRowHeight="12.75"/>
  <cols>
    <col min="1" max="1" width="1.28515625" style="2" customWidth="1"/>
    <col min="2" max="2" width="37.57421875" style="2" customWidth="1"/>
    <col min="3" max="3" width="15.140625" style="2" bestFit="1" customWidth="1"/>
    <col min="4" max="4" width="10.8515625" style="2" bestFit="1" customWidth="1"/>
    <col min="5" max="5" width="11.57421875" style="2" bestFit="1" customWidth="1"/>
    <col min="6" max="6" width="12.00390625" style="2" bestFit="1" customWidth="1"/>
    <col min="7" max="7" width="13.8515625" style="2" bestFit="1" customWidth="1"/>
    <col min="8" max="8" width="10.8515625" style="2" customWidth="1"/>
    <col min="9" max="10" width="17.8515625" style="2" customWidth="1"/>
    <col min="11" max="11" width="3.7109375" style="2" customWidth="1"/>
    <col min="12" max="16384" width="11.421875" style="2" customWidth="1"/>
  </cols>
  <sheetData>
    <row r="1" spans="2:12" ht="15.75">
      <c r="B1" s="129" t="s">
        <v>56</v>
      </c>
      <c r="C1" s="129"/>
      <c r="D1" s="129"/>
      <c r="E1" s="129"/>
      <c r="F1" s="129"/>
      <c r="G1" s="129"/>
      <c r="H1" s="129"/>
      <c r="I1" s="129"/>
      <c r="J1" s="129"/>
      <c r="K1" s="1"/>
      <c r="L1" s="1"/>
    </row>
    <row r="2" spans="2:12" ht="12.75">
      <c r="B2" s="130" t="s">
        <v>1</v>
      </c>
      <c r="C2" s="130"/>
      <c r="D2" s="130"/>
      <c r="E2" s="130"/>
      <c r="F2" s="130"/>
      <c r="G2" s="130"/>
      <c r="H2" s="130"/>
      <c r="I2" s="130"/>
      <c r="J2" s="130"/>
      <c r="K2" s="1"/>
      <c r="L2" s="1"/>
    </row>
    <row r="3" spans="2:12" ht="12.75">
      <c r="B3" s="3"/>
      <c r="C3" s="3"/>
      <c r="D3" s="3"/>
      <c r="E3" s="3"/>
      <c r="F3" s="3"/>
      <c r="G3" s="3"/>
      <c r="H3" s="3"/>
      <c r="I3" s="3"/>
      <c r="J3" s="3"/>
      <c r="K3" s="1"/>
      <c r="L3" s="1"/>
    </row>
    <row r="4" spans="2:12" s="6" customFormat="1" ht="12.75">
      <c r="B4" s="4"/>
      <c r="C4" s="4" t="s">
        <v>2</v>
      </c>
      <c r="D4" s="4" t="s">
        <v>3</v>
      </c>
      <c r="E4" s="4" t="s">
        <v>4</v>
      </c>
      <c r="F4" s="4" t="s">
        <v>4</v>
      </c>
      <c r="G4" s="4" t="s">
        <v>5</v>
      </c>
      <c r="H4" s="4" t="s">
        <v>6</v>
      </c>
      <c r="I4" s="131" t="s">
        <v>7</v>
      </c>
      <c r="J4" s="132"/>
      <c r="K4" s="5"/>
      <c r="L4" s="5"/>
    </row>
    <row r="5" spans="2:12" s="6" customFormat="1" ht="12.75">
      <c r="B5" s="7" t="s">
        <v>8</v>
      </c>
      <c r="C5" s="8" t="s">
        <v>9</v>
      </c>
      <c r="D5" s="7" t="s">
        <v>10</v>
      </c>
      <c r="E5" s="7" t="s">
        <v>11</v>
      </c>
      <c r="F5" s="7" t="s">
        <v>12</v>
      </c>
      <c r="G5" s="7" t="s">
        <v>13</v>
      </c>
      <c r="H5" s="7" t="s">
        <v>14</v>
      </c>
      <c r="I5" s="7" t="s">
        <v>15</v>
      </c>
      <c r="J5" s="7" t="s">
        <v>16</v>
      </c>
      <c r="K5" s="5"/>
      <c r="L5" s="5"/>
    </row>
    <row r="6" spans="2:12" s="6" customFormat="1" ht="12.75">
      <c r="B6" s="9"/>
      <c r="C6" s="9"/>
      <c r="D6" s="9"/>
      <c r="E6" s="9"/>
      <c r="F6" s="9"/>
      <c r="G6" s="9"/>
      <c r="H6" s="9"/>
      <c r="I6" s="9"/>
      <c r="J6" s="9"/>
      <c r="K6" s="5"/>
      <c r="L6" s="5"/>
    </row>
    <row r="8" spans="2:12" s="6" customFormat="1" ht="12.75">
      <c r="B8" s="40" t="s">
        <v>17</v>
      </c>
      <c r="C8" s="41">
        <v>29635064.5751</v>
      </c>
      <c r="D8" s="41">
        <v>2990017.1496</v>
      </c>
      <c r="E8" s="41">
        <v>5043464.7595</v>
      </c>
      <c r="F8" s="41">
        <v>17369394.7093</v>
      </c>
      <c r="G8" s="41">
        <v>415045.9902</v>
      </c>
      <c r="H8" s="41">
        <v>364321.6846</v>
      </c>
      <c r="I8" s="42">
        <f>G8/D8*(12/7)</f>
        <v>0.2379609802126429</v>
      </c>
      <c r="J8" s="43">
        <v>0.20887888867053403</v>
      </c>
      <c r="L8" s="2"/>
    </row>
    <row r="9" spans="2:11" ht="12.75">
      <c r="B9" s="15" t="s">
        <v>18</v>
      </c>
      <c r="C9" s="15">
        <v>191027.427</v>
      </c>
      <c r="D9" s="15">
        <v>88751.2359</v>
      </c>
      <c r="E9" s="15">
        <v>3883.8255</v>
      </c>
      <c r="F9" s="15">
        <v>126872.6469</v>
      </c>
      <c r="G9" s="15">
        <v>5931.0804</v>
      </c>
      <c r="H9" s="16">
        <v>4824.1334</v>
      </c>
      <c r="I9" s="44">
        <f>G9/D9*(12/7)</f>
        <v>0.11456253309482081</v>
      </c>
      <c r="J9" s="18">
        <v>0.0931811584094072</v>
      </c>
      <c r="K9" s="10"/>
    </row>
    <row r="10" spans="2:11" ht="12.75">
      <c r="B10" s="19" t="s">
        <v>19</v>
      </c>
      <c r="C10" s="19">
        <v>2735853.8652</v>
      </c>
      <c r="D10" s="19">
        <v>255272.2796</v>
      </c>
      <c r="E10" s="19">
        <v>323547.9961</v>
      </c>
      <c r="F10" s="19">
        <v>2082259.4176</v>
      </c>
      <c r="G10" s="19">
        <v>21953.7569</v>
      </c>
      <c r="H10" s="20">
        <v>19358.986</v>
      </c>
      <c r="I10" s="45">
        <f aca="true" t="shared" si="0" ref="I10:I31">G10/D10*(12/7)</f>
        <v>0.14743086044259787</v>
      </c>
      <c r="J10" s="22">
        <v>0.130005628479753</v>
      </c>
      <c r="K10" s="10"/>
    </row>
    <row r="11" spans="2:11" ht="12.75">
      <c r="B11" s="19" t="s">
        <v>20</v>
      </c>
      <c r="C11" s="19">
        <v>954072.2981</v>
      </c>
      <c r="D11" s="19">
        <v>102919.4831</v>
      </c>
      <c r="E11" s="19">
        <v>124338.3681</v>
      </c>
      <c r="F11" s="19">
        <v>604365.266</v>
      </c>
      <c r="G11" s="19">
        <v>9294.0026</v>
      </c>
      <c r="H11" s="20">
        <v>8326.0031</v>
      </c>
      <c r="I11" s="45">
        <f t="shared" si="0"/>
        <v>0.15480621749949583</v>
      </c>
      <c r="J11" s="22">
        <v>0.138682664754158</v>
      </c>
      <c r="K11" s="10"/>
    </row>
    <row r="12" spans="2:11" ht="12.75">
      <c r="B12" s="19" t="s">
        <v>21</v>
      </c>
      <c r="C12" s="19">
        <v>2240590.7449</v>
      </c>
      <c r="D12" s="19">
        <v>318314.8623</v>
      </c>
      <c r="E12" s="19">
        <v>152373.0604</v>
      </c>
      <c r="F12" s="19">
        <v>1594238.9635</v>
      </c>
      <c r="G12" s="19">
        <v>31631.8182</v>
      </c>
      <c r="H12" s="20">
        <v>30424.1094</v>
      </c>
      <c r="I12" s="45">
        <f t="shared" si="0"/>
        <v>0.17035325861108203</v>
      </c>
      <c r="J12" s="22">
        <v>0.163849138985948</v>
      </c>
      <c r="K12" s="10"/>
    </row>
    <row r="13" spans="2:11" ht="12.75">
      <c r="B13" s="19" t="s">
        <v>22</v>
      </c>
      <c r="C13" s="19">
        <v>6349799.9811</v>
      </c>
      <c r="D13" s="19">
        <v>519005.4246</v>
      </c>
      <c r="E13" s="19">
        <v>1374086.0492</v>
      </c>
      <c r="F13" s="19">
        <v>3474524.4385</v>
      </c>
      <c r="G13" s="19">
        <v>106206.3709</v>
      </c>
      <c r="H13" s="20">
        <v>96716.2735</v>
      </c>
      <c r="I13" s="45">
        <f t="shared" si="0"/>
        <v>0.35080185248607126</v>
      </c>
      <c r="J13" s="22">
        <v>0.319455863352069</v>
      </c>
      <c r="K13" s="10"/>
    </row>
    <row r="14" spans="2:11" ht="12.75">
      <c r="B14" s="19" t="s">
        <v>23</v>
      </c>
      <c r="C14" s="19">
        <v>4249813.0208</v>
      </c>
      <c r="D14" s="19">
        <v>332762.5173</v>
      </c>
      <c r="E14" s="19">
        <v>956847.8194</v>
      </c>
      <c r="F14" s="19">
        <v>2218025.4814</v>
      </c>
      <c r="G14" s="19">
        <v>62732.9011</v>
      </c>
      <c r="H14" s="20">
        <v>53638.1027</v>
      </c>
      <c r="I14" s="45">
        <f t="shared" si="0"/>
        <v>0.32317977710955537</v>
      </c>
      <c r="J14" s="22">
        <v>0.276326294037204</v>
      </c>
      <c r="K14" s="10"/>
    </row>
    <row r="15" spans="2:11" ht="12.75">
      <c r="B15" s="19" t="s">
        <v>24</v>
      </c>
      <c r="C15" s="19">
        <v>1324292.1627</v>
      </c>
      <c r="D15" s="19">
        <v>127945.131</v>
      </c>
      <c r="E15" s="19">
        <v>123502.4299</v>
      </c>
      <c r="F15" s="19">
        <v>691529.7631</v>
      </c>
      <c r="G15" s="19">
        <v>11130.1067</v>
      </c>
      <c r="H15" s="20">
        <v>9562.7028</v>
      </c>
      <c r="I15" s="45">
        <f t="shared" si="0"/>
        <v>0.14912785476991472</v>
      </c>
      <c r="J15" s="22">
        <v>0.128126835869979</v>
      </c>
      <c r="K15" s="10"/>
    </row>
    <row r="16" spans="2:11" ht="12.75">
      <c r="B16" s="19" t="s">
        <v>25</v>
      </c>
      <c r="C16" s="19">
        <v>14871.7097</v>
      </c>
      <c r="D16" s="19">
        <v>62681.2505</v>
      </c>
      <c r="E16" s="19">
        <v>-6887.7499</v>
      </c>
      <c r="F16" s="19">
        <v>221599.2182</v>
      </c>
      <c r="G16" s="19">
        <v>11528.3169</v>
      </c>
      <c r="H16" s="20">
        <v>9679.8707</v>
      </c>
      <c r="I16" s="45">
        <f t="shared" si="0"/>
        <v>0.3152909173601852</v>
      </c>
      <c r="J16" s="22">
        <v>0.264737284670842</v>
      </c>
      <c r="K16" s="10"/>
    </row>
    <row r="17" spans="2:11" ht="12.75">
      <c r="B17" s="19" t="s">
        <v>26</v>
      </c>
      <c r="C17" s="19">
        <v>172119.4507</v>
      </c>
      <c r="D17" s="19">
        <v>26582.4416</v>
      </c>
      <c r="E17" s="19">
        <v>17526.9339</v>
      </c>
      <c r="F17" s="19">
        <v>139574.6253</v>
      </c>
      <c r="G17" s="19">
        <v>1814.8724</v>
      </c>
      <c r="H17" s="20">
        <v>1439.4353</v>
      </c>
      <c r="I17" s="45">
        <f t="shared" si="0"/>
        <v>0.11704003249165149</v>
      </c>
      <c r="J17" s="22">
        <v>0.09282831910476469</v>
      </c>
      <c r="K17" s="10"/>
    </row>
    <row r="18" spans="2:11" ht="12.75">
      <c r="B18" s="19" t="s">
        <v>27</v>
      </c>
      <c r="C18" s="19">
        <v>239580.9447</v>
      </c>
      <c r="D18" s="19">
        <v>37573.6512</v>
      </c>
      <c r="E18" s="19">
        <v>9634.2154</v>
      </c>
      <c r="F18" s="19">
        <v>172193.2716</v>
      </c>
      <c r="G18" s="19">
        <v>7207.3918</v>
      </c>
      <c r="H18" s="20">
        <v>5944.7116</v>
      </c>
      <c r="I18" s="45">
        <f t="shared" si="0"/>
        <v>0.3288349256832405</v>
      </c>
      <c r="J18" s="22">
        <v>0.27122554891414397</v>
      </c>
      <c r="K18" s="10"/>
    </row>
    <row r="19" spans="2:11" ht="12.75">
      <c r="B19" s="19" t="s">
        <v>28</v>
      </c>
      <c r="C19" s="19">
        <v>75400.2306</v>
      </c>
      <c r="D19" s="19">
        <v>12494.9619</v>
      </c>
      <c r="E19" s="19">
        <v>3169.0086</v>
      </c>
      <c r="F19" s="19">
        <v>66448.7174</v>
      </c>
      <c r="G19" s="19">
        <v>-1443.38930000004</v>
      </c>
      <c r="H19" s="20">
        <v>-1234.90650000004</v>
      </c>
      <c r="I19" s="45">
        <f t="shared" si="0"/>
        <v>-0.19803034830725857</v>
      </c>
      <c r="J19" s="22">
        <v>-0.16942689288461502</v>
      </c>
      <c r="K19" s="10"/>
    </row>
    <row r="20" spans="2:11" ht="12.75">
      <c r="B20" s="19" t="s">
        <v>29</v>
      </c>
      <c r="C20" s="19">
        <v>149547.2053</v>
      </c>
      <c r="D20" s="19">
        <v>47248.3097</v>
      </c>
      <c r="E20" s="19">
        <v>1426.891</v>
      </c>
      <c r="F20" s="19">
        <v>197613.7092</v>
      </c>
      <c r="G20" s="19">
        <v>1081.5874</v>
      </c>
      <c r="H20" s="20">
        <v>851.5581</v>
      </c>
      <c r="I20" s="45">
        <f t="shared" si="0"/>
        <v>0.039242670062574286</v>
      </c>
      <c r="J20" s="22">
        <v>0.030896637255031497</v>
      </c>
      <c r="K20" s="10"/>
    </row>
    <row r="21" spans="2:11" ht="12.75">
      <c r="B21" s="19" t="s">
        <v>30</v>
      </c>
      <c r="C21" s="19">
        <v>124217.4491</v>
      </c>
      <c r="D21" s="19">
        <v>14794.1917</v>
      </c>
      <c r="E21" s="19">
        <v>19985.1441</v>
      </c>
      <c r="F21" s="19">
        <v>107721.2034</v>
      </c>
      <c r="G21" s="19">
        <v>1096.4146</v>
      </c>
      <c r="H21" s="20">
        <v>1118.6701</v>
      </c>
      <c r="I21" s="45">
        <f t="shared" si="0"/>
        <v>0.1270476903252704</v>
      </c>
      <c r="J21" s="22">
        <v>0.129626559552326</v>
      </c>
      <c r="K21" s="10"/>
    </row>
    <row r="22" spans="2:11" ht="12.75">
      <c r="B22" s="19" t="s">
        <v>31</v>
      </c>
      <c r="C22" s="19">
        <v>8845.2775</v>
      </c>
      <c r="D22" s="19">
        <v>8189.2723</v>
      </c>
      <c r="E22" s="19">
        <v>1268.0115</v>
      </c>
      <c r="F22" s="19">
        <v>2704.9834</v>
      </c>
      <c r="G22" s="19">
        <v>-137.766999999993</v>
      </c>
      <c r="H22" s="20">
        <v>-128.423100000015</v>
      </c>
      <c r="I22" s="45">
        <f t="shared" si="0"/>
        <v>-0.028839192464022476</v>
      </c>
      <c r="J22" s="22">
        <v>-0.026883204960019502</v>
      </c>
      <c r="K22" s="10"/>
    </row>
    <row r="23" spans="2:11" ht="12.75">
      <c r="B23" s="19" t="s">
        <v>32</v>
      </c>
      <c r="C23" s="19">
        <v>77778.4061</v>
      </c>
      <c r="D23" s="19">
        <v>11614.2747</v>
      </c>
      <c r="E23" s="19">
        <v>1872.3161</v>
      </c>
      <c r="F23" s="19">
        <v>66548.0476</v>
      </c>
      <c r="G23" s="19">
        <v>114.5531</v>
      </c>
      <c r="H23" s="20">
        <v>114.5531</v>
      </c>
      <c r="I23" s="45">
        <f t="shared" si="0"/>
        <v>0.016908222676801577</v>
      </c>
      <c r="J23" s="22">
        <v>0.0169082226768016</v>
      </c>
      <c r="K23" s="10"/>
    </row>
    <row r="24" spans="2:11" ht="12.75">
      <c r="B24" s="19" t="s">
        <v>33</v>
      </c>
      <c r="C24" s="19">
        <v>8568338.0105</v>
      </c>
      <c r="D24" s="19">
        <v>824294.8197</v>
      </c>
      <c r="E24" s="19">
        <v>1723837.3379</v>
      </c>
      <c r="F24" s="19">
        <v>4106499.9723</v>
      </c>
      <c r="G24" s="19">
        <v>127548.5864</v>
      </c>
      <c r="H24" s="20">
        <v>108472.6773</v>
      </c>
      <c r="I24" s="45">
        <f t="shared" si="0"/>
        <v>0.2652627607467386</v>
      </c>
      <c r="J24" s="22">
        <v>0.225590597734669</v>
      </c>
      <c r="K24" s="10"/>
    </row>
    <row r="25" spans="2:11" ht="12.75">
      <c r="B25" s="19" t="s">
        <v>34</v>
      </c>
      <c r="C25" s="19">
        <v>1016874.7879</v>
      </c>
      <c r="D25" s="19">
        <v>81047.4312</v>
      </c>
      <c r="E25" s="19">
        <v>31080.1295</v>
      </c>
      <c r="F25" s="19">
        <v>746562.2109</v>
      </c>
      <c r="G25" s="19">
        <v>9402.684</v>
      </c>
      <c r="H25" s="20">
        <v>8025.684</v>
      </c>
      <c r="I25" s="45">
        <f t="shared" si="0"/>
        <v>0.198882143684066</v>
      </c>
      <c r="J25" s="22">
        <v>0.169756341747836</v>
      </c>
      <c r="K25" s="10"/>
    </row>
    <row r="26" spans="2:11" ht="12.75">
      <c r="B26" s="23" t="s">
        <v>35</v>
      </c>
      <c r="C26" s="23">
        <v>1142041.6023</v>
      </c>
      <c r="D26" s="23">
        <v>118525.6101</v>
      </c>
      <c r="E26" s="23">
        <v>181972.9721</v>
      </c>
      <c r="F26" s="23">
        <v>750112.7722</v>
      </c>
      <c r="G26" s="23">
        <v>7952.7027</v>
      </c>
      <c r="H26" s="24">
        <v>7187.5425</v>
      </c>
      <c r="I26" s="46">
        <f t="shared" si="0"/>
        <v>0.11502328161035491</v>
      </c>
      <c r="J26" s="26">
        <v>0.103956448046762</v>
      </c>
      <c r="K26" s="10"/>
    </row>
    <row r="27" spans="10:11" ht="12.75">
      <c r="J27" s="1"/>
      <c r="K27" s="10"/>
    </row>
    <row r="28" spans="2:11" ht="12.75">
      <c r="B28" s="27" t="s">
        <v>36</v>
      </c>
      <c r="C28" s="27">
        <v>4703777.3706</v>
      </c>
      <c r="D28" s="27">
        <v>368842.4006</v>
      </c>
      <c r="E28" s="27">
        <v>1157024.2408</v>
      </c>
      <c r="F28" s="27">
        <v>3068043.3809</v>
      </c>
      <c r="G28" s="27">
        <v>51205.3218</v>
      </c>
      <c r="H28" s="27">
        <v>20881.3218</v>
      </c>
      <c r="I28" s="47">
        <f t="shared" si="0"/>
        <v>0.23798931878316937</v>
      </c>
      <c r="J28" s="28">
        <v>0.0970510754699357</v>
      </c>
      <c r="K28" s="10"/>
    </row>
    <row r="29" spans="10:11" ht="12.75">
      <c r="J29" s="1"/>
      <c r="K29" s="10"/>
    </row>
    <row r="30" spans="2:11" s="6" customFormat="1" ht="12.75">
      <c r="B30" s="41" t="s">
        <v>37</v>
      </c>
      <c r="C30" s="41">
        <v>1686219.9266</v>
      </c>
      <c r="D30" s="41">
        <v>503095.5526</v>
      </c>
      <c r="E30" s="41">
        <v>460647.0647</v>
      </c>
      <c r="F30" s="41">
        <v>1235603.7905</v>
      </c>
      <c r="G30" s="41">
        <v>40596.7918</v>
      </c>
      <c r="H30" s="41">
        <v>33960.5503</v>
      </c>
      <c r="I30" s="14">
        <f t="shared" si="0"/>
        <v>0.13833256897006294</v>
      </c>
      <c r="J30" s="43">
        <v>0.115719739376944</v>
      </c>
      <c r="K30" s="29"/>
    </row>
    <row r="31" spans="2:11" ht="12.75">
      <c r="B31" s="19" t="s">
        <v>38</v>
      </c>
      <c r="C31" s="19">
        <v>795771.9118</v>
      </c>
      <c r="D31" s="19">
        <v>100624.0214</v>
      </c>
      <c r="E31" s="19">
        <v>124756.2792</v>
      </c>
      <c r="F31" s="19">
        <v>540737.7533</v>
      </c>
      <c r="G31" s="19">
        <v>6040.686</v>
      </c>
      <c r="H31" s="20">
        <v>5677.7648</v>
      </c>
      <c r="I31" s="44">
        <f t="shared" si="0"/>
        <v>0.10291242160876024</v>
      </c>
      <c r="J31" s="22">
        <v>0.0967294980889552</v>
      </c>
      <c r="K31" s="10"/>
    </row>
    <row r="32" spans="2:11" ht="12.75">
      <c r="B32" s="19" t="s">
        <v>39</v>
      </c>
      <c r="C32" s="19">
        <v>799808.6674</v>
      </c>
      <c r="D32" s="19">
        <v>248961.7036</v>
      </c>
      <c r="E32" s="19">
        <v>341073.4281</v>
      </c>
      <c r="F32" s="19">
        <v>580293.9039</v>
      </c>
      <c r="G32" s="19">
        <v>19126.7878</v>
      </c>
      <c r="H32" s="20">
        <v>15633.4049</v>
      </c>
      <c r="I32" s="45">
        <f>G32/D32</f>
        <v>0.07682622477041885</v>
      </c>
      <c r="J32" s="22">
        <v>0.107647571084962</v>
      </c>
      <c r="K32" s="10"/>
    </row>
    <row r="33" spans="2:11" ht="12.75">
      <c r="B33" s="19" t="s">
        <v>40</v>
      </c>
      <c r="C33" s="19">
        <v>13810.9232</v>
      </c>
      <c r="D33" s="19">
        <v>13012.6574</v>
      </c>
      <c r="E33" s="19">
        <v>1641.5109</v>
      </c>
      <c r="F33" s="19">
        <v>940.098</v>
      </c>
      <c r="G33" s="19">
        <v>54.7464</v>
      </c>
      <c r="H33" s="20">
        <v>54.7464</v>
      </c>
      <c r="I33" s="45">
        <f>G33/D33</f>
        <v>0.004207165248199034</v>
      </c>
      <c r="J33" s="22">
        <v>0.0072122832826269105</v>
      </c>
      <c r="K33" s="10"/>
    </row>
    <row r="34" spans="2:11" ht="12.75">
      <c r="B34" s="19" t="s">
        <v>41</v>
      </c>
      <c r="C34" s="19">
        <v>31244.3005</v>
      </c>
      <c r="D34" s="19">
        <v>19790.1954</v>
      </c>
      <c r="E34" s="19">
        <v>1494.9894</v>
      </c>
      <c r="F34" s="19">
        <v>3258.9817</v>
      </c>
      <c r="G34" s="19">
        <v>-97.4699000000255</v>
      </c>
      <c r="H34" s="20">
        <v>-156.039000000048</v>
      </c>
      <c r="I34" s="45">
        <f>G34/D34</f>
        <v>-0.004925161072438199</v>
      </c>
      <c r="J34" s="22">
        <v>-0.013516563286257902</v>
      </c>
      <c r="K34" s="10"/>
    </row>
    <row r="35" spans="2:11" ht="12.75">
      <c r="B35" s="19" t="s">
        <v>42</v>
      </c>
      <c r="C35" s="19">
        <v>25771.2942</v>
      </c>
      <c r="D35" s="19">
        <v>14140.9721</v>
      </c>
      <c r="E35" s="19">
        <v>13414.4007</v>
      </c>
      <c r="F35" s="19">
        <v>13290.7774</v>
      </c>
      <c r="G35" s="19">
        <v>35.8109</v>
      </c>
      <c r="H35" s="20">
        <v>35.8109</v>
      </c>
      <c r="I35" s="45">
        <f>G35/D35</f>
        <v>0.0025324213743410182</v>
      </c>
      <c r="J35" s="22">
        <v>0.0043412937845846</v>
      </c>
      <c r="K35" s="10"/>
    </row>
    <row r="36" spans="2:11" ht="12.75">
      <c r="B36" s="23" t="s">
        <v>43</v>
      </c>
      <c r="C36" s="23">
        <v>19812.8292</v>
      </c>
      <c r="D36" s="23">
        <v>106566.0024</v>
      </c>
      <c r="E36" s="23">
        <v>-21733.5437</v>
      </c>
      <c r="F36" s="23">
        <v>97082.276</v>
      </c>
      <c r="G36" s="23">
        <v>15436.2305</v>
      </c>
      <c r="H36" s="24">
        <v>12714.8621</v>
      </c>
      <c r="I36" s="46">
        <f>G36/D36</f>
        <v>0.1448513611504301</v>
      </c>
      <c r="J36" s="26">
        <v>0.20453902714045</v>
      </c>
      <c r="K36" s="10"/>
    </row>
    <row r="37" spans="5:11" ht="12.75">
      <c r="E37" s="10"/>
      <c r="F37" s="10"/>
      <c r="G37" s="10"/>
      <c r="H37" s="10"/>
      <c r="J37" s="1"/>
      <c r="K37" s="10"/>
    </row>
    <row r="38" spans="2:12" s="6" customFormat="1" ht="12.75">
      <c r="B38" s="30" t="s">
        <v>44</v>
      </c>
      <c r="C38" s="31">
        <v>36025061.8724</v>
      </c>
      <c r="D38" s="31">
        <v>3861955.1029</v>
      </c>
      <c r="E38" s="31">
        <v>6661136.0651</v>
      </c>
      <c r="F38" s="31">
        <v>21673041.8808</v>
      </c>
      <c r="G38" s="31">
        <v>506848.1039</v>
      </c>
      <c r="H38" s="31">
        <v>419163.5567</v>
      </c>
      <c r="I38" s="32">
        <f>G38/D38*(12/7)</f>
        <v>0.2249851281740988</v>
      </c>
      <c r="J38" s="32">
        <v>0.18606277858083298</v>
      </c>
      <c r="K38" s="29"/>
      <c r="L38" s="2"/>
    </row>
    <row r="39" spans="2:11" s="6" customFormat="1" ht="12.75">
      <c r="B39" s="33"/>
      <c r="C39" s="34"/>
      <c r="D39" s="34"/>
      <c r="E39" s="34"/>
      <c r="F39" s="34"/>
      <c r="G39" s="34"/>
      <c r="H39" s="34"/>
      <c r="I39" s="2"/>
      <c r="J39" s="35"/>
      <c r="K39" s="29"/>
    </row>
    <row r="40" spans="2:11" s="6" customFormat="1" ht="12.75">
      <c r="B40" s="36" t="s">
        <v>45</v>
      </c>
      <c r="C40" s="34"/>
      <c r="D40" s="34"/>
      <c r="E40" s="34"/>
      <c r="F40" s="34"/>
      <c r="G40" s="34"/>
      <c r="H40" s="34"/>
      <c r="I40" s="2"/>
      <c r="J40" s="35"/>
      <c r="K40" s="29"/>
    </row>
    <row r="41" spans="2:11" s="6" customFormat="1" ht="12.75">
      <c r="B41" s="27" t="s">
        <v>46</v>
      </c>
      <c r="C41" s="27">
        <v>150809.3052</v>
      </c>
      <c r="D41" s="27">
        <v>22375.8196</v>
      </c>
      <c r="E41" s="27">
        <v>3394.1744</v>
      </c>
      <c r="F41" s="27">
        <v>94408.8461</v>
      </c>
      <c r="G41" s="27">
        <v>6852.4824</v>
      </c>
      <c r="H41" s="27">
        <v>5990.3486</v>
      </c>
      <c r="I41" s="44">
        <f>G41/D41*(12/7)</f>
        <v>0.5249913923025321</v>
      </c>
      <c r="J41" s="28">
        <v>0.45894046395384</v>
      </c>
      <c r="K41" s="29"/>
    </row>
    <row r="42" spans="2:10" ht="12.75">
      <c r="B42" s="27" t="s">
        <v>47</v>
      </c>
      <c r="C42" s="27">
        <v>4099003.7155</v>
      </c>
      <c r="D42" s="27">
        <v>332762.5173</v>
      </c>
      <c r="E42" s="27">
        <v>953611.9448</v>
      </c>
      <c r="F42" s="27">
        <v>2123616.6353</v>
      </c>
      <c r="G42" s="27">
        <v>61870.7672</v>
      </c>
      <c r="H42" s="27">
        <v>53638.1027</v>
      </c>
      <c r="I42" s="47">
        <f>G42/D42*(12/7)</f>
        <v>0.31873833989311856</v>
      </c>
      <c r="J42" s="28">
        <v>0.276326294037204</v>
      </c>
    </row>
    <row r="43" ht="12.75">
      <c r="B43" s="37"/>
    </row>
    <row r="44" spans="2:10" ht="12.75">
      <c r="B44" s="37"/>
      <c r="C44" s="37"/>
      <c r="D44" s="37"/>
      <c r="E44" s="37"/>
      <c r="F44" s="37"/>
      <c r="G44" s="37"/>
      <c r="H44" s="37"/>
      <c r="I44" s="38"/>
      <c r="J44" s="38"/>
    </row>
    <row r="45" ht="12.75">
      <c r="K45" s="6"/>
    </row>
    <row r="46" ht="12.75">
      <c r="K46" s="6"/>
    </row>
    <row r="47" ht="12.75">
      <c r="K47" s="6"/>
    </row>
    <row r="48" ht="12.75">
      <c r="K48" s="6"/>
    </row>
    <row r="49" ht="12.75">
      <c r="K49" s="6"/>
    </row>
    <row r="50" ht="12.75">
      <c r="K50" s="6"/>
    </row>
    <row r="51" ht="12.75">
      <c r="K51" s="6"/>
    </row>
    <row r="52" ht="12.75">
      <c r="K52" s="6"/>
    </row>
    <row r="53" ht="12.75">
      <c r="K53" s="6"/>
    </row>
    <row r="54" ht="12.75">
      <c r="K54" s="6"/>
    </row>
    <row r="55" ht="12.75">
      <c r="K55" s="6"/>
    </row>
    <row r="56" ht="12.75">
      <c r="K56" s="6"/>
    </row>
    <row r="57" ht="12.75">
      <c r="K57" s="6"/>
    </row>
    <row r="58" ht="12.75">
      <c r="K58" s="6"/>
    </row>
    <row r="59" ht="12.75">
      <c r="K59" s="6"/>
    </row>
    <row r="60" ht="12.75">
      <c r="K60" s="6"/>
    </row>
    <row r="61" ht="12.75">
      <c r="K61" s="6"/>
    </row>
    <row r="62" ht="12.75">
      <c r="K62" s="6"/>
    </row>
    <row r="63" ht="12.75">
      <c r="K63" s="6"/>
    </row>
    <row r="64" ht="12.75">
      <c r="K64" s="6"/>
    </row>
    <row r="65" ht="12.75">
      <c r="K65" s="6"/>
    </row>
    <row r="67" spans="2:10" ht="12.75">
      <c r="B67" s="39"/>
      <c r="C67" s="6"/>
      <c r="D67" s="6"/>
      <c r="E67" s="29"/>
      <c r="F67" s="6"/>
      <c r="G67" s="6"/>
      <c r="H67" s="29"/>
      <c r="I67" s="29"/>
      <c r="J67" s="6"/>
    </row>
    <row r="68" spans="2:10" ht="12.75">
      <c r="B68" s="6" t="s">
        <v>48</v>
      </c>
      <c r="C68" s="6"/>
      <c r="D68" s="6"/>
      <c r="E68" s="29"/>
      <c r="F68" s="6"/>
      <c r="G68" s="6"/>
      <c r="H68" s="29"/>
      <c r="I68" s="29"/>
      <c r="J68" s="6"/>
    </row>
    <row r="69" spans="2:10" ht="12.75">
      <c r="B69" s="6" t="s">
        <v>49</v>
      </c>
      <c r="C69" s="6"/>
      <c r="D69" s="6"/>
      <c r="E69" s="29"/>
      <c r="F69" s="6"/>
      <c r="G69" s="6"/>
      <c r="H69" s="29"/>
      <c r="I69" s="29"/>
      <c r="J69" s="6"/>
    </row>
    <row r="70" spans="2:10" ht="12.75">
      <c r="B70" s="6"/>
      <c r="C70" s="6"/>
      <c r="D70" s="6"/>
      <c r="E70" s="29"/>
      <c r="F70" s="6"/>
      <c r="G70" s="6"/>
      <c r="H70" s="29"/>
      <c r="I70" s="29"/>
      <c r="J70" s="6"/>
    </row>
    <row r="71" spans="2:10" ht="12.75">
      <c r="B71" s="6"/>
      <c r="C71" s="6"/>
      <c r="D71" s="6"/>
      <c r="E71" s="6"/>
      <c r="F71" s="6"/>
      <c r="G71" s="6"/>
      <c r="H71" s="6"/>
      <c r="I71" s="6"/>
      <c r="J71" s="6"/>
    </row>
    <row r="72" spans="2:10" ht="12.75">
      <c r="B72" s="39" t="s">
        <v>50</v>
      </c>
      <c r="C72" s="6"/>
      <c r="D72" s="6"/>
      <c r="E72" s="6"/>
      <c r="F72" s="6"/>
      <c r="G72" s="6"/>
      <c r="H72" s="6"/>
      <c r="I72" s="6"/>
      <c r="J72" s="6"/>
    </row>
    <row r="73" spans="2:10" ht="12.75">
      <c r="B73" s="6"/>
      <c r="C73" s="6"/>
      <c r="D73" s="6"/>
      <c r="E73" s="6"/>
      <c r="F73" s="6"/>
      <c r="G73" s="6"/>
      <c r="H73" s="6"/>
      <c r="I73" s="6"/>
      <c r="J73" s="6"/>
    </row>
    <row r="74" spans="2:10" ht="12.75">
      <c r="B74" s="6" t="s">
        <v>49</v>
      </c>
      <c r="C74" s="6"/>
      <c r="D74" s="6"/>
      <c r="E74" s="6"/>
      <c r="F74" s="6"/>
      <c r="G74" s="6"/>
      <c r="H74" s="6"/>
      <c r="I74" s="6"/>
      <c r="J74" s="6"/>
    </row>
    <row r="75" spans="2:10" ht="12.75">
      <c r="B75" s="6"/>
      <c r="C75" s="6"/>
      <c r="D75" s="6"/>
      <c r="E75" s="6"/>
      <c r="F75" s="6"/>
      <c r="G75" s="6"/>
      <c r="H75" s="6"/>
      <c r="I75" s="6"/>
      <c r="J75" s="6"/>
    </row>
    <row r="76" spans="2:10" ht="12.75">
      <c r="B76" s="6"/>
      <c r="C76" s="6"/>
      <c r="D76" s="6"/>
      <c r="E76" s="6"/>
      <c r="F76" s="6"/>
      <c r="G76" s="6"/>
      <c r="H76" s="6"/>
      <c r="I76" s="6"/>
      <c r="J76" s="6"/>
    </row>
    <row r="78" spans="2:7" ht="12.75">
      <c r="B78" s="6"/>
      <c r="C78" s="6"/>
      <c r="D78" s="6"/>
      <c r="E78" s="6"/>
      <c r="F78" s="6"/>
      <c r="G78" s="6"/>
    </row>
    <row r="79" spans="2:7" ht="12.75">
      <c r="B79" s="6"/>
      <c r="G79" s="6"/>
    </row>
    <row r="80" spans="2:7" ht="12.75">
      <c r="B80" s="6"/>
      <c r="G80" s="6"/>
    </row>
  </sheetData>
  <mergeCells count="3">
    <mergeCell ref="B1:J1"/>
    <mergeCell ref="B2:J2"/>
    <mergeCell ref="I4:J4"/>
  </mergeCell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dimension ref="B2:L83"/>
  <sheetViews>
    <sheetView workbookViewId="0" topLeftCell="A1">
      <selection activeCell="A1" sqref="A1"/>
    </sheetView>
  </sheetViews>
  <sheetFormatPr defaultColWidth="11.421875" defaultRowHeight="12.75"/>
  <cols>
    <col min="1" max="1" width="2.421875" style="2" customWidth="1"/>
    <col min="2" max="2" width="37.57421875" style="2" customWidth="1"/>
    <col min="3" max="3" width="15.140625" style="2" bestFit="1" customWidth="1"/>
    <col min="4" max="4" width="10.8515625" style="2" bestFit="1" customWidth="1"/>
    <col min="5" max="5" width="11.57421875" style="2" bestFit="1" customWidth="1"/>
    <col min="6" max="6" width="12.00390625" style="2" bestFit="1" customWidth="1"/>
    <col min="7" max="7" width="13.8515625" style="2" bestFit="1" customWidth="1"/>
    <col min="8" max="8" width="10.8515625" style="2" customWidth="1"/>
    <col min="9" max="10" width="17.8515625" style="2" customWidth="1"/>
    <col min="11" max="11" width="3.7109375" style="2" customWidth="1"/>
    <col min="12" max="16384" width="11.421875" style="2" customWidth="1"/>
  </cols>
  <sheetData>
    <row r="2" spans="2:10" ht="18">
      <c r="B2" s="133" t="s">
        <v>62</v>
      </c>
      <c r="C2" s="133"/>
      <c r="D2" s="133"/>
      <c r="E2" s="133"/>
      <c r="F2" s="133"/>
      <c r="G2" s="133"/>
      <c r="H2" s="133"/>
      <c r="I2" s="133"/>
      <c r="J2" s="133"/>
    </row>
    <row r="3" spans="2:10" ht="18">
      <c r="B3" s="133" t="s">
        <v>63</v>
      </c>
      <c r="C3" s="133"/>
      <c r="D3" s="133"/>
      <c r="E3" s="133"/>
      <c r="F3" s="133"/>
      <c r="G3" s="133"/>
      <c r="H3" s="133"/>
      <c r="I3" s="133"/>
      <c r="J3" s="133"/>
    </row>
    <row r="4" spans="2:12" ht="12.75">
      <c r="B4" s="130" t="s">
        <v>1</v>
      </c>
      <c r="C4" s="130"/>
      <c r="D4" s="130"/>
      <c r="E4" s="130"/>
      <c r="F4" s="130"/>
      <c r="G4" s="130"/>
      <c r="H4" s="130"/>
      <c r="I4" s="130"/>
      <c r="J4" s="130"/>
      <c r="K4" s="1"/>
      <c r="L4" s="1"/>
    </row>
    <row r="5" spans="2:12" ht="12.75">
      <c r="B5" s="1"/>
      <c r="C5" s="1"/>
      <c r="D5" s="1"/>
      <c r="E5" s="1"/>
      <c r="F5" s="1"/>
      <c r="G5" s="1"/>
      <c r="H5" s="1"/>
      <c r="I5" s="1"/>
      <c r="J5" s="1"/>
      <c r="K5" s="1"/>
      <c r="L5" s="1"/>
    </row>
    <row r="6" spans="2:12" s="6" customFormat="1" ht="12.75">
      <c r="B6" s="4"/>
      <c r="C6" s="4" t="s">
        <v>2</v>
      </c>
      <c r="D6" s="4" t="s">
        <v>3</v>
      </c>
      <c r="E6" s="4" t="s">
        <v>4</v>
      </c>
      <c r="F6" s="4" t="s">
        <v>4</v>
      </c>
      <c r="G6" s="4" t="s">
        <v>5</v>
      </c>
      <c r="H6" s="4" t="s">
        <v>6</v>
      </c>
      <c r="I6" s="131" t="s">
        <v>7</v>
      </c>
      <c r="J6" s="132"/>
      <c r="K6" s="5"/>
      <c r="L6" s="5"/>
    </row>
    <row r="7" spans="2:12" s="6" customFormat="1" ht="12.75">
      <c r="B7" s="7" t="s">
        <v>8</v>
      </c>
      <c r="C7" s="8" t="s">
        <v>9</v>
      </c>
      <c r="D7" s="7" t="s">
        <v>10</v>
      </c>
      <c r="E7" s="7" t="s">
        <v>11</v>
      </c>
      <c r="F7" s="7" t="s">
        <v>12</v>
      </c>
      <c r="G7" s="7" t="s">
        <v>13</v>
      </c>
      <c r="H7" s="7" t="s">
        <v>14</v>
      </c>
      <c r="I7" s="7" t="s">
        <v>15</v>
      </c>
      <c r="J7" s="7" t="s">
        <v>16</v>
      </c>
      <c r="K7" s="5"/>
      <c r="L7" s="5"/>
    </row>
    <row r="8" spans="2:12" s="6" customFormat="1" ht="12.75">
      <c r="B8" s="9"/>
      <c r="C8" s="9"/>
      <c r="D8" s="9"/>
      <c r="E8" s="9"/>
      <c r="F8" s="9"/>
      <c r="G8" s="9"/>
      <c r="H8" s="9"/>
      <c r="I8" s="9"/>
      <c r="J8" s="9"/>
      <c r="K8" s="5"/>
      <c r="L8" s="5"/>
    </row>
    <row r="9" spans="3:7" ht="12.75">
      <c r="C9" s="10"/>
      <c r="D9" s="10"/>
      <c r="E9" s="10"/>
      <c r="F9" s="10"/>
      <c r="G9" s="10"/>
    </row>
    <row r="10" spans="2:12" s="6" customFormat="1" ht="12.75">
      <c r="B10" s="11" t="s">
        <v>17</v>
      </c>
      <c r="C10" s="12">
        <v>30017784.0354</v>
      </c>
      <c r="D10" s="12">
        <v>3024592.7602</v>
      </c>
      <c r="E10" s="12">
        <v>5167071.4885</v>
      </c>
      <c r="F10" s="12">
        <v>17504643.0439</v>
      </c>
      <c r="G10" s="12">
        <v>475254.28</v>
      </c>
      <c r="H10" s="12">
        <v>415368.6907</v>
      </c>
      <c r="I10" s="13">
        <v>0.23569500971524548</v>
      </c>
      <c r="J10" s="14">
        <v>0.205995677913611</v>
      </c>
      <c r="L10" s="2"/>
    </row>
    <row r="11" spans="2:11" ht="12.75">
      <c r="B11" s="15" t="s">
        <v>59</v>
      </c>
      <c r="C11" s="15">
        <v>209176.6446</v>
      </c>
      <c r="D11" s="15">
        <v>89083.3828</v>
      </c>
      <c r="E11" s="15">
        <v>9896.3588</v>
      </c>
      <c r="F11" s="15">
        <v>164664.4085</v>
      </c>
      <c r="G11" s="15">
        <v>6239.272</v>
      </c>
      <c r="H11" s="16">
        <v>4956.1954</v>
      </c>
      <c r="I11" s="17">
        <v>0.10505784250483133</v>
      </c>
      <c r="J11" s="18">
        <v>0.0834531970647168</v>
      </c>
      <c r="K11" s="10"/>
    </row>
    <row r="12" spans="2:11" ht="12.75">
      <c r="B12" s="19" t="s">
        <v>19</v>
      </c>
      <c r="C12" s="19">
        <v>2773761.0898</v>
      </c>
      <c r="D12" s="19">
        <v>256442.5914</v>
      </c>
      <c r="E12" s="19">
        <v>351561.0467</v>
      </c>
      <c r="F12" s="19">
        <v>2067329.2474</v>
      </c>
      <c r="G12" s="19">
        <v>24983.1967</v>
      </c>
      <c r="H12" s="20">
        <v>21961.5028</v>
      </c>
      <c r="I12" s="21">
        <v>0.14613327234533632</v>
      </c>
      <c r="J12" s="22">
        <v>0.128458591921716</v>
      </c>
      <c r="K12" s="10"/>
    </row>
    <row r="13" spans="2:11" ht="12.75">
      <c r="B13" s="19" t="s">
        <v>20</v>
      </c>
      <c r="C13" s="19">
        <v>982089.6577</v>
      </c>
      <c r="D13" s="19">
        <v>103224.6106</v>
      </c>
      <c r="E13" s="19">
        <v>138753.8447</v>
      </c>
      <c r="F13" s="19">
        <v>684878.7997</v>
      </c>
      <c r="G13" s="19">
        <v>10250.1567</v>
      </c>
      <c r="H13" s="20">
        <v>9193.3368</v>
      </c>
      <c r="I13" s="21">
        <v>0.1489493150967624</v>
      </c>
      <c r="J13" s="22">
        <v>0.133592223015855</v>
      </c>
      <c r="K13" s="10"/>
    </row>
    <row r="14" spans="2:11" ht="12.75">
      <c r="B14" s="19" t="s">
        <v>21</v>
      </c>
      <c r="C14" s="19">
        <v>2303517.7205</v>
      </c>
      <c r="D14" s="19">
        <v>322321.3308</v>
      </c>
      <c r="E14" s="19">
        <v>169075.292</v>
      </c>
      <c r="F14" s="19">
        <v>1537987.0887</v>
      </c>
      <c r="G14" s="19">
        <v>36604.7415</v>
      </c>
      <c r="H14" s="20">
        <v>34552.4123</v>
      </c>
      <c r="I14" s="21">
        <v>0.17034898718530606</v>
      </c>
      <c r="J14" s="22">
        <v>0.16079797859285802</v>
      </c>
      <c r="K14" s="10"/>
    </row>
    <row r="15" spans="2:11" ht="12.75">
      <c r="B15" s="19" t="s">
        <v>22</v>
      </c>
      <c r="C15" s="19">
        <v>6433348.1089</v>
      </c>
      <c r="D15" s="19">
        <v>520086.5484</v>
      </c>
      <c r="E15" s="19">
        <v>1376769.809</v>
      </c>
      <c r="F15" s="19">
        <v>3581189.2666</v>
      </c>
      <c r="G15" s="19">
        <v>121172.9859</v>
      </c>
      <c r="H15" s="20">
        <v>109371.9311</v>
      </c>
      <c r="I15" s="21">
        <v>0.34947929226234914</v>
      </c>
      <c r="J15" s="22">
        <v>0.315443452930497</v>
      </c>
      <c r="K15" s="10"/>
    </row>
    <row r="16" spans="2:11" ht="12.75">
      <c r="B16" s="19" t="s">
        <v>23</v>
      </c>
      <c r="C16" s="19">
        <v>4263659.8897</v>
      </c>
      <c r="D16" s="19">
        <v>333950.4272</v>
      </c>
      <c r="E16" s="19">
        <v>944909.9864</v>
      </c>
      <c r="F16" s="19">
        <v>2213386.5198</v>
      </c>
      <c r="G16" s="19">
        <v>73475.4982</v>
      </c>
      <c r="H16" s="20">
        <v>62655.8021</v>
      </c>
      <c r="I16" s="21">
        <v>0.33002876571855455</v>
      </c>
      <c r="J16" s="22">
        <v>0.281430103078485</v>
      </c>
      <c r="K16" s="10"/>
    </row>
    <row r="17" spans="2:11" ht="12.75">
      <c r="B17" s="19" t="s">
        <v>24</v>
      </c>
      <c r="C17" s="19">
        <v>1336181.8739</v>
      </c>
      <c r="D17" s="19">
        <v>128321.7587</v>
      </c>
      <c r="E17" s="19">
        <v>120579.2655</v>
      </c>
      <c r="F17" s="19">
        <v>636064.6849</v>
      </c>
      <c r="G17" s="19">
        <v>12861.1546</v>
      </c>
      <c r="H17" s="20">
        <v>11062.8141</v>
      </c>
      <c r="I17" s="21">
        <v>0.1503387429804607</v>
      </c>
      <c r="J17" s="22">
        <v>0.129317282728295</v>
      </c>
      <c r="K17" s="10"/>
    </row>
    <row r="18" spans="2:11" ht="12.75">
      <c r="B18" s="19" t="s">
        <v>25</v>
      </c>
      <c r="C18" s="19">
        <v>67348.3604</v>
      </c>
      <c r="D18" s="19">
        <v>62867.0645</v>
      </c>
      <c r="E18" s="19">
        <v>-16555.5556</v>
      </c>
      <c r="F18" s="19">
        <v>308840.1229</v>
      </c>
      <c r="G18" s="19">
        <v>11629.3548</v>
      </c>
      <c r="H18" s="20">
        <v>9870.0795</v>
      </c>
      <c r="I18" s="21">
        <v>0.27747489625509714</v>
      </c>
      <c r="J18" s="22">
        <v>0.235498815918151</v>
      </c>
      <c r="K18" s="10"/>
    </row>
    <row r="19" spans="2:11" ht="12.75">
      <c r="B19" s="19" t="s">
        <v>26</v>
      </c>
      <c r="C19" s="19">
        <v>186094.8835</v>
      </c>
      <c r="D19" s="19">
        <v>26661.2509</v>
      </c>
      <c r="E19" s="19">
        <v>14278.3507</v>
      </c>
      <c r="F19" s="19">
        <v>155105.9522</v>
      </c>
      <c r="G19" s="19">
        <v>-2746.63950000005</v>
      </c>
      <c r="H19" s="20">
        <v>-2343.23620000004</v>
      </c>
      <c r="I19" s="21">
        <v>-0.15452985553652604</v>
      </c>
      <c r="J19" s="22">
        <v>-0.131833810543378</v>
      </c>
      <c r="K19" s="10"/>
    </row>
    <row r="20" spans="2:11" ht="12.75">
      <c r="B20" s="19" t="s">
        <v>27</v>
      </c>
      <c r="C20" s="19">
        <v>236020.0849</v>
      </c>
      <c r="D20" s="19">
        <v>37685.0355</v>
      </c>
      <c r="E20" s="19">
        <v>2433.4907</v>
      </c>
      <c r="F20" s="19">
        <v>176782.7008</v>
      </c>
      <c r="G20" s="19">
        <v>8190.5336</v>
      </c>
      <c r="H20" s="20">
        <v>6783.855</v>
      </c>
      <c r="I20" s="21">
        <v>0.3260127060249154</v>
      </c>
      <c r="J20" s="22">
        <v>0.270021836651846</v>
      </c>
      <c r="K20" s="10"/>
    </row>
    <row r="21" spans="2:11" ht="12.75">
      <c r="B21" s="19" t="s">
        <v>28</v>
      </c>
      <c r="C21" s="19">
        <v>73330.2538</v>
      </c>
      <c r="D21" s="19">
        <v>12530.7788</v>
      </c>
      <c r="E21" s="19">
        <v>3929.5408</v>
      </c>
      <c r="F21" s="19">
        <v>67019.3734</v>
      </c>
      <c r="G21" s="19">
        <v>-1568.8247</v>
      </c>
      <c r="H21" s="20">
        <v>-1335.85240000003</v>
      </c>
      <c r="I21" s="21">
        <v>-0.1877965517993183</v>
      </c>
      <c r="J21" s="22">
        <v>-0.159908544551121</v>
      </c>
      <c r="K21" s="10"/>
    </row>
    <row r="22" spans="2:11" ht="12.75">
      <c r="B22" s="19" t="s">
        <v>60</v>
      </c>
      <c r="C22" s="19">
        <v>135976.077</v>
      </c>
      <c r="D22" s="19">
        <v>47388.3739</v>
      </c>
      <c r="E22" s="19">
        <v>-10833.4672</v>
      </c>
      <c r="F22" s="19">
        <v>124014.6849</v>
      </c>
      <c r="G22" s="19">
        <v>1122.4289</v>
      </c>
      <c r="H22" s="20">
        <v>880.319</v>
      </c>
      <c r="I22" s="21">
        <v>0.03552861622880038</v>
      </c>
      <c r="J22" s="22">
        <v>0.027865030836181498</v>
      </c>
      <c r="K22" s="10"/>
    </row>
    <row r="23" spans="2:11" ht="12.75">
      <c r="B23" s="19" t="s">
        <v>30</v>
      </c>
      <c r="C23" s="19">
        <v>124552.2617</v>
      </c>
      <c r="D23" s="19">
        <v>14839.9446</v>
      </c>
      <c r="E23" s="19">
        <v>15895.3825</v>
      </c>
      <c r="F23" s="19">
        <v>112471.5774</v>
      </c>
      <c r="G23" s="19">
        <v>1245.2507</v>
      </c>
      <c r="H23" s="20">
        <v>1272.4809</v>
      </c>
      <c r="I23" s="21">
        <v>0.1258681282408561</v>
      </c>
      <c r="J23" s="22">
        <v>0.12862051722214699</v>
      </c>
      <c r="K23" s="10"/>
    </row>
    <row r="24" spans="2:11" ht="12.75">
      <c r="B24" s="19" t="s">
        <v>31</v>
      </c>
      <c r="C24" s="19">
        <v>9351.8376</v>
      </c>
      <c r="D24" s="19">
        <v>8213.5488</v>
      </c>
      <c r="E24" s="19">
        <v>408.7552</v>
      </c>
      <c r="F24" s="19">
        <v>7080.5342</v>
      </c>
      <c r="G24" s="19">
        <v>-174.307100000035</v>
      </c>
      <c r="H24" s="20">
        <v>-167.256400000013</v>
      </c>
      <c r="I24" s="21">
        <v>-0.03183284794022926</v>
      </c>
      <c r="J24" s="22">
        <v>-0.0305452132944068</v>
      </c>
      <c r="K24" s="10"/>
    </row>
    <row r="25" spans="2:11" ht="12.75">
      <c r="B25" s="19" t="s">
        <v>64</v>
      </c>
      <c r="C25" s="19">
        <v>1126.3177</v>
      </c>
      <c r="D25" s="19">
        <v>20805.708</v>
      </c>
      <c r="E25" s="19">
        <v>906.9157</v>
      </c>
      <c r="F25" s="19">
        <v>8.1351</v>
      </c>
      <c r="G25" s="19">
        <v>-338.033700000029</v>
      </c>
      <c r="H25" s="20">
        <v>498.5866</v>
      </c>
      <c r="I25" s="21">
        <v>-0.024370742394348874</v>
      </c>
      <c r="J25" s="22">
        <v>0.119819666795285</v>
      </c>
      <c r="K25" s="10"/>
    </row>
    <row r="26" spans="2:11" ht="12.75">
      <c r="B26" s="19" t="s">
        <v>32</v>
      </c>
      <c r="C26" s="19">
        <v>78687.6131</v>
      </c>
      <c r="D26" s="19">
        <v>11646.6968</v>
      </c>
      <c r="E26" s="19">
        <v>1722.4146</v>
      </c>
      <c r="F26" s="19">
        <v>68950.3336</v>
      </c>
      <c r="G26" s="19">
        <v>221.3783</v>
      </c>
      <c r="H26" s="20">
        <v>221.3783</v>
      </c>
      <c r="I26" s="21">
        <v>0.028511727891808777</v>
      </c>
      <c r="J26" s="22">
        <v>0.028511727891808798</v>
      </c>
      <c r="K26" s="10"/>
    </row>
    <row r="27" spans="2:11" ht="12.75">
      <c r="B27" s="19" t="s">
        <v>33</v>
      </c>
      <c r="C27" s="19">
        <v>8620150.4383</v>
      </c>
      <c r="D27" s="19">
        <v>827010.7702</v>
      </c>
      <c r="E27" s="19">
        <v>1837189.2714</v>
      </c>
      <c r="F27" s="19">
        <v>4135483.3206</v>
      </c>
      <c r="G27" s="19">
        <v>150997.1375</v>
      </c>
      <c r="H27" s="20">
        <v>127361.1917</v>
      </c>
      <c r="I27" s="21">
        <v>0.27387274073253665</v>
      </c>
      <c r="J27" s="22">
        <v>0.23100278065762</v>
      </c>
      <c r="K27" s="10"/>
    </row>
    <row r="28" spans="2:11" ht="12.75">
      <c r="B28" s="19" t="s">
        <v>34</v>
      </c>
      <c r="C28" s="19">
        <v>1007593.7207</v>
      </c>
      <c r="D28" s="19">
        <v>81463.1508</v>
      </c>
      <c r="E28" s="19">
        <v>31941.8802</v>
      </c>
      <c r="F28" s="19">
        <v>776433.7829</v>
      </c>
      <c r="G28" s="19">
        <v>11552.8803</v>
      </c>
      <c r="H28" s="20">
        <v>9985.8803</v>
      </c>
      <c r="I28" s="21">
        <v>0.21272588010430848</v>
      </c>
      <c r="J28" s="22">
        <v>0.18387234354308798</v>
      </c>
      <c r="K28" s="10"/>
    </row>
    <row r="29" spans="2:11" ht="12.75">
      <c r="B29" s="23" t="s">
        <v>35</v>
      </c>
      <c r="C29" s="23">
        <v>1175817.2007</v>
      </c>
      <c r="D29" s="23">
        <v>120049.7868</v>
      </c>
      <c r="E29" s="23">
        <v>174208.9057</v>
      </c>
      <c r="F29" s="23">
        <v>686952.5095</v>
      </c>
      <c r="G29" s="23">
        <v>9536.1151</v>
      </c>
      <c r="H29" s="24">
        <v>8587.2692</v>
      </c>
      <c r="I29" s="25">
        <v>0.11915200377515373</v>
      </c>
      <c r="J29" s="26">
        <v>0.107296348817839</v>
      </c>
      <c r="K29" s="10"/>
    </row>
    <row r="30" spans="10:11" ht="12.75">
      <c r="J30" s="1"/>
      <c r="K30" s="10"/>
    </row>
    <row r="31" spans="2:11" ht="12.75">
      <c r="B31" s="27" t="s">
        <v>36</v>
      </c>
      <c r="C31" s="27">
        <v>4750551.8899</v>
      </c>
      <c r="D31" s="27">
        <v>370817.4724</v>
      </c>
      <c r="E31" s="27">
        <v>968350.4084</v>
      </c>
      <c r="F31" s="27">
        <v>3227763.2052</v>
      </c>
      <c r="G31" s="27">
        <v>56587.5687</v>
      </c>
      <c r="H31" s="27">
        <v>23614.5687</v>
      </c>
      <c r="I31" s="28">
        <v>0.22890332675165498</v>
      </c>
      <c r="J31" s="28">
        <v>0.095523689379422</v>
      </c>
      <c r="K31" s="10"/>
    </row>
    <row r="32" spans="10:11" ht="12.75">
      <c r="J32" s="1"/>
      <c r="K32" s="10"/>
    </row>
    <row r="33" spans="2:11" s="6" customFormat="1" ht="12.75">
      <c r="B33" s="12" t="s">
        <v>37</v>
      </c>
      <c r="C33" s="12">
        <v>1753454.2015</v>
      </c>
      <c r="D33" s="12">
        <v>504556.3014</v>
      </c>
      <c r="E33" s="12">
        <v>471474.3254</v>
      </c>
      <c r="F33" s="12">
        <v>1232973.2314</v>
      </c>
      <c r="G33" s="12">
        <v>41373.3121</v>
      </c>
      <c r="H33" s="12">
        <v>34482.8128</v>
      </c>
      <c r="I33" s="14">
        <v>0.1229990944079011</v>
      </c>
      <c r="J33" s="14">
        <v>0.102514266607076</v>
      </c>
      <c r="K33" s="29"/>
    </row>
    <row r="34" spans="2:11" ht="12.75">
      <c r="B34" s="19" t="s">
        <v>38</v>
      </c>
      <c r="C34" s="19">
        <v>802495.2709</v>
      </c>
      <c r="D34" s="19">
        <v>100922.314</v>
      </c>
      <c r="E34" s="19">
        <v>140878.083</v>
      </c>
      <c r="F34" s="19">
        <v>522652.7249</v>
      </c>
      <c r="G34" s="19">
        <v>6419.329</v>
      </c>
      <c r="H34" s="20">
        <v>6030.2961</v>
      </c>
      <c r="I34" s="17">
        <v>0.09540995562190538</v>
      </c>
      <c r="J34" s="22">
        <v>0.0896277918280788</v>
      </c>
      <c r="K34" s="10"/>
    </row>
    <row r="35" spans="2:11" ht="12.75">
      <c r="B35" s="19" t="s">
        <v>39</v>
      </c>
      <c r="C35" s="19">
        <v>786557.0072</v>
      </c>
      <c r="D35" s="19">
        <v>249718.6658</v>
      </c>
      <c r="E35" s="19">
        <v>314103.3727</v>
      </c>
      <c r="F35" s="19">
        <v>628008.7793</v>
      </c>
      <c r="G35" s="19">
        <v>19779.1565</v>
      </c>
      <c r="H35" s="20">
        <v>16024.2585</v>
      </c>
      <c r="I35" s="21">
        <v>0.11880863873332453</v>
      </c>
      <c r="J35" s="22">
        <v>0.0962538690209517</v>
      </c>
      <c r="K35" s="10"/>
    </row>
    <row r="36" spans="2:11" ht="12.75">
      <c r="B36" s="19" t="s">
        <v>40</v>
      </c>
      <c r="C36" s="19">
        <v>12439.1274</v>
      </c>
      <c r="D36" s="19">
        <v>13051.2325</v>
      </c>
      <c r="E36" s="19">
        <v>1928.9222</v>
      </c>
      <c r="F36" s="19">
        <v>1022.4904</v>
      </c>
      <c r="G36" s="19">
        <v>63.6664</v>
      </c>
      <c r="H36" s="20">
        <v>63.6664</v>
      </c>
      <c r="I36" s="21">
        <v>0.0073172859344893286</v>
      </c>
      <c r="J36" s="22">
        <v>0.00731728593448933</v>
      </c>
      <c r="K36" s="10"/>
    </row>
    <row r="37" spans="2:11" ht="12.75">
      <c r="B37" s="19" t="s">
        <v>41</v>
      </c>
      <c r="C37" s="19">
        <v>30338.6083</v>
      </c>
      <c r="D37" s="19">
        <v>19848.862</v>
      </c>
      <c r="E37" s="19">
        <v>1421.673</v>
      </c>
      <c r="F37" s="19">
        <v>3849.231</v>
      </c>
      <c r="G37" s="19">
        <v>-150.896700000041</v>
      </c>
      <c r="H37" s="20">
        <v>-162.674900000042</v>
      </c>
      <c r="I37" s="21">
        <v>-0.011403427057937201</v>
      </c>
      <c r="J37" s="22">
        <v>-0.0122935183891179</v>
      </c>
      <c r="K37" s="10"/>
    </row>
    <row r="38" spans="2:11" ht="12.75">
      <c r="B38" s="19" t="s">
        <v>42</v>
      </c>
      <c r="C38" s="19">
        <v>22309.8483</v>
      </c>
      <c r="D38" s="19">
        <v>14185.9685</v>
      </c>
      <c r="E38" s="19">
        <v>14478.4219</v>
      </c>
      <c r="F38" s="19">
        <v>8672.9975</v>
      </c>
      <c r="G38" s="19">
        <v>10.7778</v>
      </c>
      <c r="H38" s="20">
        <v>10.7778</v>
      </c>
      <c r="I38" s="21">
        <v>0.0011396261030750209</v>
      </c>
      <c r="J38" s="22">
        <v>0.00113962610307502</v>
      </c>
      <c r="K38" s="10"/>
    </row>
    <row r="39" spans="2:11" ht="12.75">
      <c r="B39" s="23" t="s">
        <v>43</v>
      </c>
      <c r="C39" s="23">
        <v>99314.3392</v>
      </c>
      <c r="D39" s="23">
        <v>106829.2583</v>
      </c>
      <c r="E39" s="23">
        <v>-1336.14750000002</v>
      </c>
      <c r="F39" s="23">
        <v>68767.0079</v>
      </c>
      <c r="G39" s="23">
        <v>15251.2789</v>
      </c>
      <c r="H39" s="24">
        <v>12516.4888</v>
      </c>
      <c r="I39" s="25">
        <v>0.21414468951714138</v>
      </c>
      <c r="J39" s="26">
        <v>0.175745235891055</v>
      </c>
      <c r="K39" s="10"/>
    </row>
    <row r="40" spans="5:11" ht="12.75">
      <c r="E40" s="10"/>
      <c r="F40" s="10"/>
      <c r="G40" s="10"/>
      <c r="H40" s="10"/>
      <c r="J40" s="1"/>
      <c r="K40" s="10"/>
    </row>
    <row r="41" spans="2:12" s="6" customFormat="1" ht="12.75">
      <c r="B41" s="30" t="s">
        <v>44</v>
      </c>
      <c r="C41" s="31">
        <v>36521790.1269</v>
      </c>
      <c r="D41" s="31">
        <v>3899966.5341</v>
      </c>
      <c r="E41" s="31">
        <v>6606896.2224</v>
      </c>
      <c r="F41" s="31">
        <v>21965379.4806</v>
      </c>
      <c r="G41" s="31">
        <v>573215.1609</v>
      </c>
      <c r="H41" s="31">
        <v>473466.0723</v>
      </c>
      <c r="I41" s="32">
        <v>0.22046926142365536</v>
      </c>
      <c r="J41" s="32">
        <v>0.18210389813355</v>
      </c>
      <c r="K41" s="29"/>
      <c r="L41" s="2"/>
    </row>
    <row r="42" spans="2:11" s="6" customFormat="1" ht="12.75">
      <c r="B42" s="33"/>
      <c r="C42" s="34"/>
      <c r="D42" s="34"/>
      <c r="E42" s="34"/>
      <c r="F42" s="34"/>
      <c r="G42" s="34"/>
      <c r="H42" s="34"/>
      <c r="I42" s="2"/>
      <c r="J42" s="35"/>
      <c r="K42" s="29"/>
    </row>
    <row r="43" spans="2:11" s="6" customFormat="1" ht="12.75">
      <c r="B43" s="36" t="s">
        <v>45</v>
      </c>
      <c r="C43" s="34"/>
      <c r="D43" s="34"/>
      <c r="E43" s="34"/>
      <c r="F43" s="34"/>
      <c r="G43" s="34"/>
      <c r="H43" s="34"/>
      <c r="I43" s="2"/>
      <c r="J43" s="35"/>
      <c r="K43" s="29"/>
    </row>
    <row r="44" spans="2:11" s="6" customFormat="1" ht="12.75">
      <c r="B44" s="27" t="s">
        <v>46</v>
      </c>
      <c r="C44" s="27">
        <v>154982.2874</v>
      </c>
      <c r="D44" s="27">
        <v>22451.0337</v>
      </c>
      <c r="E44" s="27">
        <v>3967.6739</v>
      </c>
      <c r="F44" s="27">
        <v>85439.8553</v>
      </c>
      <c r="G44" s="27">
        <v>8037.9078</v>
      </c>
      <c r="H44" s="27">
        <v>7010.663</v>
      </c>
      <c r="I44" s="17">
        <v>0.5370292460075012</v>
      </c>
      <c r="J44" s="28">
        <v>0.468396896130444</v>
      </c>
      <c r="K44" s="29"/>
    </row>
    <row r="45" spans="2:10" ht="12.75">
      <c r="B45" s="27" t="s">
        <v>47</v>
      </c>
      <c r="C45" s="27">
        <v>4108677.6023</v>
      </c>
      <c r="D45" s="27">
        <v>333950.4272</v>
      </c>
      <c r="E45" s="27">
        <v>941303.9409</v>
      </c>
      <c r="F45" s="27">
        <v>2127946.6645</v>
      </c>
      <c r="G45" s="27">
        <v>72448.2533</v>
      </c>
      <c r="H45" s="27">
        <v>62655.8021</v>
      </c>
      <c r="I45" s="28">
        <v>0.32541470559316593</v>
      </c>
      <c r="J45" s="28">
        <v>0.281430103078485</v>
      </c>
    </row>
    <row r="46" ht="12.75">
      <c r="B46" s="37"/>
    </row>
    <row r="47" spans="2:10" ht="12.75">
      <c r="B47" s="37"/>
      <c r="C47" s="37"/>
      <c r="D47" s="37"/>
      <c r="E47" s="37"/>
      <c r="F47" s="37"/>
      <c r="G47" s="37"/>
      <c r="H47" s="37"/>
      <c r="I47" s="38"/>
      <c r="J47" s="38"/>
    </row>
    <row r="48" ht="12.75">
      <c r="K48" s="6"/>
    </row>
    <row r="49" ht="12.75">
      <c r="K49" s="6"/>
    </row>
    <row r="50" ht="12.75">
      <c r="K50" s="6"/>
    </row>
    <row r="51" ht="12.75">
      <c r="K51" s="6"/>
    </row>
    <row r="52" ht="12.75">
      <c r="K52" s="6"/>
    </row>
    <row r="53" ht="12.75">
      <c r="K53" s="6"/>
    </row>
    <row r="54" ht="12.75">
      <c r="K54" s="6"/>
    </row>
    <row r="55" ht="12.75">
      <c r="K55" s="6"/>
    </row>
    <row r="56" ht="12.75">
      <c r="K56" s="6"/>
    </row>
    <row r="57" ht="12.75">
      <c r="K57" s="6"/>
    </row>
    <row r="58" ht="12.75">
      <c r="K58" s="6"/>
    </row>
    <row r="59" ht="12.75">
      <c r="K59" s="6"/>
    </row>
    <row r="60" ht="12.75">
      <c r="K60" s="6"/>
    </row>
    <row r="61" ht="12.75">
      <c r="K61" s="6"/>
    </row>
    <row r="62" ht="12.75">
      <c r="K62" s="6"/>
    </row>
    <row r="63" ht="12.75">
      <c r="K63" s="6"/>
    </row>
    <row r="64" ht="12.75">
      <c r="K64" s="6"/>
    </row>
    <row r="65" ht="12.75">
      <c r="K65" s="6"/>
    </row>
    <row r="66" ht="12.75">
      <c r="K66" s="6"/>
    </row>
    <row r="67" ht="12.75">
      <c r="K67" s="6"/>
    </row>
    <row r="68" ht="12.75">
      <c r="K68" s="6"/>
    </row>
    <row r="70" spans="2:10" ht="12.75">
      <c r="B70" s="39"/>
      <c r="C70" s="6"/>
      <c r="D70" s="6"/>
      <c r="E70" s="29"/>
      <c r="F70" s="6"/>
      <c r="G70" s="6"/>
      <c r="H70" s="29"/>
      <c r="I70" s="29"/>
      <c r="J70" s="6"/>
    </row>
    <row r="71" spans="2:10" ht="12.75">
      <c r="B71" s="6" t="s">
        <v>48</v>
      </c>
      <c r="C71" s="6"/>
      <c r="D71" s="6"/>
      <c r="E71" s="29"/>
      <c r="F71" s="6"/>
      <c r="G71" s="6"/>
      <c r="H71" s="29"/>
      <c r="I71" s="29"/>
      <c r="J71" s="6"/>
    </row>
    <row r="72" spans="2:10" ht="12.75">
      <c r="B72" s="6" t="s">
        <v>49</v>
      </c>
      <c r="C72" s="6"/>
      <c r="D72" s="6"/>
      <c r="E72" s="29"/>
      <c r="F72" s="6"/>
      <c r="G72" s="6"/>
      <c r="H72" s="29"/>
      <c r="I72" s="29"/>
      <c r="J72" s="6"/>
    </row>
    <row r="73" spans="2:10" ht="12.75">
      <c r="B73" s="6"/>
      <c r="C73" s="6"/>
      <c r="D73" s="6"/>
      <c r="E73" s="29"/>
      <c r="F73" s="6"/>
      <c r="G73" s="6"/>
      <c r="H73" s="29"/>
      <c r="I73" s="29"/>
      <c r="J73" s="6"/>
    </row>
    <row r="74" spans="2:10" ht="12.75">
      <c r="B74" s="6"/>
      <c r="C74" s="6"/>
      <c r="D74" s="6"/>
      <c r="E74" s="6"/>
      <c r="F74" s="6"/>
      <c r="G74" s="6"/>
      <c r="H74" s="6"/>
      <c r="I74" s="6"/>
      <c r="J74" s="6"/>
    </row>
    <row r="75" spans="2:10" ht="12.75">
      <c r="B75" s="39" t="s">
        <v>50</v>
      </c>
      <c r="C75" s="6"/>
      <c r="D75" s="6"/>
      <c r="E75" s="6"/>
      <c r="F75" s="6"/>
      <c r="G75" s="6"/>
      <c r="H75" s="6"/>
      <c r="I75" s="6"/>
      <c r="J75" s="6"/>
    </row>
    <row r="76" spans="2:10" ht="12.75">
      <c r="B76" s="6"/>
      <c r="C76" s="6"/>
      <c r="D76" s="6"/>
      <c r="E76" s="6"/>
      <c r="F76" s="6"/>
      <c r="G76" s="6"/>
      <c r="H76" s="6"/>
      <c r="I76" s="6"/>
      <c r="J76" s="6"/>
    </row>
    <row r="77" spans="2:10" ht="12.75">
      <c r="B77" s="6" t="s">
        <v>49</v>
      </c>
      <c r="C77" s="6"/>
      <c r="D77" s="6"/>
      <c r="E77" s="6"/>
      <c r="F77" s="6"/>
      <c r="G77" s="6"/>
      <c r="H77" s="6"/>
      <c r="I77" s="6"/>
      <c r="J77" s="6"/>
    </row>
    <row r="78" spans="2:10" ht="12.75">
      <c r="B78" s="6"/>
      <c r="C78" s="6"/>
      <c r="D78" s="6"/>
      <c r="E78" s="6"/>
      <c r="F78" s="6"/>
      <c r="G78" s="6"/>
      <c r="H78" s="6"/>
      <c r="I78" s="6"/>
      <c r="J78" s="6"/>
    </row>
    <row r="79" spans="2:10" ht="12.75">
      <c r="B79" s="6"/>
      <c r="C79" s="6"/>
      <c r="D79" s="6"/>
      <c r="E79" s="6"/>
      <c r="F79" s="6"/>
      <c r="G79" s="6"/>
      <c r="H79" s="6"/>
      <c r="I79" s="6"/>
      <c r="J79" s="6"/>
    </row>
    <row r="81" spans="2:7" ht="12.75">
      <c r="B81" s="6"/>
      <c r="C81" s="6"/>
      <c r="D81" s="6"/>
      <c r="E81" s="6"/>
      <c r="F81" s="6"/>
      <c r="G81" s="6"/>
    </row>
    <row r="82" spans="2:7" ht="12.75">
      <c r="B82" s="6"/>
      <c r="G82" s="6"/>
    </row>
    <row r="83" spans="2:7" ht="12.75">
      <c r="B83" s="6"/>
      <c r="G83" s="6"/>
    </row>
  </sheetData>
  <mergeCells count="4">
    <mergeCell ref="B2:J2"/>
    <mergeCell ref="B3:J3"/>
    <mergeCell ref="B4:J4"/>
    <mergeCell ref="I6:J6"/>
  </mergeCell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dimension ref="B1:L82"/>
  <sheetViews>
    <sheetView workbookViewId="0" topLeftCell="A1">
      <selection activeCell="A1" sqref="A1"/>
    </sheetView>
  </sheetViews>
  <sheetFormatPr defaultColWidth="11.421875" defaultRowHeight="12.75"/>
  <cols>
    <col min="1" max="1" width="3.421875" style="2" customWidth="1"/>
    <col min="2" max="2" width="40.8515625" style="2" customWidth="1"/>
    <col min="3" max="3" width="15.140625" style="2" bestFit="1" customWidth="1"/>
    <col min="4" max="4" width="10.8515625" style="2" bestFit="1" customWidth="1"/>
    <col min="5" max="5" width="11.57421875" style="2" bestFit="1" customWidth="1"/>
    <col min="6" max="6" width="12.00390625" style="2" bestFit="1" customWidth="1"/>
    <col min="7" max="7" width="13.8515625" style="2" bestFit="1" customWidth="1"/>
    <col min="8" max="8" width="10.8515625" style="2" customWidth="1"/>
    <col min="9" max="10" width="17.8515625" style="2" customWidth="1"/>
    <col min="11" max="11" width="3.7109375" style="2" customWidth="1"/>
    <col min="12" max="16384" width="11.421875" style="2" customWidth="1"/>
  </cols>
  <sheetData>
    <row r="1" spans="2:12" ht="18">
      <c r="B1" s="133" t="s">
        <v>57</v>
      </c>
      <c r="C1" s="133"/>
      <c r="D1" s="133"/>
      <c r="E1" s="133"/>
      <c r="F1" s="133"/>
      <c r="G1" s="133"/>
      <c r="H1" s="133"/>
      <c r="I1" s="133"/>
      <c r="J1" s="133"/>
      <c r="K1" s="1"/>
      <c r="L1" s="1"/>
    </row>
    <row r="2" spans="2:12" ht="18">
      <c r="B2" s="133" t="s">
        <v>58</v>
      </c>
      <c r="C2" s="133"/>
      <c r="D2" s="133"/>
      <c r="E2" s="133"/>
      <c r="F2" s="133"/>
      <c r="G2" s="133"/>
      <c r="H2" s="133"/>
      <c r="I2" s="133"/>
      <c r="J2" s="133"/>
      <c r="K2" s="1"/>
      <c r="L2" s="1"/>
    </row>
    <row r="3" spans="2:12" ht="12.75">
      <c r="B3" s="130" t="s">
        <v>1</v>
      </c>
      <c r="C3" s="130"/>
      <c r="D3" s="130"/>
      <c r="E3" s="130"/>
      <c r="F3" s="130"/>
      <c r="G3" s="130"/>
      <c r="H3" s="130"/>
      <c r="I3" s="130"/>
      <c r="J3" s="130"/>
      <c r="K3" s="1"/>
      <c r="L3" s="1"/>
    </row>
    <row r="4" spans="2:12" ht="12.75">
      <c r="B4" s="3"/>
      <c r="C4" s="3"/>
      <c r="D4" s="3"/>
      <c r="E4" s="3"/>
      <c r="F4" s="3"/>
      <c r="G4" s="3"/>
      <c r="H4" s="3"/>
      <c r="I4" s="3"/>
      <c r="J4" s="3"/>
      <c r="K4" s="1"/>
      <c r="L4" s="1"/>
    </row>
    <row r="5" spans="2:12" s="6" customFormat="1" ht="12.75">
      <c r="B5" s="4"/>
      <c r="C5" s="4" t="s">
        <v>2</v>
      </c>
      <c r="D5" s="4" t="s">
        <v>3</v>
      </c>
      <c r="E5" s="4" t="s">
        <v>4</v>
      </c>
      <c r="F5" s="4" t="s">
        <v>4</v>
      </c>
      <c r="G5" s="4" t="s">
        <v>5</v>
      </c>
      <c r="H5" s="4" t="s">
        <v>6</v>
      </c>
      <c r="I5" s="131" t="s">
        <v>7</v>
      </c>
      <c r="J5" s="132"/>
      <c r="K5" s="5"/>
      <c r="L5" s="5"/>
    </row>
    <row r="6" spans="2:12" s="6" customFormat="1" ht="12.75">
      <c r="B6" s="7" t="s">
        <v>8</v>
      </c>
      <c r="C6" s="8" t="s">
        <v>9</v>
      </c>
      <c r="D6" s="7" t="s">
        <v>10</v>
      </c>
      <c r="E6" s="7" t="s">
        <v>11</v>
      </c>
      <c r="F6" s="7" t="s">
        <v>12</v>
      </c>
      <c r="G6" s="7" t="s">
        <v>13</v>
      </c>
      <c r="H6" s="7" t="s">
        <v>14</v>
      </c>
      <c r="I6" s="7" t="s">
        <v>15</v>
      </c>
      <c r="J6" s="7" t="s">
        <v>16</v>
      </c>
      <c r="K6" s="5"/>
      <c r="L6" s="5"/>
    </row>
    <row r="7" spans="2:12" s="6" customFormat="1" ht="12.75">
      <c r="B7" s="9"/>
      <c r="C7" s="9"/>
      <c r="D7" s="9"/>
      <c r="E7" s="9"/>
      <c r="F7" s="9"/>
      <c r="G7" s="9"/>
      <c r="H7" s="9"/>
      <c r="I7" s="9"/>
      <c r="J7" s="9"/>
      <c r="K7" s="5"/>
      <c r="L7" s="5"/>
    </row>
    <row r="8" spans="3:7" ht="12.75">
      <c r="C8" s="10"/>
      <c r="D8" s="10"/>
      <c r="E8" s="10"/>
      <c r="F8" s="10"/>
      <c r="G8" s="10"/>
    </row>
    <row r="9" spans="2:12" s="6" customFormat="1" ht="12.75">
      <c r="B9" s="11" t="s">
        <v>17</v>
      </c>
      <c r="C9" s="12">
        <v>30134345.0561</v>
      </c>
      <c r="D9" s="12">
        <v>3034049.5203</v>
      </c>
      <c r="E9" s="12">
        <v>5180490.1185</v>
      </c>
      <c r="F9" s="12">
        <v>17479632.8315</v>
      </c>
      <c r="G9" s="12">
        <v>530027.6538</v>
      </c>
      <c r="H9" s="12">
        <v>463467.2159</v>
      </c>
      <c r="I9" s="13">
        <f>G9/D9*(12/9)</f>
        <v>0.23292419377852563</v>
      </c>
      <c r="J9" s="14">
        <v>0.203673764627798</v>
      </c>
      <c r="L9" s="2"/>
    </row>
    <row r="10" spans="2:11" ht="12.75">
      <c r="B10" s="15" t="s">
        <v>59</v>
      </c>
      <c r="C10" s="15">
        <v>192367.1949</v>
      </c>
      <c r="D10" s="15">
        <v>89390.3754</v>
      </c>
      <c r="E10" s="15">
        <v>30877.5102</v>
      </c>
      <c r="F10" s="15">
        <v>133576.4676</v>
      </c>
      <c r="G10" s="15">
        <v>4820.4247</v>
      </c>
      <c r="H10" s="16">
        <v>3757.2994</v>
      </c>
      <c r="I10" s="17">
        <f>G10/D10*(12/9)</f>
        <v>0.07190072649961521</v>
      </c>
      <c r="J10" s="18">
        <v>0.0560433101540967</v>
      </c>
      <c r="K10" s="10"/>
    </row>
    <row r="11" spans="2:11" ht="12.75">
      <c r="B11" s="19" t="s">
        <v>19</v>
      </c>
      <c r="C11" s="19">
        <v>2799621.0149</v>
      </c>
      <c r="D11" s="19">
        <v>256977.9411</v>
      </c>
      <c r="E11" s="19">
        <v>302241.6254</v>
      </c>
      <c r="F11" s="19">
        <v>2087605.9614</v>
      </c>
      <c r="G11" s="19">
        <v>28484.2868</v>
      </c>
      <c r="H11" s="20">
        <v>25171.7278</v>
      </c>
      <c r="I11" s="21">
        <f>G11/D11*(12/9)</f>
        <v>0.14779108628583632</v>
      </c>
      <c r="J11" s="22">
        <v>0.130603831557172</v>
      </c>
      <c r="K11" s="10"/>
    </row>
    <row r="12" spans="2:11" ht="12.75">
      <c r="B12" s="19" t="s">
        <v>20</v>
      </c>
      <c r="C12" s="19">
        <v>964262.4583</v>
      </c>
      <c r="D12" s="19">
        <v>103631.4349</v>
      </c>
      <c r="E12" s="19">
        <v>132213.1656</v>
      </c>
      <c r="F12" s="19">
        <v>748275.7897</v>
      </c>
      <c r="G12" s="19">
        <v>11223.676</v>
      </c>
      <c r="H12" s="20">
        <v>10112.9557</v>
      </c>
      <c r="I12" s="21">
        <f aca="true" t="shared" si="0" ref="I12:I27">G12/D12*(12/9)</f>
        <v>0.1444050383725154</v>
      </c>
      <c r="J12" s="22">
        <v>0.130114389966179</v>
      </c>
      <c r="K12" s="10"/>
    </row>
    <row r="13" spans="2:11" ht="12.75">
      <c r="B13" s="19" t="s">
        <v>21</v>
      </c>
      <c r="C13" s="19">
        <v>2333843.5978</v>
      </c>
      <c r="D13" s="19">
        <v>324365.887</v>
      </c>
      <c r="E13" s="19">
        <v>170383.3638</v>
      </c>
      <c r="F13" s="19">
        <v>1511287.9843</v>
      </c>
      <c r="G13" s="19">
        <v>40718.7368</v>
      </c>
      <c r="H13" s="20">
        <v>37967.3778</v>
      </c>
      <c r="I13" s="21">
        <f t="shared" si="0"/>
        <v>0.1673778015586043</v>
      </c>
      <c r="J13" s="22">
        <v>0.156068108358139</v>
      </c>
      <c r="K13" s="10"/>
    </row>
    <row r="14" spans="2:11" ht="12.75">
      <c r="B14" s="19" t="s">
        <v>22</v>
      </c>
      <c r="C14" s="19">
        <v>6448999.5279</v>
      </c>
      <c r="D14" s="19">
        <v>521359.7499</v>
      </c>
      <c r="E14" s="19">
        <v>1379369.6644</v>
      </c>
      <c r="F14" s="19">
        <v>3368022.4317</v>
      </c>
      <c r="G14" s="19">
        <v>134398.2433</v>
      </c>
      <c r="H14" s="20">
        <v>121657.7758</v>
      </c>
      <c r="I14" s="21">
        <f t="shared" si="0"/>
        <v>0.3437121062140001</v>
      </c>
      <c r="J14" s="22">
        <v>0.31112944135876697</v>
      </c>
      <c r="K14" s="10"/>
    </row>
    <row r="15" spans="2:11" ht="12.75">
      <c r="B15" s="19" t="s">
        <v>23</v>
      </c>
      <c r="C15" s="19">
        <v>4337840.3695</v>
      </c>
      <c r="D15" s="19">
        <v>335236.0201</v>
      </c>
      <c r="E15" s="19">
        <v>919948.8766</v>
      </c>
      <c r="F15" s="19">
        <v>2321597.9604</v>
      </c>
      <c r="G15" s="19">
        <v>82425.8801</v>
      </c>
      <c r="H15" s="20">
        <v>70359.6232</v>
      </c>
      <c r="I15" s="21">
        <f t="shared" si="0"/>
        <v>0.3278322342386818</v>
      </c>
      <c r="J15" s="22">
        <v>0.279841142683144</v>
      </c>
      <c r="K15" s="10"/>
    </row>
    <row r="16" spans="2:11" ht="12.75">
      <c r="B16" s="19" t="s">
        <v>24</v>
      </c>
      <c r="C16" s="19">
        <v>1337363.2769</v>
      </c>
      <c r="D16" s="19">
        <v>128822.3599</v>
      </c>
      <c r="E16" s="19">
        <v>140773.4816</v>
      </c>
      <c r="F16" s="19">
        <v>642951.0854</v>
      </c>
      <c r="G16" s="19">
        <v>14543.6324</v>
      </c>
      <c r="H16" s="20">
        <v>12481.1198</v>
      </c>
      <c r="I16" s="21">
        <f t="shared" si="0"/>
        <v>0.15052906872471186</v>
      </c>
      <c r="J16" s="22">
        <v>0.129181712550405</v>
      </c>
      <c r="K16" s="10"/>
    </row>
    <row r="17" spans="2:11" ht="12.75">
      <c r="B17" s="19" t="s">
        <v>25</v>
      </c>
      <c r="C17" s="19">
        <v>41859.8687</v>
      </c>
      <c r="D17" s="19">
        <v>63114.8165</v>
      </c>
      <c r="E17" s="19">
        <v>13327.5369</v>
      </c>
      <c r="F17" s="19">
        <v>245164.1777</v>
      </c>
      <c r="G17" s="19">
        <v>13304.5489</v>
      </c>
      <c r="H17" s="20">
        <v>11113.7977</v>
      </c>
      <c r="I17" s="21">
        <f t="shared" si="0"/>
        <v>0.28106551705388116</v>
      </c>
      <c r="J17" s="22">
        <v>0.23478475824029899</v>
      </c>
      <c r="K17" s="10"/>
    </row>
    <row r="18" spans="2:11" ht="12.75">
      <c r="B18" s="19" t="s">
        <v>26</v>
      </c>
      <c r="C18" s="19">
        <v>199103.7203</v>
      </c>
      <c r="D18" s="19">
        <v>26766.3299</v>
      </c>
      <c r="E18" s="19">
        <v>15479.9009</v>
      </c>
      <c r="F18" s="19">
        <v>166956.7884</v>
      </c>
      <c r="G18" s="19">
        <v>-3541.65500000003</v>
      </c>
      <c r="H18" s="20">
        <v>-2999.7487</v>
      </c>
      <c r="I18" s="21">
        <f t="shared" si="0"/>
        <v>-0.17642339029329182</v>
      </c>
      <c r="J18" s="22">
        <v>-0.149428963487943</v>
      </c>
      <c r="K18" s="10"/>
    </row>
    <row r="19" spans="2:11" ht="12.75">
      <c r="B19" s="19" t="s">
        <v>27</v>
      </c>
      <c r="C19" s="19">
        <v>240651.5122</v>
      </c>
      <c r="D19" s="19">
        <v>37833.548</v>
      </c>
      <c r="E19" s="19">
        <v>-1048.98300000001</v>
      </c>
      <c r="F19" s="19">
        <v>175890.7695</v>
      </c>
      <c r="G19" s="19">
        <v>9250.8838</v>
      </c>
      <c r="H19" s="20">
        <v>7706.0156</v>
      </c>
      <c r="I19" s="21">
        <f t="shared" si="0"/>
        <v>0.3260204867207625</v>
      </c>
      <c r="J19" s="22">
        <v>0.271576101365557</v>
      </c>
      <c r="K19" s="10"/>
    </row>
    <row r="20" spans="2:11" ht="12.75">
      <c r="B20" s="19" t="s">
        <v>28</v>
      </c>
      <c r="C20" s="19">
        <v>77312.6832</v>
      </c>
      <c r="D20" s="19">
        <v>12580.2261</v>
      </c>
      <c r="E20" s="19">
        <v>3536.1724</v>
      </c>
      <c r="F20" s="19">
        <v>65488.3963</v>
      </c>
      <c r="G20" s="19">
        <v>-1736.7046</v>
      </c>
      <c r="H20" s="20">
        <v>-1479.7928</v>
      </c>
      <c r="I20" s="21">
        <f t="shared" si="0"/>
        <v>-0.1840671316180345</v>
      </c>
      <c r="J20" s="22">
        <v>-0.156837965469211</v>
      </c>
      <c r="K20" s="10"/>
    </row>
    <row r="21" spans="2:11" ht="12.75">
      <c r="B21" s="19" t="s">
        <v>60</v>
      </c>
      <c r="C21" s="19">
        <v>131691.3627</v>
      </c>
      <c r="D21" s="19">
        <v>47575.1261</v>
      </c>
      <c r="E21" s="19">
        <v>1226.0767</v>
      </c>
      <c r="F21" s="19">
        <v>162120.4015</v>
      </c>
      <c r="G21" s="19">
        <v>535.9805</v>
      </c>
      <c r="H21" s="20">
        <v>446.4016</v>
      </c>
      <c r="I21" s="21">
        <f t="shared" si="0"/>
        <v>0.015021308932834685</v>
      </c>
      <c r="J21" s="22">
        <v>0.012510784145527101</v>
      </c>
      <c r="K21" s="10"/>
    </row>
    <row r="22" spans="2:11" ht="12.75">
      <c r="B22" s="19" t="s">
        <v>30</v>
      </c>
      <c r="C22" s="19">
        <v>121969.9515</v>
      </c>
      <c r="D22" s="19">
        <v>14897.7848</v>
      </c>
      <c r="E22" s="19">
        <v>19329.5769</v>
      </c>
      <c r="F22" s="19">
        <v>109384.7161</v>
      </c>
      <c r="G22" s="19">
        <v>1391.9251</v>
      </c>
      <c r="H22" s="20">
        <v>1424.4315</v>
      </c>
      <c r="I22" s="21">
        <f t="shared" si="0"/>
        <v>0.12457557672153603</v>
      </c>
      <c r="J22" s="22">
        <v>0.127484859359762</v>
      </c>
      <c r="K22" s="10"/>
    </row>
    <row r="23" spans="2:11" ht="12.75">
      <c r="B23" s="19" t="s">
        <v>31</v>
      </c>
      <c r="C23" s="19">
        <v>11785.928</v>
      </c>
      <c r="D23" s="19">
        <v>8245.9175</v>
      </c>
      <c r="E23" s="19">
        <v>-405.835800000001</v>
      </c>
      <c r="F23" s="19">
        <v>9601.6122</v>
      </c>
      <c r="G23" s="19">
        <v>-129.218400000012</v>
      </c>
      <c r="H23" s="20">
        <v>-119.016900000046</v>
      </c>
      <c r="I23" s="21">
        <f t="shared" si="0"/>
        <v>-0.02089412124242281</v>
      </c>
      <c r="J23" s="22">
        <v>-0.0192445776955762</v>
      </c>
      <c r="K23" s="10"/>
    </row>
    <row r="24" spans="2:11" ht="12.75">
      <c r="B24" s="19" t="s">
        <v>61</v>
      </c>
      <c r="C24" s="19">
        <v>2923.7613</v>
      </c>
      <c r="D24" s="19">
        <v>20785.6336</v>
      </c>
      <c r="E24" s="19">
        <v>4776.3932</v>
      </c>
      <c r="F24" s="19">
        <v>194.4326</v>
      </c>
      <c r="G24" s="19">
        <v>-1079.21870000003</v>
      </c>
      <c r="H24" s="20">
        <v>-44.491399999999</v>
      </c>
      <c r="I24" s="21">
        <f>G24/D24*(5/2)</f>
        <v>-0.12980344029541993</v>
      </c>
      <c r="J24" s="22">
        <v>-0.0053512200850109005</v>
      </c>
      <c r="K24" s="10"/>
    </row>
    <row r="25" spans="2:11" ht="12.75">
      <c r="B25" s="19" t="s">
        <v>32</v>
      </c>
      <c r="C25" s="19">
        <v>84312.9942</v>
      </c>
      <c r="D25" s="19">
        <v>12375.1422</v>
      </c>
      <c r="E25" s="19">
        <v>1928.9664</v>
      </c>
      <c r="F25" s="19">
        <v>71907.2743</v>
      </c>
      <c r="G25" s="19">
        <v>306.7862</v>
      </c>
      <c r="H25" s="20">
        <v>306.7862</v>
      </c>
      <c r="I25" s="21">
        <f t="shared" si="0"/>
        <v>0.03305402556640251</v>
      </c>
      <c r="J25" s="22">
        <v>0.033054025566402495</v>
      </c>
      <c r="K25" s="10"/>
    </row>
    <row r="26" spans="2:11" ht="12.75">
      <c r="B26" s="19" t="s">
        <v>33</v>
      </c>
      <c r="C26" s="19">
        <v>8597278.4124</v>
      </c>
      <c r="D26" s="19">
        <v>828045.0109</v>
      </c>
      <c r="E26" s="19">
        <v>1783173.6632</v>
      </c>
      <c r="F26" s="19">
        <v>4200575.3236</v>
      </c>
      <c r="G26" s="19">
        <v>171928.2836</v>
      </c>
      <c r="H26" s="20">
        <v>144859.286</v>
      </c>
      <c r="I26" s="21">
        <f t="shared" si="0"/>
        <v>0.27684209004231397</v>
      </c>
      <c r="J26" s="22">
        <v>0.233255091358786</v>
      </c>
      <c r="K26" s="10"/>
    </row>
    <row r="27" spans="2:11" ht="12.75">
      <c r="B27" s="19" t="s">
        <v>34</v>
      </c>
      <c r="C27" s="19">
        <v>1032317.2898</v>
      </c>
      <c r="D27" s="19">
        <v>82094.0042</v>
      </c>
      <c r="E27" s="19">
        <v>69932.2646</v>
      </c>
      <c r="F27" s="19">
        <v>754892.5473</v>
      </c>
      <c r="G27" s="19">
        <v>13272.8677</v>
      </c>
      <c r="H27" s="20">
        <v>11780.245</v>
      </c>
      <c r="I27" s="21">
        <f t="shared" si="0"/>
        <v>0.21557185699236894</v>
      </c>
      <c r="J27" s="22">
        <v>0.19132936060796202</v>
      </c>
      <c r="K27" s="10"/>
    </row>
    <row r="28" spans="2:11" ht="12.75">
      <c r="B28" s="23" t="s">
        <v>35</v>
      </c>
      <c r="C28" s="23">
        <v>1178840.1307</v>
      </c>
      <c r="D28" s="23">
        <v>119952.2113</v>
      </c>
      <c r="E28" s="23">
        <v>193426.6977</v>
      </c>
      <c r="F28" s="23">
        <v>704138.7106</v>
      </c>
      <c r="G28" s="23">
        <v>9908.2941</v>
      </c>
      <c r="H28" s="24">
        <v>8965.422</v>
      </c>
      <c r="I28" s="25">
        <f>G28/D28*(12/9)</f>
        <v>0.11013601714235341</v>
      </c>
      <c r="J28" s="26">
        <v>0.0996554867179843</v>
      </c>
      <c r="K28" s="10"/>
    </row>
    <row r="29" spans="10:11" ht="12.75">
      <c r="J29" s="1"/>
      <c r="K29" s="10"/>
    </row>
    <row r="30" spans="2:11" ht="12.75">
      <c r="B30" s="27" t="s">
        <v>36</v>
      </c>
      <c r="C30" s="27">
        <v>4812644.492</v>
      </c>
      <c r="D30" s="27">
        <v>368106.6231</v>
      </c>
      <c r="E30" s="27">
        <v>1030573.7155</v>
      </c>
      <c r="F30" s="27">
        <v>3183852.7</v>
      </c>
      <c r="G30" s="27">
        <v>61274.7425</v>
      </c>
      <c r="H30" s="27">
        <v>26312.4102</v>
      </c>
      <c r="I30" s="28">
        <f>G30/D30*(12/9)</f>
        <v>0.22194563080293206</v>
      </c>
      <c r="J30" s="28">
        <v>0.09530720557143921</v>
      </c>
      <c r="K30" s="10"/>
    </row>
    <row r="31" spans="10:11" ht="12.75">
      <c r="J31" s="1"/>
      <c r="K31" s="10"/>
    </row>
    <row r="32" spans="2:11" s="6" customFormat="1" ht="12.75">
      <c r="B32" s="12" t="s">
        <v>37</v>
      </c>
      <c r="C32" s="12">
        <v>1717709.319</v>
      </c>
      <c r="D32" s="12">
        <v>506109.622</v>
      </c>
      <c r="E32" s="12">
        <v>516407.4841</v>
      </c>
      <c r="F32" s="12">
        <v>1123222.5464</v>
      </c>
      <c r="G32" s="12">
        <v>35524.3126</v>
      </c>
      <c r="H32" s="12">
        <v>28584.525</v>
      </c>
      <c r="I32" s="14">
        <f aca="true" t="shared" si="1" ref="I32:I38">G32/D32*(12/9)</f>
        <v>0.09358792655661727</v>
      </c>
      <c r="J32" s="14">
        <v>0.0753052270561258</v>
      </c>
      <c r="K32" s="29"/>
    </row>
    <row r="33" spans="2:11" ht="12.75">
      <c r="B33" s="19" t="s">
        <v>38</v>
      </c>
      <c r="C33" s="19">
        <v>806914.4236</v>
      </c>
      <c r="D33" s="19">
        <v>101320.0374</v>
      </c>
      <c r="E33" s="19">
        <v>172612.0493</v>
      </c>
      <c r="F33" s="19">
        <v>541781.6911</v>
      </c>
      <c r="G33" s="19">
        <v>6255.6301</v>
      </c>
      <c r="H33" s="20">
        <v>5955.0014</v>
      </c>
      <c r="I33" s="17">
        <f t="shared" si="1"/>
        <v>0.08232172379096786</v>
      </c>
      <c r="J33" s="22">
        <v>0.0783655639142773</v>
      </c>
      <c r="K33" s="10"/>
    </row>
    <row r="34" spans="2:11" ht="12.75">
      <c r="B34" s="19" t="s">
        <v>39</v>
      </c>
      <c r="C34" s="19">
        <v>797311.6268</v>
      </c>
      <c r="D34" s="19">
        <v>250210.7516</v>
      </c>
      <c r="E34" s="19">
        <v>307395.7368</v>
      </c>
      <c r="F34" s="19">
        <v>505909.7488</v>
      </c>
      <c r="G34" s="19">
        <v>11222.0401</v>
      </c>
      <c r="H34" s="20">
        <v>8208.3031</v>
      </c>
      <c r="I34" s="21">
        <f t="shared" si="1"/>
        <v>0.05980046835578641</v>
      </c>
      <c r="J34" s="22">
        <v>0.0437407428072061</v>
      </c>
      <c r="K34" s="10"/>
    </row>
    <row r="35" spans="2:11" ht="12.75">
      <c r="B35" s="19" t="s">
        <v>40</v>
      </c>
      <c r="C35" s="19">
        <v>12676.7502</v>
      </c>
      <c r="D35" s="19">
        <v>13102.6659</v>
      </c>
      <c r="E35" s="19">
        <v>1410.6042</v>
      </c>
      <c r="F35" s="19">
        <v>989.9919</v>
      </c>
      <c r="G35" s="19">
        <v>-234.993000000017</v>
      </c>
      <c r="H35" s="20">
        <v>-234.993000000017</v>
      </c>
      <c r="I35" s="21">
        <f t="shared" si="1"/>
        <v>-0.02391299620942198</v>
      </c>
      <c r="J35" s="22">
        <v>-0.023912996209422</v>
      </c>
      <c r="K35" s="10"/>
    </row>
    <row r="36" spans="2:11" ht="12.75">
      <c r="B36" s="19" t="s">
        <v>41</v>
      </c>
      <c r="C36" s="19">
        <v>26181.5678</v>
      </c>
      <c r="D36" s="19">
        <v>19927.0841</v>
      </c>
      <c r="E36" s="19">
        <v>1521.7168</v>
      </c>
      <c r="F36" s="19">
        <v>3757.1218</v>
      </c>
      <c r="G36" s="19">
        <v>-292.715500000049</v>
      </c>
      <c r="H36" s="20">
        <v>-410.515400000033</v>
      </c>
      <c r="I36" s="21">
        <f t="shared" si="1"/>
        <v>-0.0195857723776756</v>
      </c>
      <c r="J36" s="22">
        <v>-0.027467835430408497</v>
      </c>
      <c r="K36" s="10"/>
    </row>
    <row r="37" spans="2:11" ht="12.75">
      <c r="B37" s="19" t="s">
        <v>42</v>
      </c>
      <c r="C37" s="19">
        <v>23807.566</v>
      </c>
      <c r="D37" s="19">
        <v>14245.9637</v>
      </c>
      <c r="E37" s="19">
        <v>13816.616</v>
      </c>
      <c r="F37" s="19">
        <v>10441.5934</v>
      </c>
      <c r="G37" s="19">
        <v>-334.014900000009</v>
      </c>
      <c r="H37" s="20">
        <v>-334.014900000009</v>
      </c>
      <c r="I37" s="21">
        <f t="shared" si="1"/>
        <v>-0.031261710992567804</v>
      </c>
      <c r="J37" s="22">
        <v>-0.0312617109925678</v>
      </c>
      <c r="K37" s="10"/>
    </row>
    <row r="38" spans="2:11" ht="12.75">
      <c r="B38" s="23" t="s">
        <v>43</v>
      </c>
      <c r="C38" s="23">
        <v>50817.3845</v>
      </c>
      <c r="D38" s="23">
        <v>107303.119</v>
      </c>
      <c r="E38" s="23">
        <v>19650.7609</v>
      </c>
      <c r="F38" s="23">
        <v>60342.3991</v>
      </c>
      <c r="G38" s="23">
        <v>18908.3659</v>
      </c>
      <c r="H38" s="24">
        <v>15400.7438</v>
      </c>
      <c r="I38" s="25">
        <f t="shared" si="1"/>
        <v>0.2349526720964498</v>
      </c>
      <c r="J38" s="26">
        <v>0.191367457516931</v>
      </c>
      <c r="K38" s="10"/>
    </row>
    <row r="39" spans="5:11" ht="12.75">
      <c r="E39" s="10"/>
      <c r="F39" s="10"/>
      <c r="G39" s="10"/>
      <c r="H39" s="10"/>
      <c r="J39" s="1"/>
      <c r="K39" s="10"/>
    </row>
    <row r="40" spans="2:12" s="6" customFormat="1" ht="12.75">
      <c r="B40" s="30" t="s">
        <v>44</v>
      </c>
      <c r="C40" s="31">
        <v>36664698.8672</v>
      </c>
      <c r="D40" s="31">
        <v>3908265.7655</v>
      </c>
      <c r="E40" s="31">
        <v>6727471.3182</v>
      </c>
      <c r="F40" s="31">
        <v>21786708.0781</v>
      </c>
      <c r="G40" s="31">
        <v>626826.7089</v>
      </c>
      <c r="H40" s="31">
        <v>518364.1511</v>
      </c>
      <c r="I40" s="32">
        <f>G40/D40*(12/9)</f>
        <v>0.21384649748686593</v>
      </c>
      <c r="J40" s="32">
        <v>0.176843705862527</v>
      </c>
      <c r="K40" s="29"/>
      <c r="L40" s="2"/>
    </row>
    <row r="41" spans="2:11" s="6" customFormat="1" ht="12.75">
      <c r="B41" s="33"/>
      <c r="C41" s="34"/>
      <c r="D41" s="34"/>
      <c r="E41" s="34"/>
      <c r="F41" s="34"/>
      <c r="G41" s="34"/>
      <c r="H41" s="34"/>
      <c r="I41" s="2"/>
      <c r="J41" s="35"/>
      <c r="K41" s="29"/>
    </row>
    <row r="42" spans="2:11" s="6" customFormat="1" ht="12.75">
      <c r="B42" s="36" t="s">
        <v>45</v>
      </c>
      <c r="C42" s="34"/>
      <c r="D42" s="34"/>
      <c r="E42" s="34"/>
      <c r="F42" s="34"/>
      <c r="G42" s="34"/>
      <c r="H42" s="34"/>
      <c r="I42" s="2"/>
      <c r="J42" s="35"/>
      <c r="K42" s="29"/>
    </row>
    <row r="43" spans="2:11" s="6" customFormat="1" ht="12.75">
      <c r="B43" s="27" t="s">
        <v>46</v>
      </c>
      <c r="C43" s="27">
        <v>156499.9096</v>
      </c>
      <c r="D43" s="27">
        <v>22539.5877</v>
      </c>
      <c r="E43" s="27">
        <v>3578.8417</v>
      </c>
      <c r="F43" s="27">
        <v>82446.3055</v>
      </c>
      <c r="G43" s="27">
        <v>9018.3759</v>
      </c>
      <c r="H43" s="27">
        <v>7859.4803</v>
      </c>
      <c r="I43" s="17">
        <f>G43/D43*(12/9)</f>
        <v>0.5334836359939272</v>
      </c>
      <c r="J43" s="28">
        <v>0.464928959932424</v>
      </c>
      <c r="K43" s="29"/>
    </row>
    <row r="44" spans="2:10" ht="12.75">
      <c r="B44" s="27" t="s">
        <v>47</v>
      </c>
      <c r="C44" s="27">
        <v>4181340.4598</v>
      </c>
      <c r="D44" s="27">
        <v>335236.0201</v>
      </c>
      <c r="E44" s="27">
        <v>917502.3876</v>
      </c>
      <c r="F44" s="27">
        <v>2239151.6548</v>
      </c>
      <c r="G44" s="27">
        <v>81266.9844</v>
      </c>
      <c r="H44" s="27">
        <v>70359.6231</v>
      </c>
      <c r="I44" s="28">
        <f>G44/D44*(12/9)</f>
        <v>0.3232229614457232</v>
      </c>
      <c r="J44" s="28">
        <v>0.279841142285414</v>
      </c>
    </row>
    <row r="45" ht="12.75">
      <c r="B45" s="37"/>
    </row>
    <row r="46" spans="2:10" ht="12.75">
      <c r="B46" s="37"/>
      <c r="C46" s="37"/>
      <c r="D46" s="37"/>
      <c r="E46" s="37"/>
      <c r="F46" s="37"/>
      <c r="G46" s="37"/>
      <c r="H46" s="37"/>
      <c r="I46" s="38"/>
      <c r="J46" s="38"/>
    </row>
    <row r="47" ht="12.75">
      <c r="K47" s="6"/>
    </row>
    <row r="48" ht="12.75">
      <c r="K48" s="6"/>
    </row>
    <row r="49" ht="12.75">
      <c r="K49" s="6"/>
    </row>
    <row r="50" ht="12.75">
      <c r="K50" s="6"/>
    </row>
    <row r="51" ht="12.75">
      <c r="K51" s="6"/>
    </row>
    <row r="52" ht="12.75">
      <c r="K52" s="6"/>
    </row>
    <row r="53" ht="12.75">
      <c r="K53" s="6"/>
    </row>
    <row r="54" ht="12.75">
      <c r="K54" s="6"/>
    </row>
    <row r="55" ht="12.75">
      <c r="K55" s="6"/>
    </row>
    <row r="56" ht="12.75">
      <c r="K56" s="6"/>
    </row>
    <row r="57" ht="12.75">
      <c r="K57" s="6"/>
    </row>
    <row r="58" ht="12.75">
      <c r="K58" s="6"/>
    </row>
    <row r="59" ht="12.75">
      <c r="K59" s="6"/>
    </row>
    <row r="60" ht="12.75">
      <c r="K60" s="6"/>
    </row>
    <row r="61" ht="12.75">
      <c r="K61" s="6"/>
    </row>
    <row r="62" ht="12.75">
      <c r="K62" s="6"/>
    </row>
    <row r="63" ht="12.75">
      <c r="K63" s="6"/>
    </row>
    <row r="64" ht="12.75">
      <c r="K64" s="6"/>
    </row>
    <row r="65" ht="12.75">
      <c r="K65" s="6"/>
    </row>
    <row r="66" ht="12.75">
      <c r="K66" s="6"/>
    </row>
    <row r="67" ht="12.75">
      <c r="K67" s="6"/>
    </row>
    <row r="69" spans="2:10" ht="12.75">
      <c r="B69" s="39"/>
      <c r="C69" s="6"/>
      <c r="D69" s="6"/>
      <c r="E69" s="29"/>
      <c r="F69" s="6"/>
      <c r="G69" s="6"/>
      <c r="H69" s="29"/>
      <c r="I69" s="29"/>
      <c r="J69" s="6"/>
    </row>
    <row r="70" spans="2:10" ht="12.75">
      <c r="B70" s="6" t="s">
        <v>48</v>
      </c>
      <c r="C70" s="6"/>
      <c r="D70" s="6"/>
      <c r="E70" s="29"/>
      <c r="F70" s="6"/>
      <c r="G70" s="6"/>
      <c r="H70" s="29"/>
      <c r="I70" s="29"/>
      <c r="J70" s="6"/>
    </row>
    <row r="71" spans="2:10" ht="12.75">
      <c r="B71" s="6" t="s">
        <v>49</v>
      </c>
      <c r="C71" s="6"/>
      <c r="D71" s="6"/>
      <c r="E71" s="29"/>
      <c r="F71" s="6"/>
      <c r="G71" s="6"/>
      <c r="H71" s="29"/>
      <c r="I71" s="29"/>
      <c r="J71" s="6"/>
    </row>
    <row r="72" spans="2:10" ht="12.75">
      <c r="B72" s="6"/>
      <c r="C72" s="6"/>
      <c r="D72" s="6"/>
      <c r="E72" s="29"/>
      <c r="F72" s="6"/>
      <c r="G72" s="6"/>
      <c r="H72" s="29"/>
      <c r="I72" s="29"/>
      <c r="J72" s="6"/>
    </row>
    <row r="73" spans="2:10" ht="12.75">
      <c r="B73" s="6"/>
      <c r="C73" s="6"/>
      <c r="D73" s="6"/>
      <c r="E73" s="6"/>
      <c r="F73" s="6"/>
      <c r="G73" s="6"/>
      <c r="H73" s="6"/>
      <c r="I73" s="6"/>
      <c r="J73" s="6"/>
    </row>
    <row r="74" spans="2:10" ht="12.75">
      <c r="B74" s="39" t="s">
        <v>50</v>
      </c>
      <c r="C74" s="6"/>
      <c r="D74" s="6"/>
      <c r="E74" s="6"/>
      <c r="F74" s="6"/>
      <c r="G74" s="6"/>
      <c r="H74" s="6"/>
      <c r="I74" s="6"/>
      <c r="J74" s="6"/>
    </row>
    <row r="75" spans="2:10" ht="12.75">
      <c r="B75" s="6"/>
      <c r="C75" s="6"/>
      <c r="D75" s="6"/>
      <c r="E75" s="6"/>
      <c r="F75" s="6"/>
      <c r="G75" s="6"/>
      <c r="H75" s="6"/>
      <c r="I75" s="6"/>
      <c r="J75" s="6"/>
    </row>
    <row r="76" spans="2:10" ht="12.75">
      <c r="B76" s="6" t="s">
        <v>49</v>
      </c>
      <c r="C76" s="6"/>
      <c r="D76" s="6"/>
      <c r="E76" s="6"/>
      <c r="F76" s="6"/>
      <c r="G76" s="6"/>
      <c r="H76" s="6"/>
      <c r="I76" s="6"/>
      <c r="J76" s="6"/>
    </row>
    <row r="77" spans="2:10" ht="12.75">
      <c r="B77" s="6"/>
      <c r="C77" s="6"/>
      <c r="D77" s="6"/>
      <c r="E77" s="6"/>
      <c r="F77" s="6"/>
      <c r="G77" s="6"/>
      <c r="H77" s="6"/>
      <c r="I77" s="6"/>
      <c r="J77" s="6"/>
    </row>
    <row r="78" spans="2:10" ht="12.75">
      <c r="B78" s="6"/>
      <c r="C78" s="6"/>
      <c r="D78" s="6"/>
      <c r="E78" s="6"/>
      <c r="F78" s="6"/>
      <c r="G78" s="6"/>
      <c r="H78" s="6"/>
      <c r="I78" s="6"/>
      <c r="J78" s="6"/>
    </row>
    <row r="80" spans="2:7" ht="12.75">
      <c r="B80" s="6"/>
      <c r="C80" s="6"/>
      <c r="D80" s="6"/>
      <c r="E80" s="6"/>
      <c r="F80" s="6"/>
      <c r="G80" s="6"/>
    </row>
    <row r="81" spans="2:7" ht="12.75">
      <c r="B81" s="6"/>
      <c r="G81" s="6"/>
    </row>
    <row r="82" spans="2:7" ht="12.75">
      <c r="B82" s="6"/>
      <c r="G82" s="6"/>
    </row>
  </sheetData>
  <mergeCells count="4">
    <mergeCell ref="B1:J1"/>
    <mergeCell ref="B2:J2"/>
    <mergeCell ref="B3:J3"/>
    <mergeCell ref="I5:J5"/>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Información Financiera y de Resultados del Sistema Financiero</dc:title>
  <dc:subject/>
  <dc:creator>Superintendencia de Bancos e Instituciones Financieras - SBIF</dc:creator>
  <cp:keywords/>
  <dc:description/>
  <cp:lastModifiedBy>Juan Carlos Camus</cp:lastModifiedBy>
  <cp:lastPrinted>2005-02-03T12:46:05Z</cp:lastPrinted>
  <dcterms:created xsi:type="dcterms:W3CDTF">2004-11-08T18:46:19Z</dcterms:created>
  <dcterms:modified xsi:type="dcterms:W3CDTF">2005-02-03T12:46:14Z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1282435184</vt:i4>
  </property>
  <property fmtid="{D5CDD505-2E9C-101B-9397-08002B2CF9AE}" pid="3" name="_EmailSubject">
    <vt:lpwstr>Archivos para ser fusionados</vt:lpwstr>
  </property>
  <property fmtid="{D5CDD505-2E9C-101B-9397-08002B2CF9AE}" pid="4" name="_AuthorEmail">
    <vt:lpwstr>pmacginty@sbif.cl</vt:lpwstr>
  </property>
  <property fmtid="{D5CDD505-2E9C-101B-9397-08002B2CF9AE}" pid="5" name="_AuthorEmailDisplayName">
    <vt:lpwstr>Patricio Mac-Ginty</vt:lpwstr>
  </property>
  <property fmtid="{D5CDD505-2E9C-101B-9397-08002B2CF9AE}" pid="6" name="_ReviewingToolsShownOnce">
    <vt:lpwstr/>
  </property>
</Properties>
</file>