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36" yWindow="65488" windowWidth="7320" windowHeight="9576" tabRatio="925" activeTab="0"/>
  </bookViews>
  <sheets>
    <sheet name="Indice" sheetId="1" r:id="rId1"/>
    <sheet name="Ant. Generales" sheetId="2" r:id="rId2"/>
    <sheet name="Emisiones Bonos" sheetId="3" r:id="rId3"/>
    <sheet name="IA-Filiales y Soc. Apoyo Giro" sheetId="4" r:id="rId4"/>
    <sheet name="IA-Leasing" sheetId="5" r:id="rId5"/>
    <sheet name="IA-Asesorías Financieras" sheetId="6" r:id="rId6"/>
    <sheet name="IA-Agentes de Valores" sheetId="7" r:id="rId7"/>
    <sheet name="IA-Corredores Bolsa" sheetId="8" r:id="rId8"/>
    <sheet name="IA-Admin. Fondos Mutuos" sheetId="9" r:id="rId9"/>
    <sheet name="IA-Admin. Fondos Inversión" sheetId="10" r:id="rId10"/>
    <sheet name="IA-Leasing Inmobiliario" sheetId="11" r:id="rId11"/>
    <sheet name="IA. Admin. Fondos Vivienda" sheetId="12" r:id="rId12"/>
    <sheet name="IA-Admin. General Fondos" sheetId="13" r:id="rId13"/>
    <sheet name="IA-Soc. Apoyo Giro" sheetId="14" r:id="rId14"/>
    <sheet name="IA-Soc. Cobranza" sheetId="15" r:id="rId15"/>
    <sheet name="IA-Soc. Seguros" sheetId="16" r:id="rId16"/>
    <sheet name="IA-Soc. Securitizadoras" sheetId="17" r:id="rId17"/>
    <sheet name="IA- Soc. Factoring" sheetId="18" r:id="rId18"/>
    <sheet name="Clasif. Contratos - Leasing" sheetId="19" r:id="rId19"/>
    <sheet name="Clasif. Contratos - Bien-Bcos" sheetId="20" r:id="rId20"/>
    <sheet name="Clasif. Contratos # Arrend. Bco" sheetId="21" r:id="rId21"/>
    <sheet name="EEFF Asesoría Financiera" sheetId="22" r:id="rId22"/>
    <sheet name="EEFF Agente Valores" sheetId="23" r:id="rId23"/>
    <sheet name="EEFF Corredores Bolsa" sheetId="24" r:id="rId24"/>
    <sheet name="EEFF Admin Fondos Mutuos" sheetId="25" r:id="rId25"/>
    <sheet name="EEFF Admin Fondos Inversión" sheetId="26" r:id="rId26"/>
    <sheet name="EEFF Leasing Inmob." sheetId="27" r:id="rId27"/>
    <sheet name="EEFF Soc. Apoyo al Giro" sheetId="28" r:id="rId28"/>
    <sheet name="EEFF Soc. Cobranza" sheetId="29" r:id="rId29"/>
    <sheet name="EEFF Corredoras Seguros" sheetId="30" r:id="rId30"/>
    <sheet name="EEFF Securitizadoras" sheetId="31" r:id="rId31"/>
    <sheet name="EEFF Soc. Factoring" sheetId="32" r:id="rId32"/>
    <sheet name="EEFF AG Fondos" sheetId="33" r:id="rId33"/>
    <sheet name="Resumen Antec. Fin. Filiales" sheetId="34" r:id="rId34"/>
  </sheets>
  <definedNames>
    <definedName name="AL__200503__________________FECHA__06_06_2005">'Clasif. Contratos # Arrend. Bco'!#REF!</definedName>
    <definedName name="AL__200503__________________FECHA__06_06_2005a">'Clasif. Contratos # Arrend. Bco'!#REF!</definedName>
    <definedName name="_xlnm.Print_Area" localSheetId="1">'Ant. Generales'!$A$4:$G$247</definedName>
    <definedName name="_xlnm.Print_Area" localSheetId="19">'Clasif. Contratos - Bien-Bcos'!$A$5:$P$61</definedName>
    <definedName name="_xlnm.Print_Area" localSheetId="18">'Clasif. Contratos - Leasing'!$A$5:$P$47</definedName>
    <definedName name="_xlnm.Print_Area" localSheetId="20">'Clasif. Contratos # Arrend. Bco'!$A$5:$E$56</definedName>
    <definedName name="_xlnm.Print_Area" localSheetId="25">'EEFF Admin Fondos Inversión'!$A$5:$C$78</definedName>
    <definedName name="_xlnm.Print_Area" localSheetId="24">'EEFF Admin Fondos Mutuos'!$A$5:$D$78</definedName>
    <definedName name="_xlnm.Print_Area" localSheetId="32">'EEFF AG Fondos'!$A$5:$L$78</definedName>
    <definedName name="_xlnm.Print_Area" localSheetId="22">'EEFF Agente Valores'!$A$5:$E$67</definedName>
    <definedName name="_xlnm.Print_Area" localSheetId="21">'EEFF Asesoría Financiera'!$A$5:$K$67</definedName>
    <definedName name="_xlnm.Print_Area" localSheetId="29">'EEFF Corredoras Seguros'!$A$5:$M$52</definedName>
    <definedName name="_xlnm.Print_Area" localSheetId="23">'EEFF Corredores Bolsa'!$A$5:$M$71</definedName>
    <definedName name="_xlnm.Print_Area" localSheetId="26">'EEFF Leasing Inmob.'!$A$5:$D$98</definedName>
    <definedName name="_xlnm.Print_Area" localSheetId="30">'EEFF Securitizadoras'!$A$5:$E$66</definedName>
    <definedName name="_xlnm.Print_Area" localSheetId="27">'EEFF Soc. Apoyo al Giro'!$A$5:$W$68</definedName>
    <definedName name="_xlnm.Print_Area" localSheetId="28">'EEFF Soc. Cobranza'!$A$5:$F$67</definedName>
    <definedName name="_xlnm.Print_Area" localSheetId="31">'EEFF Soc. Factoring'!$A$5:$F$66</definedName>
    <definedName name="_xlnm.Print_Area" localSheetId="2">'Emisiones Bonos'!$B$3:$K$19</definedName>
    <definedName name="_xlnm.Print_Area" localSheetId="17">'IA- Soc. Factoring'!$A$5:$I$56</definedName>
    <definedName name="_xlnm.Print_Area" localSheetId="11">'IA. Admin. Fondos Vivienda'!$A$5:$E$52</definedName>
    <definedName name="_xlnm.Print_Area" localSheetId="9">'IA-Admin. Fondos Inversión'!$A$5:$E$79</definedName>
    <definedName name="_xlnm.Print_Area" localSheetId="8">'IA-Admin. Fondos Mutuos'!$A$5:$J$79</definedName>
    <definedName name="_xlnm.Print_Area" localSheetId="12">'IA-Admin. General Fondos'!$A$5:$N$74</definedName>
    <definedName name="_xlnm.Print_Area" localSheetId="6">'IA-Agentes de Valores'!$A$5:$G$55</definedName>
    <definedName name="_xlnm.Print_Area" localSheetId="5">'IA-Asesorías Financieras'!$A$5:$M$55</definedName>
    <definedName name="_xlnm.Print_Area" localSheetId="7">'IA-Corredores Bolsa'!$A$5:$O$55</definedName>
    <definedName name="_xlnm.Print_Area" localSheetId="3">'IA-Filiales y Soc. Apoyo Giro'!$A$5:$Q$63</definedName>
    <definedName name="_xlnm.Print_Area" localSheetId="4">'IA-Leasing'!$A$5:$Y$55</definedName>
    <definedName name="_xlnm.Print_Area" localSheetId="10">'IA-Leasing Inmobiliario'!$A$6:$E$53</definedName>
    <definedName name="_xlnm.Print_Area" localSheetId="13">'IA-Soc. Apoyo Giro'!$A$5:$AB$55</definedName>
    <definedName name="_xlnm.Print_Area" localSheetId="14">'IA-Soc. Cobranza'!$A$5:$I$55</definedName>
    <definedName name="_xlnm.Print_Area" localSheetId="16">'IA-Soc. Securitizadoras'!$A$5:$F$52</definedName>
    <definedName name="_xlnm.Print_Area" localSheetId="15">'IA-Soc. Seguros'!$A$5:$P$56</definedName>
    <definedName name="_xlnm.Print_Area" localSheetId="33">'Resumen Antec. Fin. Filiales'!$B$4:$J$246</definedName>
    <definedName name="_xlnm.Print_Titles" localSheetId="1">'Ant. Generales'!$4:$5</definedName>
  </definedNames>
  <calcPr fullCalcOnLoad="1"/>
</workbook>
</file>

<file path=xl/sharedStrings.xml><?xml version="1.0" encoding="utf-8"?>
<sst xmlns="http://schemas.openxmlformats.org/spreadsheetml/2006/main" count="4743" uniqueCount="1024">
  <si>
    <t xml:space="preserve">TITULOS BOLSA DE VALORES                      </t>
  </si>
  <si>
    <t xml:space="preserve">INVERSIONES EN SOCIEDADES                     </t>
  </si>
  <si>
    <t xml:space="preserve"> Banchile           </t>
  </si>
  <si>
    <t>THE ROYAL BANK OF SCOTLAND (CHILE) (2)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</si>
  <si>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</si>
  <si>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</si>
  <si>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</si>
  <si>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</si>
  <si>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</si>
  <si>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</si>
  <si>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</si>
  <si>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</si>
  <si>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</si>
  <si>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</si>
  <si>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Bice                 </t>
  </si>
  <si>
    <t xml:space="preserve"> Security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</si>
  <si>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</si>
  <si>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</si>
  <si>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</si>
  <si>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</si>
  <si>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</si>
  <si>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</si>
  <si>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</si>
  <si>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</si>
  <si>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</si>
  <si>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</si>
  <si>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</si>
  <si>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</si>
  <si>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</si>
  <si>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</si>
  <si>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</si>
  <si>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</si>
  <si>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</si>
  <si>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</si>
  <si>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</si>
  <si>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</si>
  <si>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</si>
  <si>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</si>
  <si>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</si>
  <si>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</si>
  <si>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</si>
  <si>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</si>
  <si>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 xml:space="preserve">ESTADOS FINANCIEROS DE  LAS SOCIEDADES DE APOYO AL GIRO (*)                                                                     </t>
  </si>
  <si>
    <t>RESUMEN DE ANTECEDENTES FINANCIEROS DE SOCIEDADES FILIALES</t>
  </si>
  <si>
    <t>Participación del</t>
  </si>
  <si>
    <t xml:space="preserve">Capital y </t>
  </si>
  <si>
    <t xml:space="preserve">ITAU ADMINISTRADORA GENERAL DE FONDOS S.A. </t>
  </si>
  <si>
    <t>BANCO ITAU</t>
  </si>
  <si>
    <t>25.09.07</t>
  </si>
  <si>
    <t>BORIS BUVINIC G.</t>
  </si>
  <si>
    <t>BBVA ASES. Y SERVICIOS FINANCIEROS S.A.</t>
  </si>
  <si>
    <t>CORPCAPITAL CORREDORES DE BOLSA S.A.</t>
  </si>
  <si>
    <t>SANTANDER SANTIAGO CORREDORES DE SEG. LTDA.</t>
  </si>
  <si>
    <t>SINVEST ASESORIAS E INVERSIONES LTDA.</t>
  </si>
  <si>
    <t>SANTANDER INVESTMENT CHILE LTDA.</t>
  </si>
  <si>
    <t>METLIFE CHILE INVERSIONES LTDA.</t>
  </si>
  <si>
    <t>ITAÚ CHILE CORREDORA DE SEGUROS</t>
  </si>
  <si>
    <t>BANCO ITAÚ CHILE</t>
  </si>
  <si>
    <t>BORIS ALFREDO BUVINIC GUEROVICH</t>
  </si>
  <si>
    <t>BBVA ASES. Y SERVICIOS FINANCIEROS S.A</t>
  </si>
  <si>
    <t>BANCOESTADO CORREDORES DE BOLSA</t>
  </si>
  <si>
    <t>BBVA FACTORING LTDA.</t>
  </si>
  <si>
    <t>01.06.07</t>
  </si>
  <si>
    <t>BBVA ASESORIAS FINANCIERAS S.A.</t>
  </si>
  <si>
    <t>3.11.04</t>
  </si>
  <si>
    <t>31.07.06</t>
  </si>
  <si>
    <t>BANCOESTADO CENTRO DE SERVICIOS</t>
  </si>
  <si>
    <t>EMPRESA CORE BANCARIO S.A.</t>
  </si>
  <si>
    <t>06.11.06</t>
  </si>
  <si>
    <t>CORPLEGAL S.A.</t>
  </si>
  <si>
    <t>26.01.07</t>
  </si>
  <si>
    <t>SOC. DE APOYO DE COOPERATIVAS(2)</t>
  </si>
  <si>
    <t>INVERSIONES E INMOBILIARIAS INVERMAS S.A.</t>
  </si>
  <si>
    <t>COOPERATIVA DE AHORRO Y CREDITO ORIENTE LTDA.</t>
  </si>
  <si>
    <t>NELSON JOFRE ZAMORA</t>
  </si>
  <si>
    <t>GESTIÓN DE RECAUDACIÓN Y COBRANZA S.A.</t>
  </si>
  <si>
    <t>08.05.07</t>
  </si>
  <si>
    <t>LUIS PASSERO RODRIGUEZ</t>
  </si>
  <si>
    <t>BBVA Sociedad de Leasing Inmobiliario S.A.</t>
  </si>
  <si>
    <t>BBVA Corredores de Bolsa S.A.</t>
  </si>
  <si>
    <t>BBVA Corredora Tecnica de Seguros Ltda</t>
  </si>
  <si>
    <t>BBVA Factoring Ltda.</t>
  </si>
  <si>
    <t>BanCore S.A.</t>
  </si>
  <si>
    <t>Bancoestado Centro de Servicios S.A. (Serviestado)</t>
  </si>
  <si>
    <t>Soc. de Ss. Transaccionales Caja Vecina S.A.</t>
  </si>
  <si>
    <t>Bancoestado Contacto 24 Horas S.A.</t>
  </si>
  <si>
    <t>Santander Invesment S.A. Corredores de Bolsa</t>
  </si>
  <si>
    <t>Administradora General de Fondos Security S.A.</t>
  </si>
  <si>
    <t>Itaú Chile Corredora de Seguros Ltda.</t>
  </si>
  <si>
    <t>Corpbanca Corredores de Seguros S.A.</t>
  </si>
  <si>
    <t>Corplegal S.A.</t>
  </si>
  <si>
    <t>(*)   A contar del 29 de junio de 2007, Banco HNS cambió su nombre a Rabobank Chile.</t>
  </si>
  <si>
    <t xml:space="preserve">Excedente </t>
  </si>
  <si>
    <t>Contribución al</t>
  </si>
  <si>
    <t>bco. en la propiedad</t>
  </si>
  <si>
    <t>reservas</t>
  </si>
  <si>
    <t>de la</t>
  </si>
  <si>
    <t>excedente del</t>
  </si>
  <si>
    <t>de la soc. filial (%)</t>
  </si>
  <si>
    <t>de la filial</t>
  </si>
  <si>
    <t>filial</t>
  </si>
  <si>
    <t xml:space="preserve"> Bco. Matriz (%)  (1)</t>
  </si>
  <si>
    <t>Sociedad Interbancaria de Depósito de Valores S.A.</t>
  </si>
  <si>
    <t>Redbanc S.A.</t>
  </si>
  <si>
    <t>Transbank S.A.</t>
  </si>
  <si>
    <t>Combanc S.A.</t>
  </si>
  <si>
    <t>BBVA Administradora General de Fondos S.A.</t>
  </si>
  <si>
    <t>BBVA Asesorías Financieras S.A.</t>
  </si>
  <si>
    <t>Nexus S.A.</t>
  </si>
  <si>
    <t>-</t>
  </si>
  <si>
    <t>Bice Administradora General de Fondos S.A.</t>
  </si>
  <si>
    <t>Bice Corredores de Seguros Ltda.</t>
  </si>
  <si>
    <t>Bice Corredores de Bolsa S.A.</t>
  </si>
  <si>
    <t>Banchile Corredores de Bolsa S.A.</t>
  </si>
  <si>
    <t>Banchile Corredores de Seguros Ltda.</t>
  </si>
  <si>
    <t xml:space="preserve">Banchile Asesoría Financiera S.A. </t>
  </si>
  <si>
    <t xml:space="preserve">Banchile Factoring S.A. </t>
  </si>
  <si>
    <t>Banchile Adm General de Fondos S.A.</t>
  </si>
  <si>
    <t>Soc. de Recaudación y Pagos de Servicios Ltda.</t>
  </si>
  <si>
    <t>CCA S.A.</t>
  </si>
  <si>
    <t>Artikos Chile</t>
  </si>
  <si>
    <t>Promarket S.A.</t>
  </si>
  <si>
    <t>Socofin S.A.</t>
  </si>
  <si>
    <t>Banchile Trade Services Limited</t>
  </si>
  <si>
    <t>BCI Administradora de Fondos Mutuos S.A.</t>
  </si>
  <si>
    <t>BCI Asesoría Financiera S.A.</t>
  </si>
  <si>
    <t>BCI Corredor de Bolsa S.A.</t>
  </si>
  <si>
    <t>BCI Factoring S.A.</t>
  </si>
  <si>
    <t>BCI Securitizadora S.A</t>
  </si>
  <si>
    <t>Bandesarrollo Factoring S.A.</t>
  </si>
  <si>
    <t>Bandesarrollo Microempresas As. Financiera de Interés Social S.A.</t>
  </si>
  <si>
    <t>Bandesarrollo Servipyme S.A.</t>
  </si>
  <si>
    <t>Bandesarrollo Soc. de Leasing Inmobiliario S.A.</t>
  </si>
  <si>
    <t>Bancoestado S.A. Corredores de Bolsa</t>
  </si>
  <si>
    <t>Bancoestado Corredores de Seguros Ltda.</t>
  </si>
  <si>
    <t>Bancoestado S.A. Administradora General de Fondos.</t>
  </si>
  <si>
    <t xml:space="preserve"> Adm. Financiero </t>
  </si>
  <si>
    <t xml:space="preserve"> CCA. S.A.       </t>
  </si>
  <si>
    <t xml:space="preserve"> Promarket S.A   </t>
  </si>
  <si>
    <t xml:space="preserve"> Servipag        </t>
  </si>
  <si>
    <t xml:space="preserve"> Adm. Financiero de T </t>
  </si>
  <si>
    <t>Bancoestado Microempresas S.A.</t>
  </si>
  <si>
    <t>Bancoestado Servicios de Cobranza S.A.</t>
  </si>
  <si>
    <t>Santander S.A. Agente de Valores</t>
  </si>
  <si>
    <t>Santander S.A. Sociedad Securitizadora</t>
  </si>
  <si>
    <t xml:space="preserve">Redbanc S.A. </t>
  </si>
  <si>
    <t xml:space="preserve">Transbank S.A. </t>
  </si>
  <si>
    <t>Valores Security S.A. Corredores de Bolsa</t>
  </si>
  <si>
    <t>Sociedades de Leasing Inmobiliario</t>
  </si>
  <si>
    <t>Scotia Sud Americano Corredores de Bolsa S.A.</t>
  </si>
  <si>
    <t>Scotia Sud Americano Corredores de Seguros Ltda.</t>
  </si>
  <si>
    <t>Scotia Sud Americano Asesorías Financieras Ltda</t>
  </si>
  <si>
    <t>Redbanc  S.A.</t>
  </si>
  <si>
    <t>Penta Adm. General de Fondos S.A.</t>
  </si>
  <si>
    <t>Penta Corredores de Bolsa S.A.</t>
  </si>
  <si>
    <t>Banripley Corredora de Seguros Ltda.</t>
  </si>
  <si>
    <t>Monex Agencia de Valores S.A.</t>
  </si>
  <si>
    <t>Securitizadora</t>
  </si>
  <si>
    <t>Información disponible en esta publicación</t>
  </si>
  <si>
    <t>Fuente: Superintendencia de Bancos e Instituciones Financieras</t>
  </si>
  <si>
    <t>Sociedades Filiales</t>
  </si>
  <si>
    <t>y de Apoyo al Giro</t>
  </si>
  <si>
    <t>Emisiones de Bonos vigentes</t>
  </si>
  <si>
    <t>(1) Corresponde a la contribución de las sociedades filiales, en porcentaje.</t>
  </si>
  <si>
    <t>Sociedad de Promoción de Productos Bancarios S.A.</t>
  </si>
  <si>
    <t>Itaú Chile Administradora General de Fondos S.A.</t>
  </si>
  <si>
    <t>CorpCapital Asesoría Financiera S.A.</t>
  </si>
  <si>
    <t>CorpCapital Corredores de Bolsa S.A.</t>
  </si>
  <si>
    <t>CorpCapital Administradora General de Fondos S.A.</t>
  </si>
  <si>
    <t>Banco Falabella Corredores de Seguros Ltda.</t>
  </si>
  <si>
    <t>BCI CORREDORES DE SEGUROS S.A.</t>
  </si>
  <si>
    <t>BANCO FALABELLA CORREDORES DE SEGUROS LTDA</t>
  </si>
  <si>
    <t>29.01.08</t>
  </si>
  <si>
    <t>DESARROLLOS INMOBILIARIOS S.A.</t>
  </si>
  <si>
    <t>23.01.08</t>
  </si>
  <si>
    <t>SOC. DE SS TRANSACCIONALES CAJA VECINA</t>
  </si>
  <si>
    <t xml:space="preserve"> PROBANC         </t>
  </si>
  <si>
    <t xml:space="preserve"> PROBANC             </t>
  </si>
  <si>
    <t xml:space="preserve"> Falabella            </t>
  </si>
  <si>
    <t xml:space="preserve"> Santander </t>
  </si>
  <si>
    <t xml:space="preserve"> Santander</t>
  </si>
  <si>
    <t xml:space="preserve"> BBVA           </t>
  </si>
  <si>
    <t>Falabella</t>
  </si>
  <si>
    <t>Filiales Bancarias y Sociedades de Apoyo al Giro</t>
  </si>
  <si>
    <t>Compañías de Leasing</t>
  </si>
  <si>
    <t>Empresas de Asesorías Financieras</t>
  </si>
  <si>
    <t>Agentes de Valores</t>
  </si>
  <si>
    <t>Corredores de Bolsa</t>
  </si>
  <si>
    <t>Administradoras de Fondos Mutuos</t>
  </si>
  <si>
    <t>Administradoras de Fondos para la Vivienda</t>
  </si>
  <si>
    <t>Administradoras Generales de Fondos</t>
  </si>
  <si>
    <t>Sociedades de Apoyo al Giro</t>
  </si>
  <si>
    <t>Sociedades de Cobranza</t>
  </si>
  <si>
    <t>Sociedades de Seguros</t>
  </si>
  <si>
    <t>Sociedades Securitizadoras</t>
  </si>
  <si>
    <t>Sociedades de Factoring</t>
  </si>
  <si>
    <t>Evolución Indicadores de Actividad:</t>
  </si>
  <si>
    <t xml:space="preserve"> Proservice S.A.</t>
  </si>
  <si>
    <t>Act.: 06/07/2009</t>
  </si>
  <si>
    <t>Por Categoría de Riesgo y Tipo de Operación - Instituciones Bancarias</t>
  </si>
  <si>
    <t>Por Actividad Económica y Tipo de Operación - Instituciones Bancarias</t>
  </si>
  <si>
    <t>Clasificación de los Contratos de leasing</t>
  </si>
  <si>
    <t>Por Tipo de Bien de Instituciones Financieras</t>
  </si>
  <si>
    <t>Por Actividad Económica de Instituciones Financieras</t>
  </si>
  <si>
    <t>Estados Financieros</t>
  </si>
  <si>
    <t>Empresas de Asesoría Financiera</t>
  </si>
  <si>
    <t>Administradoras de Fondos de Inversión</t>
  </si>
  <si>
    <t>Sociedades Corredoras de Seguros</t>
  </si>
  <si>
    <t>Antecedentes Generales</t>
  </si>
  <si>
    <t>Diciembre 2008</t>
  </si>
  <si>
    <t>ANTECEDENTES GENERALES SOBRE SOCIEDADES FILIALES Y DE APOYO AL GIRO diciembre 2008</t>
  </si>
  <si>
    <t>Presidente: Sergio Concha M.
Gerente General: Andoni Elorrieta A.</t>
  </si>
  <si>
    <t>Presidente: Lionel Olavarría L.
Gerente General: Francisco Cuesta E.</t>
  </si>
  <si>
    <t>ADMINISTRADORA GENERAL DE FONDOS</t>
  </si>
  <si>
    <t>Presidente:
Gerente General: Juan Pablo Lira T.</t>
  </si>
  <si>
    <t>Presidente: Pablo de la Cerda M.
Gerente General: Benjamin Epstein N.</t>
  </si>
  <si>
    <t>SCOTIA ADMINISTRADORA GENERAL DE FONDOS S.A.</t>
  </si>
  <si>
    <t>AGENTES DE VALORES</t>
  </si>
  <si>
    <t xml:space="preserve">CORREDORES DE BOLSA </t>
  </si>
  <si>
    <t>BBVA CORREDORES DE BOLSA S.A.</t>
  </si>
  <si>
    <t>BICE INVERSIONES CORREDORES DE BOLSA S.A.</t>
  </si>
  <si>
    <t>Presidente: 
Gerente General: Cristian Donoso L.</t>
  </si>
  <si>
    <t>Presidente:
Gerente General: Daniel Alberto Orellana S.</t>
  </si>
  <si>
    <t>ITAU CHILE CORREDOR DE BOLSA LTDA.</t>
  </si>
  <si>
    <t>Presidente:</t>
  </si>
  <si>
    <t>16.09.08</t>
  </si>
  <si>
    <t>Gerente General:</t>
  </si>
  <si>
    <t>CORREDORES DE SEGUROS</t>
  </si>
  <si>
    <t>NOVA SCOTIA INVERSIONES II LTDA.</t>
  </si>
  <si>
    <t>SOCIEDADES SECURITIZADORAS</t>
  </si>
  <si>
    <t>Presidente: Carlos Brito  C.
Gerente General: Gonzalo Contreras</t>
  </si>
  <si>
    <t>CORPBANCA CORREDORES DE BOLSA S.A.</t>
  </si>
  <si>
    <t>BANCO DEL DESARROLLO (5)</t>
  </si>
  <si>
    <t>SCOTIABANK SUD AMERICANO (6)</t>
  </si>
  <si>
    <t>Scotia Administradora General de Fondos S.A. (5)</t>
  </si>
  <si>
    <t xml:space="preserve">(5) Durante el trimestre, Banco del Desarrollo llevó a cabo la disolución de Sur Leasing S.A.,  Bandesarrollo S.A. Asesoría Financiera, Bandesarrollo Agencia de Valores S.A.,  </t>
  </si>
  <si>
    <t xml:space="preserve">Bandesarrollo Corredora de Bolsa de Productos S.A. y Bandesarrollo Recaudaciones S.A.. Así también, se llevó a cabo la fusión de Bandesarrollo Administradora General </t>
  </si>
  <si>
    <t>de Fondos S.A. con Scotia Administrado de Fondos Mutuos S.A.,  pasando a ser Scotia Administradora General de Fondos S.A.</t>
  </si>
  <si>
    <t>(6) A partir de noviembre 2007 Scotiabank es propietario en un 99,49% del ex Banco del Desarrollo.</t>
  </si>
  <si>
    <t>Itaú Chile Corredor de Bolsa Ltda.</t>
  </si>
  <si>
    <t>EMISIONES DE BONOS VIGENTES DE LAS COMPAÑIAS DE LEASING AL 31.12.2008</t>
  </si>
  <si>
    <t>Banco del Desarrollo (1)</t>
  </si>
  <si>
    <t>A-/A-</t>
  </si>
  <si>
    <t>(1) Con fecha 19.12.08 Banco del Desarrollo realizó la disolución de la sociedad Sur Leasing S.A., asumiendo el primero todas las obligaciones de ésta última.</t>
  </si>
  <si>
    <t xml:space="preserve"> DnB NOR BANK AS </t>
  </si>
  <si>
    <t xml:space="preserve"> NEXUS                </t>
  </si>
  <si>
    <t xml:space="preserve"> Proservice S.A.      </t>
  </si>
  <si>
    <t>Sociedades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</si>
  <si>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</si>
  <si>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</si>
  <si>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</si>
  <si>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</si>
  <si>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</si>
  <si>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</si>
  <si>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</si>
  <si>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</si>
  <si>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</si>
  <si>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</si>
  <si>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</si>
  <si>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</si>
  <si>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Vivienda</t>
  </si>
  <si>
    <t>Corredores</t>
  </si>
  <si>
    <t>de Bolsa</t>
  </si>
  <si>
    <t>Compañías</t>
  </si>
  <si>
    <t>de Leasing</t>
  </si>
  <si>
    <t>Asesorias</t>
  </si>
  <si>
    <t>Financieras</t>
  </si>
  <si>
    <t>Agentes</t>
  </si>
  <si>
    <t>de Valores</t>
  </si>
  <si>
    <t>Mutuos</t>
  </si>
  <si>
    <t>Inversión</t>
  </si>
  <si>
    <t xml:space="preserve"> ARTIKOS CHILE        </t>
  </si>
  <si>
    <t xml:space="preserve"> Combanc S.A.         </t>
  </si>
  <si>
    <t xml:space="preserve"> BANCHILE TRAVE       </t>
  </si>
  <si>
    <t xml:space="preserve"> Redbanc              </t>
  </si>
  <si>
    <t xml:space="preserve"> Servipag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</si>
  <si>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</si>
  <si>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</si>
  <si>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</si>
  <si>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</si>
  <si>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Banestado 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</si>
  <si>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</si>
  <si>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</si>
  <si>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</si>
  <si>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</si>
  <si>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>Banco Itaú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</si>
  <si>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</si>
  <si>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</si>
  <si>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</si>
  <si>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De Credito e Inversi 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</si>
  <si>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</si>
  <si>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</si>
  <si>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 xml:space="preserve"> BBVA                 </t>
  </si>
  <si>
    <t xml:space="preserve"> CORP                 </t>
  </si>
  <si>
    <t xml:space="preserve"> Adm. Gral. de Fondos </t>
  </si>
  <si>
    <t xml:space="preserve"> Adm. Gral. de Fondos</t>
  </si>
  <si>
    <t xml:space="preserve">   ACCIONISTAS</t>
  </si>
  <si>
    <t>DIRECTIVOS</t>
  </si>
  <si>
    <t>%</t>
  </si>
  <si>
    <t>BANCO DE CREDITO E INVERSIONES</t>
  </si>
  <si>
    <t>BANCO DEL DESARROLLO</t>
  </si>
  <si>
    <t>BANCO DEL ESTADO</t>
  </si>
  <si>
    <t xml:space="preserve"> </t>
  </si>
  <si>
    <t>BANCO BICE</t>
  </si>
  <si>
    <t>BICECORP S.A.</t>
  </si>
  <si>
    <t>BANCO DE CHILE</t>
  </si>
  <si>
    <t>SANTIAGO LEASING S.A.</t>
  </si>
  <si>
    <t>BANCO SECURITY</t>
  </si>
  <si>
    <t>02.10.96</t>
  </si>
  <si>
    <t>CONAVICOOP</t>
  </si>
  <si>
    <t>21.01.97</t>
  </si>
  <si>
    <t>02.09.92</t>
  </si>
  <si>
    <t>23.09.92</t>
  </si>
  <si>
    <t>22.04.94</t>
  </si>
  <si>
    <t>BANCO DEL ESTADO DE CHILE</t>
  </si>
  <si>
    <t>01.07.96</t>
  </si>
  <si>
    <t>18.11.87</t>
  </si>
  <si>
    <t>09.01.92</t>
  </si>
  <si>
    <t>BANCO INTERNACIONAL</t>
  </si>
  <si>
    <t>CORP BANCA</t>
  </si>
  <si>
    <t>25.09.91</t>
  </si>
  <si>
    <t>Banchile</t>
  </si>
  <si>
    <t xml:space="preserve"> Santander Asset Management S.A. </t>
  </si>
  <si>
    <t xml:space="preserve"> Bancoestado           </t>
  </si>
  <si>
    <t>Security S.A.</t>
  </si>
  <si>
    <t xml:space="preserve"> CorpCapital</t>
  </si>
  <si>
    <t xml:space="preserve"> Itaú</t>
  </si>
  <si>
    <t>Y DE APOYO AL GIRO (en millones de pesos al 31 de diciembre de 2008)</t>
  </si>
  <si>
    <t>SANTANDER CHILE HOLDING SA.</t>
  </si>
  <si>
    <t xml:space="preserve">BANCO DE CHILE </t>
  </si>
  <si>
    <t>06.12.89</t>
  </si>
  <si>
    <t>16.07.87</t>
  </si>
  <si>
    <t>24.04.89</t>
  </si>
  <si>
    <t>SOC. DE INV. PREV. S.A.</t>
  </si>
  <si>
    <t>16.04.93</t>
  </si>
  <si>
    <t>04.08.87</t>
  </si>
  <si>
    <t>02.11.94</t>
  </si>
  <si>
    <t>08.10.87</t>
  </si>
  <si>
    <t>26.08.91</t>
  </si>
  <si>
    <t>25.10.89</t>
  </si>
  <si>
    <t>REDBANC S.A.</t>
  </si>
  <si>
    <t>21.01.93</t>
  </si>
  <si>
    <t>23.12.96</t>
  </si>
  <si>
    <t>TRANSBANK S.A.</t>
  </si>
  <si>
    <t>21.04.89</t>
  </si>
  <si>
    <t>29.12.89</t>
  </si>
  <si>
    <t>SOCIEDADES DE COBRANZA</t>
  </si>
  <si>
    <t>BANCO FALABELLA</t>
  </si>
  <si>
    <t>BANESTADO CORREDORES DE BOLSA S.A.</t>
  </si>
  <si>
    <t>BCI CORREDOR DE BOLSA S.A.</t>
  </si>
  <si>
    <t>SANTANDER INVERSIONES S.A.</t>
  </si>
  <si>
    <t>SOCIEDADES DE FACTORING</t>
  </si>
  <si>
    <t>BCI CORREDORES DE BOLSA S.A.</t>
  </si>
  <si>
    <t>CORP CORREDORES DE BOLSA S.A.</t>
  </si>
  <si>
    <t>CORP ASESORIAS FINANCIERAS S.A.</t>
  </si>
  <si>
    <t>BCI CORRED. DE BOLSA S.A.</t>
  </si>
  <si>
    <t xml:space="preserve">SOCIEDADES PREEVALUADORAS </t>
  </si>
  <si>
    <t>CITINVESTMENT CHILE LIMITED</t>
  </si>
  <si>
    <t>BANCHILE ASESORIA FINANCIERA S.A.</t>
  </si>
  <si>
    <t>BANCHILE ASESORIA FINANCIERA S.A..</t>
  </si>
  <si>
    <t>SUD AMERICANO CORRED. DE BOLSA S.A.</t>
  </si>
  <si>
    <t>CIA. DE INV. BICE CHILECONSULT S.A.</t>
  </si>
  <si>
    <t>HSBC BANK USA</t>
  </si>
  <si>
    <t>BCI ASESORIA FINANCIERA S.A.</t>
  </si>
  <si>
    <t>BBVA BANCO BHIF</t>
  </si>
  <si>
    <t xml:space="preserve">BBVA BANCO BHIF </t>
  </si>
  <si>
    <t>01.10.00</t>
  </si>
  <si>
    <t>NOVA SCOTIA INVERSIONES LTDA.</t>
  </si>
  <si>
    <t>EMPRESAS JUAN YARUR S.A.C.</t>
  </si>
  <si>
    <t>BCI SECURITIZADORA S.A.</t>
  </si>
  <si>
    <t>ARTIKOS CHILE S.A.</t>
  </si>
  <si>
    <t>04.01.01</t>
  </si>
  <si>
    <t>FACTORING SECURITY S.A.</t>
  </si>
  <si>
    <t xml:space="preserve">BANCHILE SECURITIZADORA S.A </t>
  </si>
  <si>
    <t>BCI FACTORING S.A.</t>
  </si>
  <si>
    <t>SOC. INV. EL NORTE Y EL ROSAL</t>
  </si>
  <si>
    <t>SCOTIA SUD AMERICANO CORRED. DE BOLSA S.A.</t>
  </si>
  <si>
    <t>JP MORGAN CHASE</t>
  </si>
  <si>
    <t>SOC. DE  SERVICIOS A CLIENTES</t>
  </si>
  <si>
    <t>17.07.01</t>
  </si>
  <si>
    <t>BANCOESTADO CONTACTO 24 HORAS S.A.</t>
  </si>
  <si>
    <t>BANDESARROLLO SERVIPYME S.A.</t>
  </si>
  <si>
    <t>17.12.01</t>
  </si>
  <si>
    <t>C Y R ASESORIA E INVERSIONES S.A.</t>
  </si>
  <si>
    <t>(*) Sociedades supervisadas por S.V.S.</t>
  </si>
  <si>
    <t>BANCO SANTANDER CHILE</t>
  </si>
  <si>
    <t>BCI ASESORIAS FINANCIERAS S.A.</t>
  </si>
  <si>
    <t>SCOTIA SUD. AMERICANO CORR. DE BOLSA S.A.</t>
  </si>
  <si>
    <t>BANCOESTADO SERVICIOS DE COBRANZA S.A.</t>
  </si>
  <si>
    <t>SOCOFIN S.A.</t>
  </si>
  <si>
    <t>BANCHILE ASESORIAS FINANCIERAS S.A.</t>
  </si>
  <si>
    <t>BANCHILE ASESORIA FINANCIERA S.A</t>
  </si>
  <si>
    <t>BANCO SANTANDER</t>
  </si>
  <si>
    <t xml:space="preserve">Patrimonio de la </t>
  </si>
  <si>
    <t>Sociedad</t>
  </si>
  <si>
    <t>Porcentaje sobre</t>
  </si>
  <si>
    <t>el patrimonio real</t>
  </si>
  <si>
    <t>del Banco en la Sociedad</t>
  </si>
  <si>
    <t>Concentración de Cartera de Contratos de Leasing</t>
  </si>
  <si>
    <t xml:space="preserve">Electricidad, gas y agua           </t>
  </si>
  <si>
    <t xml:space="preserve">BANESTADO SERVICIOS DE COBRANZA </t>
  </si>
  <si>
    <t>PROMARKET S.A.</t>
  </si>
  <si>
    <t>03.05.02</t>
  </si>
  <si>
    <t>15.05.02</t>
  </si>
  <si>
    <t>24.01.02</t>
  </si>
  <si>
    <t>SANTIAGO ASES. FINANCIERAS LTDA.</t>
  </si>
  <si>
    <t>BANCHILE ASES. FINANCIERA S.A.</t>
  </si>
  <si>
    <t xml:space="preserve"> Banestado Conta </t>
  </si>
  <si>
    <t xml:space="preserve"> NEXUS           </t>
  </si>
  <si>
    <t xml:space="preserve"> SIDV           </t>
  </si>
  <si>
    <t xml:space="preserve"> SOCIEDAD DE TAR </t>
  </si>
  <si>
    <t>JAQUES ERGAS B.</t>
  </si>
  <si>
    <t>KURT HERZKO M.</t>
  </si>
  <si>
    <t>DESIDERIO SILVA B.</t>
  </si>
  <si>
    <t>INVERSIONES SEGUROS SECURITY LTDA.</t>
  </si>
  <si>
    <t>BANCO MONEX</t>
  </si>
  <si>
    <t>BANESTADO LEASING S.A.</t>
  </si>
  <si>
    <t>BANDESARROLLO FACTORING S.A.</t>
  </si>
  <si>
    <t>30.04.03</t>
  </si>
  <si>
    <t>20.11.03</t>
  </si>
  <si>
    <t>17.07.03</t>
  </si>
  <si>
    <t xml:space="preserve">BANCHILE FACTORING S.A. </t>
  </si>
  <si>
    <t>23.01.04</t>
  </si>
  <si>
    <t>31.10.03</t>
  </si>
  <si>
    <t>CARLOS AREA USATORRE</t>
  </si>
  <si>
    <t>BBVA  ASESORIAS FINANCIERAS S.A.</t>
  </si>
  <si>
    <t>SCOTIA SUD AMERICANO CORR. DE SEG. LTDA.</t>
  </si>
  <si>
    <t>BANCO PENTA</t>
  </si>
  <si>
    <t>CARLOS ALBERTO DELANO Y CARLOS</t>
  </si>
  <si>
    <t>PENTA CORREDORES DE BOLSA S.A.</t>
  </si>
  <si>
    <t>BANRIPLEY CORR. DE SEGUROS LTDA.</t>
  </si>
  <si>
    <t>BANCO RIPLEY</t>
  </si>
  <si>
    <t>RIPLEY FINANCIERO S.A.</t>
  </si>
  <si>
    <t>31.08.04</t>
  </si>
  <si>
    <t xml:space="preserve">BANCOESTADO CORREDORES DE SEGUROS </t>
  </si>
  <si>
    <t>BBVA  CORR. TEC. DE SEGUROS LTDA.</t>
  </si>
  <si>
    <t>16.07.04</t>
  </si>
  <si>
    <t xml:space="preserve">BANCHILE CORREDORES DE SEGUROS </t>
  </si>
  <si>
    <t>CENTRO DE RECUPERACION Y COBRANZA LTDA.</t>
  </si>
  <si>
    <t>11.05.05</t>
  </si>
  <si>
    <t>SCOTIABANK CORREDORES DE BOLSA S.A.</t>
  </si>
  <si>
    <t>Centro de Recuperación y Cobranza Ltda</t>
  </si>
  <si>
    <t>BANCHILE TRADE SERVICES LIMITED</t>
  </si>
  <si>
    <t xml:space="preserve">BANCOESTADO SERVICIOS DE COBRANZA </t>
  </si>
  <si>
    <t>BANCOESTADO CENTRO DE SERVICIOS S.A.</t>
  </si>
  <si>
    <t>BANCO DO BRASIL</t>
  </si>
  <si>
    <t>Sociedad Emisora</t>
  </si>
  <si>
    <t>Número</t>
  </si>
  <si>
    <t>Serie</t>
  </si>
  <si>
    <t>Fecha de</t>
  </si>
  <si>
    <t xml:space="preserve">Monto </t>
  </si>
  <si>
    <t xml:space="preserve">  Plazo de </t>
  </si>
  <si>
    <t>Tasa interés</t>
  </si>
  <si>
    <t>Clasificación</t>
  </si>
  <si>
    <t>Firma Clasificadora</t>
  </si>
  <si>
    <t>de serie</t>
  </si>
  <si>
    <t>emisión</t>
  </si>
  <si>
    <t>por serie</t>
  </si>
  <si>
    <t xml:space="preserve">  emisión</t>
  </si>
  <si>
    <t>anual</t>
  </si>
  <si>
    <t>de riesgo</t>
  </si>
  <si>
    <t>U.F.</t>
  </si>
  <si>
    <t>8 años</t>
  </si>
  <si>
    <t>Feller-Rate / Fitch Chile</t>
  </si>
  <si>
    <t>2° emisión</t>
  </si>
  <si>
    <t>B</t>
  </si>
  <si>
    <t>25.04.01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</si>
  <si>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</si>
  <si>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</si>
  <si>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</si>
  <si>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</si>
  <si>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</si>
  <si>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</si>
  <si>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VOLUMEN DE CONTRATOS (en millones de pesos de cada año)</t>
  </si>
  <si>
    <t>TOTAL ACTIVO (en millones de pesos de cada año)</t>
  </si>
  <si>
    <t>PATRIMONIO DE LOS FONDOS ADMINISTRADOS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</si>
  <si>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</si>
  <si>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</si>
  <si>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</si>
  <si>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</si>
  <si>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</si>
  <si>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OPERACIONES DE LEASING                                                                               </t>
  </si>
  <si>
    <t xml:space="preserve"> BANCO MONEX     </t>
  </si>
  <si>
    <t xml:space="preserve"> BBVA            </t>
  </si>
  <si>
    <t xml:space="preserve"> Banco Ripley    </t>
  </si>
  <si>
    <t xml:space="preserve"> Corpbanca       </t>
  </si>
  <si>
    <t xml:space="preserve"> De Chile        </t>
  </si>
  <si>
    <t xml:space="preserve"> Del Desarrollo  </t>
  </si>
  <si>
    <t xml:space="preserve"> Del Estado de C </t>
  </si>
  <si>
    <t xml:space="preserve"> PARIS           </t>
  </si>
  <si>
    <t xml:space="preserve"> PENTA           </t>
  </si>
  <si>
    <t xml:space="preserve"> Santander-Chile</t>
  </si>
  <si>
    <t xml:space="preserve"> Santiago        </t>
  </si>
  <si>
    <t xml:space="preserve"> Scotiabank Sud  </t>
  </si>
  <si>
    <t xml:space="preserve"> Security  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</si>
  <si>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</si>
  <si>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</si>
  <si>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</si>
  <si>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</si>
  <si>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            0)  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</si>
  <si>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</si>
  <si>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</si>
  <si>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</si>
  <si>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</si>
  <si>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</si>
  <si>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RENTABILIDAD DEL CAPITAL (porcentaje)</t>
  </si>
  <si>
    <t xml:space="preserve">ASESORIAS FINANCIERAS                                                                                </t>
  </si>
  <si>
    <t xml:space="preserve"> BCI             </t>
  </si>
  <si>
    <t xml:space="preserve"> Banchile        </t>
  </si>
  <si>
    <t xml:space="preserve"> Bandesarr. Micr </t>
  </si>
  <si>
    <t xml:space="preserve"> Bandesarrollo  </t>
  </si>
  <si>
    <t xml:space="preserve"> Banestado Micro </t>
  </si>
  <si>
    <t xml:space="preserve"> Corp            </t>
  </si>
  <si>
    <t xml:space="preserve"> SCOTIA          </t>
  </si>
  <si>
    <t xml:space="preserve">AGENTES DE VALORES                                                                                   </t>
  </si>
  <si>
    <t xml:space="preserve"> Citibank        </t>
  </si>
  <si>
    <t xml:space="preserve"> Monex           </t>
  </si>
  <si>
    <t xml:space="preserve"> Santander       </t>
  </si>
  <si>
    <t xml:space="preserve">CORREDORES DE BOLSA                                                                                  </t>
  </si>
  <si>
    <t xml:space="preserve"> Banestado       </t>
  </si>
  <si>
    <t xml:space="preserve"> Bice            </t>
  </si>
  <si>
    <t xml:space="preserve">ADMINISTRADORAS DE FONDOS MUTUOS                                                                     </t>
  </si>
  <si>
    <t xml:space="preserve"> BANDESARROLLO   </t>
  </si>
  <si>
    <t>NUMERO DE LOS FONDOS ADMINISTRADOS</t>
  </si>
  <si>
    <t xml:space="preserve">ADMINISTRADORAS DE FONDOS DE INVERSION                                                        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</si>
  <si>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</si>
  <si>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</si>
  <si>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</si>
  <si>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 DE FONDOS PARA LA VIVIENDA                                                            </t>
  </si>
  <si>
    <t xml:space="preserve">ADMINISTRADORAS GENERAL DE FONDOS                                                                    </t>
  </si>
  <si>
    <t xml:space="preserve"> Penta           </t>
  </si>
  <si>
    <t xml:space="preserve">SOCIEDADES DE APOYO AL GIRO                                                                          </t>
  </si>
  <si>
    <t xml:space="preserve"> ARTIKOS CHILE   </t>
  </si>
  <si>
    <t xml:space="preserve"> BANCHILE TRAVE  </t>
  </si>
  <si>
    <t xml:space="preserve"> BCI SERVICIOS D </t>
  </si>
  <si>
    <t xml:space="preserve"> Combanc S.A.    </t>
  </si>
  <si>
    <t xml:space="preserve"> Estado          </t>
  </si>
  <si>
    <t xml:space="preserve"> Globalnet       </t>
  </si>
  <si>
    <t xml:space="preserve"> Proservice S.A. </t>
  </si>
  <si>
    <t xml:space="preserve"> Redbanc         </t>
  </si>
  <si>
    <t xml:space="preserve"> Transbank       </t>
  </si>
  <si>
    <t xml:space="preserve">SOCIEDADES DE COBRANZA                                                                               </t>
  </si>
  <si>
    <t xml:space="preserve"> Normaliza       </t>
  </si>
  <si>
    <t xml:space="preserve">SOCIEDADES DE SEGUROS                                                                                </t>
  </si>
  <si>
    <t xml:space="preserve"> BANRIPLEY       </t>
  </si>
  <si>
    <t xml:space="preserve"> Banestado      </t>
  </si>
  <si>
    <t xml:space="preserve"> Bancore S.A.        </t>
  </si>
  <si>
    <t xml:space="preserve">SOCIEDADES SECURITIZADORAS                                                                           </t>
  </si>
  <si>
    <t>CORPBANCA CORREDORES DE SEG. S.A.</t>
  </si>
  <si>
    <t>BANCO PARIS</t>
  </si>
  <si>
    <t>BANCO DEUTSCHE BANK</t>
  </si>
  <si>
    <t xml:space="preserve">SOCIEDADES FACTORING                                                                                 </t>
  </si>
  <si>
    <t xml:space="preserve"> SCOTIA         </t>
  </si>
  <si>
    <t>CONCENTRACION DE LA CARTERA DE CONTRATOS DE LEASING POR CATEGORIA  DE RIESGO Y TIPO DE OPERACION</t>
  </si>
  <si>
    <t>DE INSTITUCIONES FINANCIERAS</t>
  </si>
  <si>
    <t>POR TIPO DE OPERACION</t>
  </si>
  <si>
    <t>BBVA</t>
  </si>
  <si>
    <t>Bice</t>
  </si>
  <si>
    <t>Corpbanca</t>
  </si>
  <si>
    <t>De Chile</t>
  </si>
  <si>
    <t>De Credito e Inversiones</t>
  </si>
  <si>
    <t>Del Desarrollo</t>
  </si>
  <si>
    <t>Del Estado de Chile</t>
  </si>
  <si>
    <t>Santander-Chile</t>
  </si>
  <si>
    <t>Scotiabank Sud Americano</t>
  </si>
  <si>
    <t>Security</t>
  </si>
  <si>
    <t>TOTAL</t>
  </si>
  <si>
    <t>LEASING MOBILIARIO</t>
  </si>
  <si>
    <t>LEASING INMOBILIARIO</t>
  </si>
  <si>
    <t>LEASE-BACK MOBILIARIO</t>
  </si>
  <si>
    <t>LEASE-BACK INMOBILIARIO</t>
  </si>
  <si>
    <t>OTROS</t>
  </si>
  <si>
    <t>POR CATEGORIAS DE RIESGO</t>
  </si>
  <si>
    <t>A1</t>
  </si>
  <si>
    <t>A2</t>
  </si>
  <si>
    <t>A3</t>
  </si>
  <si>
    <t>C1</t>
  </si>
  <si>
    <t>C2</t>
  </si>
  <si>
    <t>C3</t>
  </si>
  <si>
    <t>C4</t>
  </si>
  <si>
    <t>D1</t>
  </si>
  <si>
    <t>D2</t>
  </si>
  <si>
    <t>GR</t>
  </si>
  <si>
    <t>POR MOROSIDAD</t>
  </si>
  <si>
    <t>AL DIA</t>
  </si>
  <si>
    <t xml:space="preserve"> 31 A  60 DIAS</t>
  </si>
  <si>
    <t xml:space="preserve"> 61 A  90 DIAS</t>
  </si>
  <si>
    <t xml:space="preserve"> 91 A 180 DIAS</t>
  </si>
  <si>
    <t>181 O MAS DIAS</t>
  </si>
  <si>
    <t>TIPO SOCIEDAD</t>
  </si>
  <si>
    <t>TIPO EMPRESA</t>
  </si>
  <si>
    <t>PROPIEDAD %</t>
  </si>
  <si>
    <t xml:space="preserve">FECHA DE AUTORIZACION </t>
  </si>
  <si>
    <t>FILIALES</t>
  </si>
  <si>
    <t>SOCIEDADES DE LEASING INMOBILIARIAS</t>
  </si>
  <si>
    <t>BANDESARROLLO SOC. DE LEASING INMOBILIARIO S.A.</t>
  </si>
  <si>
    <t>Presidente: Sergio Concha M.
Gerente General: Arnaldo Vera C.</t>
  </si>
  <si>
    <t>BBVA SOCIEDAD DE LEASING INMOBILIARIO  S.A.</t>
  </si>
  <si>
    <t>Presidente: Ignacio Lacasta C.
Gerente General: Jorge Fernández</t>
  </si>
  <si>
    <t>DE ASESORÍAS FIANCIERAS</t>
  </si>
  <si>
    <t>SCOTIA SUD AMERICANO ASESORIA FINANCIERA LTDA.</t>
  </si>
  <si>
    <t>BANCO SCOTIABANK SUD AMERICANO</t>
  </si>
  <si>
    <t>Presidente:
Gerente General:  Juan Pablo Monje F.</t>
  </si>
  <si>
    <t xml:space="preserve">BANCHILE ASESORIA FINANCIERA S.A. </t>
  </si>
  <si>
    <t>Presidente: Pablo Granifo L.
Gerente General: Cristian Mandiola S.</t>
  </si>
  <si>
    <t>BANDESARROLLO MICROEMPRESAS A. F. DE INTERES SOCIAL LTDA.</t>
  </si>
  <si>
    <t>Presidente: Sergio Concha M.
Gerente General: Marcos Mahave C .</t>
  </si>
  <si>
    <t>BANCOESTADO MICROEMPRESAS S.A ASESORIA FINANCIERA</t>
  </si>
  <si>
    <t>Presidente: Arnoldo Courard Bull
Gerente General: Maria Soledad Ovando G.</t>
  </si>
  <si>
    <t>Presidente: Ingacio Lacasta C.
Gerente General: Alejandro Bertrand D.</t>
  </si>
  <si>
    <t>CORPCAPITAL ASESORIAS FINANCIERAS S.A.</t>
  </si>
  <si>
    <t>Presidente: Patricio Leighton Z.
Gerente General: Roberto Baraona U.</t>
  </si>
  <si>
    <t>Presidente:
Gerente General : Sergio Frías</t>
  </si>
  <si>
    <t>ADMINISTRADORAS DE FONDOS MUTUOS (*)</t>
  </si>
  <si>
    <t>Presidente: Jeremy Pallant
Gerente General: Ivonne Merino S</t>
  </si>
  <si>
    <t xml:space="preserve">BCI ADMINISTRADORA DE FONDOS MUTUOS S.A. </t>
  </si>
  <si>
    <t>Presidente:
Gerente General:</t>
  </si>
  <si>
    <t xml:space="preserve">BANCHILE ADMINISTRADORA GENERAL DE FONDOS S.A. </t>
  </si>
  <si>
    <t>Presidente:
Gerente General : Andrés Lagos V.</t>
  </si>
  <si>
    <t xml:space="preserve">SANTANDER ASSET MANAGEMENT S.A ADMINISTRADORA GENERAL DE FONDOS </t>
  </si>
  <si>
    <t>BANCOESTADO S.A. ADMINISTRADORA GENERAL DE FONDOS</t>
  </si>
  <si>
    <t>Presidente:Sebastian del Campo
Gerente General: Mario Duque A.</t>
  </si>
  <si>
    <t>ADMINISTRADORA GENERAL DE FONDOS SECURITY S.A.</t>
  </si>
  <si>
    <t>BBVA ADMINISTRADORA GENERAL DE FONDOS S.A.</t>
  </si>
  <si>
    <t>Presidente: Ignacio Lacasta C.
Gerente General: Juan Cofre D.</t>
  </si>
  <si>
    <t>BICE  ADMINISTRADORA GENERAL DE FONDOS S.A.</t>
  </si>
  <si>
    <t>Presidente: Juan Carlos Eyzaguirre E.
Gerente General: José Valenzuela C.</t>
  </si>
  <si>
    <t>PENTA ADMINISTRADORA GENERAL DE FONDOS S.A.</t>
  </si>
  <si>
    <t>Presidente: Héctor Concha M.
Gerente General: Jorge Spichiger C.</t>
  </si>
  <si>
    <t>CORPCAPITAL ADMINISTRADORA GENERAL DE FONDOS S.A.</t>
  </si>
  <si>
    <t>BCI ADMINISTRADORA GENERAL DE FONDOS S.A.</t>
  </si>
  <si>
    <t>Presidente:
Gerente General: Héctor Valenzuela L.</t>
  </si>
  <si>
    <t>Presidente:
Gerente General: Hernán Martínez R.</t>
  </si>
  <si>
    <t>ADMINISTRADORA FONDOS DE INVERSIÓN</t>
  </si>
  <si>
    <t>BANCOESTADO CAPITAL DE RIESGO S.A.</t>
  </si>
  <si>
    <t>Presidente: Emiliano Figueroa S.</t>
  </si>
  <si>
    <t>29.04.08</t>
  </si>
  <si>
    <t>BANCOESTADO S.A. ADM. GENERAL DE FONDOS</t>
  </si>
  <si>
    <t>Gerente General: Rafael Cabello</t>
  </si>
  <si>
    <t>CITIBANK AGENCIA DE VALORES S.A.</t>
  </si>
  <si>
    <t>Presidente: Mario Farrén R.
Gerente General: Rodrigo López G.</t>
  </si>
  <si>
    <t>SANTANDER S.A. AGENCIA DE VALORES S.A.</t>
  </si>
  <si>
    <t>MONEX AGENCIA DE VALORES S.A.</t>
  </si>
  <si>
    <t>Presidente:
Gerente General: Kurt Herzko M.</t>
  </si>
  <si>
    <t>BANCHILE CORREDORES DE BOLSA</t>
  </si>
  <si>
    <t>Presidente: Gonzalo Menéndez D.
Gerente General: Jorge Rodriguez I.</t>
  </si>
  <si>
    <t>BANCOESTADO S.A. CORREDORES DE BOLSA</t>
  </si>
  <si>
    <t>Presidente: Antonio Bertrand H.
Gerente General: Jorge Ramirez O.</t>
  </si>
  <si>
    <t>Presidente: Carlos Spoerer U.
Gerente General: Ricardo Victorero C.</t>
  </si>
  <si>
    <t>Presidente: Manuel Olivares Rossetti
Gerente General: Mario Duque A.</t>
  </si>
  <si>
    <t>Presidente: Michele Silvestro L.
Gerente General: Gonzalo Peña L</t>
  </si>
  <si>
    <t>SANTANDER INVESTMENT S.A. CORREDORES DE BOLSA</t>
  </si>
  <si>
    <t>SCOTIA SUD AMERICANO CORREDORES DE BOLSA</t>
  </si>
  <si>
    <t>VALORES SECURITY S.A. CORREDORES DE BOLSA</t>
  </si>
  <si>
    <t>Presidente: Ramón Eluchans O.
Gerente General: Cristián Pinto M.</t>
  </si>
  <si>
    <t>CARLOS ALBERTO DELANO Y CARLOS EUGENIO LAVIN</t>
  </si>
  <si>
    <t>Presidente:
Gerente General: Fernando Silva S.</t>
  </si>
  <si>
    <t>Presidente:
Gerente General: Rodrigo Morales G.</t>
  </si>
  <si>
    <t>Presidente:
Gerente General: Jorge Larroucau D.</t>
  </si>
  <si>
    <t>BICE CORREDORES DE SEGUROS LTDA.</t>
  </si>
  <si>
    <t>Presidente:
Gerente General: Rafael Trejo V.</t>
  </si>
  <si>
    <t>Presidente:
Gerente General: Pablo Enrione</t>
  </si>
  <si>
    <t>Presidente: Pablo de la Cerda M.
Gerente General: Roberto Vergara K.</t>
  </si>
  <si>
    <t>Presidente:
Gerente General: Alejandro Smith L.</t>
  </si>
  <si>
    <t>Presidente:
Gerente General: Julio González E.</t>
  </si>
  <si>
    <t>Presidente:
Gerente General: María Jabbaz A.</t>
  </si>
  <si>
    <t>SERVICIOS DE NORMALIZACIÓN Y COBRANZA NORMALIZA SA</t>
  </si>
  <si>
    <t>Presidente: Nicolas Diban S.
Gerente General: Galo Bertrán R.</t>
  </si>
  <si>
    <t>Presidente: Antonio Undurraga O.
Gerente General: Carlos Eterovic V.</t>
  </si>
  <si>
    <t>Presidente: Pablo Granifo L.
Gerente General : Mario Sandoval H.</t>
  </si>
  <si>
    <t>Presidente:
Gerente General: Cristián Grez S.</t>
  </si>
  <si>
    <t>Presidente: Pablo Granifo L.
Gerente General: Claudio Martinez F.</t>
  </si>
  <si>
    <t>Presidente: Lionel Olavarria L.
Gerente General: Germán Acevedo C.</t>
  </si>
  <si>
    <t>Presidente: Sergio Concha M.
Gerente General: Christian Cook R.</t>
  </si>
  <si>
    <t>Presidente:
Gerente General: Andrés Hortal V.</t>
  </si>
  <si>
    <t>Presidente: Lionel Olavarría L.
Gerente General: Juan Donoso C.</t>
  </si>
  <si>
    <t>SANTANDER S.A. SOCIEDAD SECURITIZADORA</t>
  </si>
  <si>
    <t>Presidente: Pablo Granifo L.
Gerente General : José A. Vial C</t>
  </si>
  <si>
    <t>SOCIEDADES DE APOYO AL GIRO (SAG)</t>
  </si>
  <si>
    <t>REDES DE TRANSFERENCIAS ELECTRONICAS DE FONDOS</t>
  </si>
  <si>
    <t>Presidente: Jorge Diaz V.
Gerente General: Miguel Leonvendagar V.</t>
  </si>
  <si>
    <t>THE ROYAL BANK OF SCOTLAND (CHILE)</t>
  </si>
  <si>
    <t>SOCIEDAD INTERBANCARIA DE DEPOSITOS DE VALORES S.A.</t>
  </si>
  <si>
    <t>Presidente: Arturo Concha U.
Gerente General: Alejandro Alarcón</t>
  </si>
  <si>
    <t>EMISORES U OPERADORES DE TARJETAS DE CREDITO</t>
  </si>
  <si>
    <t>OPERADORA DE TARJETAS DE CRÉDITO NEXUS S.A.</t>
  </si>
  <si>
    <t xml:space="preserve"> BBVA </t>
  </si>
  <si>
    <t xml:space="preserve"> BBVA</t>
  </si>
  <si>
    <t xml:space="preserve"> Banestado Contacto 24</t>
  </si>
  <si>
    <t>Centro de Recuperación y Cobranza</t>
  </si>
  <si>
    <t>Presidente: Jorge Díaz V.
Gerente General: Carlos Johnson L</t>
  </si>
  <si>
    <t>Presidente: Hernán Somerville S.
Gerente General: Felipe Brahm G.</t>
  </si>
  <si>
    <t>SOCIEDADES RECAUDADORAS DE PAGO DE SERVICIOS</t>
  </si>
  <si>
    <t>SOCIEDAD DE RECAUDACION Y PAGO DE SERVICIOS LIMITADA</t>
  </si>
  <si>
    <t>Presidente: Jorge Díaz V.
Gerente General.: Oscar Alvarez M.</t>
  </si>
  <si>
    <t>Presidente: Humberto Gómez Cisternas
Gerente General:Patricia Morales Gálvez</t>
  </si>
  <si>
    <t>SANTANDER SERVICIOS DE RECAUDACIÓN Y PAGOS LTDA.</t>
  </si>
  <si>
    <t>Presidente:
Gerente General: Cristián Melo G.</t>
  </si>
  <si>
    <t xml:space="preserve">SOC.PROVEEDORA DE SERVICIOS TRANSACCIONALES CAJA VECINA </t>
  </si>
  <si>
    <t>Presidente: María Cecilia Vergara Fischer
Gerente Gral.: Jorge Stuardo L.</t>
  </si>
  <si>
    <t>Presidente: Carlos Arentsen 
Gerente General: Lily Justiniano B.</t>
  </si>
  <si>
    <t>DE INSTITUCIONES FINANCIERAS          AL : 12-2008</t>
  </si>
  <si>
    <t>DE INSTITUCIONES FINANCIERAS                    AL : 12-2008</t>
  </si>
  <si>
    <t>ESTADOS DE SITUACION,    DICEMBRE   2008  (SALDOS A FIN DE MES EN MILLONES DE PESOS)</t>
  </si>
  <si>
    <t>ESTADOS DE RESULTADO,    DICIEMBRE   2008 (EN MILLONES DE PESOS)</t>
  </si>
  <si>
    <t>ESTADOS DE SITUACION,    DICIEMBRE   2008  (SALDOS A FIN DE MES EN MILLONES DE PESOS)</t>
  </si>
  <si>
    <t>FONDOS ADMINISTRADOS.    DICIEMBRE   2008</t>
  </si>
  <si>
    <t>Presidente: Valentín Pimentel A.
Gerente General: Guillermo Nicolossi P.</t>
  </si>
  <si>
    <t>SOC. DE PROMOCION DE PRODUCTOS BANCARIOS S.A.</t>
  </si>
  <si>
    <t>Presidente: Juan Ruiz G.
Gerente General: Patricio Pérez M.</t>
  </si>
  <si>
    <t>SOCIEDADES DE COMPENSACION AUTOMATICA</t>
  </si>
  <si>
    <t>CENTRO DE COMPENSACION AUTOMATIZADO S.A.</t>
  </si>
  <si>
    <t>Presidente: Patricia Pinto Lampidis 
Gerente General: Julio Rettig Simken</t>
  </si>
  <si>
    <t>SOC.OPERADORA DE LA CAMARA DE COMPENSACION DE PAGOS DE ALTO VALOR S.A.</t>
  </si>
  <si>
    <t>Presidente: Arturo Concha Ureta
Gerente General: Felipe Ledermann</t>
  </si>
  <si>
    <t>SOC. DE  SERVICIOS DE INTERACCION ELECTRONICA</t>
  </si>
  <si>
    <t>Presidente: Eduardo Ebensperger O.
Gerente General: Hernán Herrera G.</t>
  </si>
  <si>
    <t>Presidente: Hernán Saavedra Parra
Gerente General: Jaime Reyes P.</t>
  </si>
  <si>
    <t>Presidente:
Gerente General: Fernando Cañas</t>
  </si>
  <si>
    <t>SOC.PROVEEDORA DE SERVICIOS DE TRANSPORTE</t>
  </si>
  <si>
    <t>ADMINISTRADOR FINANCIERO TRANSANTIAGO S.A.</t>
  </si>
  <si>
    <t>Presidente: Hernán Somerville S.
Gerente General: Enrique Méndez V.</t>
  </si>
  <si>
    <t>ADM. DE PROCESAMIENTO DE INFORMACIÓN</t>
  </si>
  <si>
    <t xml:space="preserve">Por Tipo de Bien                      </t>
  </si>
  <si>
    <t xml:space="preserve"> Itaú Chile </t>
  </si>
  <si>
    <t>SOC. PRESTADORA DE SERVICIOS LEGALES</t>
  </si>
  <si>
    <t>Presidente: Miguel Álgel Poduje F.
Gerente General: Jaime Córdova F.</t>
  </si>
  <si>
    <t>Presidente:
Gerente General: Nelson Jofré</t>
  </si>
  <si>
    <t>Presidente:
Gerente Gral.: Nelson Jofré</t>
  </si>
  <si>
    <t>(1) Santander Corredora de Seguros S.A. (Ex Santander Leasing S.A.) modificó su razón social y se encuentra en proceso de fusión con la filial Santader Corredora de Seguros Ltda.</t>
  </si>
  <si>
    <t>(2) En septiembre de 2008, se autorizó el término de giro de Bandesarrollo Recaudaciones S.A.</t>
  </si>
  <si>
    <t>Redbanc S.A. (3)</t>
  </si>
  <si>
    <t>Sociedad Interbancaria de Depósito de Valores S.A. (3)</t>
  </si>
  <si>
    <t>Transbank S.A.(3)</t>
  </si>
  <si>
    <t>Combanc S.A. (3)</t>
  </si>
  <si>
    <t>Citibank Agencia de Valores S.A (4)</t>
  </si>
  <si>
    <t>(2) El 30 de junio de 2008 el ABN AMRO BANK (Chile) cambió su nombre a The Royal Bank of Scotland (Chile)</t>
  </si>
  <si>
    <t>(3) Producto de la fusión efectuada en enero 2008 entre Banco de Chile y Banco Citibank Chile, el primero adquirió las acciones de este último.</t>
  </si>
  <si>
    <t>(4) Con fecha 08.01.08 la SBIF aprobó la fusión del Banco de Chile con Banco Citibank Chile.</t>
  </si>
  <si>
    <t>Bancoestado Adm. Fondos de Inversión de Capital de Riesgo S.A.</t>
  </si>
  <si>
    <t>CONCENTRACION DE LA CARTERA DE CONTRATOS DE LEASING POR TIPO DE BIEN</t>
  </si>
  <si>
    <t xml:space="preserve">BBVA        </t>
  </si>
  <si>
    <t xml:space="preserve">Bice        </t>
  </si>
  <si>
    <t xml:space="preserve">Corpbanca   </t>
  </si>
  <si>
    <t xml:space="preserve">De Chile    </t>
  </si>
  <si>
    <t>De Credito e</t>
  </si>
  <si>
    <t>Del Desarrol</t>
  </si>
  <si>
    <t xml:space="preserve">BCI Corredores de Seguros S.A. </t>
  </si>
  <si>
    <t>Análisis y Servicios S.A.</t>
  </si>
  <si>
    <t xml:space="preserve">Servicios de Normalización y Cobranza Normaliza S.A. </t>
  </si>
  <si>
    <t>Santander Asset Management S.A. Adm General de Fondos</t>
  </si>
  <si>
    <t>Santander Corr. de Seg. Ltda.</t>
  </si>
  <si>
    <t>SANTANDER CORR. DE SEGUROS LTDA.</t>
  </si>
  <si>
    <t>SANTANDER INVERSIONES LTDA.</t>
  </si>
  <si>
    <t>ANALISIS Y SERVICIOS S.A.</t>
  </si>
  <si>
    <t>30.07.04</t>
  </si>
  <si>
    <t>RABOBANK CHILE</t>
  </si>
  <si>
    <t xml:space="preserve"> COBRANZA Y RECA </t>
  </si>
  <si>
    <t xml:space="preserve"> Normaliza S.A.  </t>
  </si>
  <si>
    <t xml:space="preserve"> SOCOFIN S.A.   </t>
  </si>
  <si>
    <t xml:space="preserve"> Scotiabank      </t>
  </si>
  <si>
    <t xml:space="preserve"> Banchile       </t>
  </si>
  <si>
    <t xml:space="preserve"> Corp           </t>
  </si>
  <si>
    <t xml:space="preserve"> CORP            </t>
  </si>
  <si>
    <t xml:space="preserve"> Itaú Chile Adm. </t>
  </si>
  <si>
    <t xml:space="preserve"> Santander      </t>
  </si>
  <si>
    <t xml:space="preserve"> Citibank N.A.  </t>
  </si>
  <si>
    <t xml:space="preserve"> De Credito e In</t>
  </si>
  <si>
    <t xml:space="preserve"> Dresdner Bank L </t>
  </si>
  <si>
    <t xml:space="preserve"> HSBC Bank (Chil </t>
  </si>
  <si>
    <t xml:space="preserve"> ITAU CHILE     </t>
  </si>
  <si>
    <t xml:space="preserve"> Rabobank Chile  </t>
  </si>
  <si>
    <t xml:space="preserve"> Bandesarrollo S</t>
  </si>
  <si>
    <t xml:space="preserve"> Banripley       </t>
  </si>
  <si>
    <t xml:space="preserve"> BancoEstado     </t>
  </si>
  <si>
    <t xml:space="preserve"> Bandesarr. Micro.    </t>
  </si>
  <si>
    <t xml:space="preserve"> Banestado Micro.    </t>
  </si>
  <si>
    <t>ITAU CHILE</t>
  </si>
  <si>
    <t>Internacional</t>
  </si>
  <si>
    <t xml:space="preserve"> BCI                 </t>
  </si>
  <si>
    <t xml:space="preserve"> Itaú Chile Adm. Gene </t>
  </si>
  <si>
    <t xml:space="preserve">BBVA            </t>
  </si>
  <si>
    <t>Del Estado d</t>
  </si>
  <si>
    <t>BANRIPLEY ASESORÍAS FINANCIERAS LTDA.</t>
  </si>
  <si>
    <t>20.05.05</t>
  </si>
  <si>
    <t>RYPLEY FINANCIERO S.A.</t>
  </si>
  <si>
    <t>10.03.06</t>
  </si>
  <si>
    <t>EMPRESAS JUAN YARUR S.A.C</t>
  </si>
  <si>
    <t>27.09.06</t>
  </si>
  <si>
    <t>BCI Administradora General de Fondos S.A.</t>
  </si>
  <si>
    <t>Santander Servicios de Recaudación y Pagos Ltda.</t>
  </si>
  <si>
    <t>Banripley Asesorías Financieras Ltda.</t>
  </si>
  <si>
    <t xml:space="preserve"> Bancore S.A.   </t>
  </si>
  <si>
    <t>Santander-Ch</t>
  </si>
  <si>
    <t>Scotiabank S</t>
  </si>
  <si>
    <t xml:space="preserve">Security    </t>
  </si>
  <si>
    <t xml:space="preserve">Total       </t>
  </si>
  <si>
    <t xml:space="preserve">Automoviles         </t>
  </si>
  <si>
    <t>Equipos de transport</t>
  </si>
  <si>
    <t>Equipos de movimient</t>
  </si>
  <si>
    <t>Equipos de manipulac</t>
  </si>
  <si>
    <t>Equipos y maquinas i</t>
  </si>
  <si>
    <t>Equipos computaciona</t>
  </si>
  <si>
    <t xml:space="preserve">Equipos de oficina  </t>
  </si>
  <si>
    <t>Equipos medicos y cl</t>
  </si>
  <si>
    <t xml:space="preserve">Equipos de Medicion </t>
  </si>
  <si>
    <t>Equipos de filmacion</t>
  </si>
  <si>
    <t>Equipos de impresion</t>
  </si>
  <si>
    <t>Equipos para tratami</t>
  </si>
  <si>
    <t xml:space="preserve">Equipos agricolas   </t>
  </si>
  <si>
    <t xml:space="preserve">Bienes raices       </t>
  </si>
  <si>
    <t xml:space="preserve">Equipos de energia  </t>
  </si>
  <si>
    <t xml:space="preserve"> OTROS              </t>
  </si>
  <si>
    <t xml:space="preserve"> TOTAL              </t>
  </si>
  <si>
    <t xml:space="preserve">Por   Actividad Economica     </t>
  </si>
  <si>
    <t>Agricultura y ganade</t>
  </si>
  <si>
    <t xml:space="preserve">Fruticultura        </t>
  </si>
  <si>
    <t>Silvicultura y extra</t>
  </si>
  <si>
    <t xml:space="preserve">Pesca               </t>
  </si>
  <si>
    <t>Explotacion de minas</t>
  </si>
  <si>
    <t>Produccion de petrol</t>
  </si>
  <si>
    <t>Ind. de prod. alimen</t>
  </si>
  <si>
    <t>Industria textil y d</t>
  </si>
  <si>
    <t>Industria de la mede</t>
  </si>
  <si>
    <t>Industria del papel,</t>
  </si>
  <si>
    <t>Ind. prod. quimicos/</t>
  </si>
  <si>
    <t>Fabric. prod. minera</t>
  </si>
  <si>
    <t>Otras industrias man</t>
  </si>
  <si>
    <t xml:space="preserve">Electricidad, gas y </t>
  </si>
  <si>
    <t>Construccion de vivi</t>
  </si>
  <si>
    <t>Otras obras y constr</t>
  </si>
  <si>
    <t>Comercio al por mayo</t>
  </si>
  <si>
    <t>Comercio al por meno</t>
  </si>
  <si>
    <t>Transporte y almacen</t>
  </si>
  <si>
    <t xml:space="preserve">Comunicaciones      </t>
  </si>
  <si>
    <t>Establecimientos fin</t>
  </si>
  <si>
    <t>Bienes inmuebles y s</t>
  </si>
  <si>
    <t>Servicios comunales,</t>
  </si>
  <si>
    <t xml:space="preserve"> OTRAS              </t>
  </si>
  <si>
    <t xml:space="preserve">Automoviles                                 </t>
  </si>
  <si>
    <t xml:space="preserve">Equipos de transporte                       </t>
  </si>
  <si>
    <t xml:space="preserve">Equipos de movimientos de tierra            </t>
  </si>
  <si>
    <t xml:space="preserve">Equipos de manipulacion de carga            </t>
  </si>
  <si>
    <t xml:space="preserve">Equipos y maquinas industriales             </t>
  </si>
  <si>
    <t>Itaú (Chile)</t>
  </si>
  <si>
    <t xml:space="preserve">GASTOS OPERACIONALES                        </t>
  </si>
  <si>
    <t>Citibank</t>
  </si>
  <si>
    <t xml:space="preserve"> Monex</t>
  </si>
  <si>
    <t xml:space="preserve"> Penta</t>
  </si>
  <si>
    <t xml:space="preserve">Equipos computacionales                     </t>
  </si>
  <si>
    <t xml:space="preserve">Equipos de oficina                          </t>
  </si>
  <si>
    <t xml:space="preserve">Equipos medicos y clinicos                  </t>
  </si>
  <si>
    <t xml:space="preserve">Equipos de Medicion Control Y Ex            </t>
  </si>
  <si>
    <t xml:space="preserve">Equipos de filmacion y video                </t>
  </si>
  <si>
    <t>Equipos de impresion y reproduccion en serie</t>
  </si>
  <si>
    <t xml:space="preserve">Equipos para tratamiento maderero           </t>
  </si>
  <si>
    <t xml:space="preserve">Equipos agricolas                           </t>
  </si>
  <si>
    <t xml:space="preserve">Bienes raices                               </t>
  </si>
  <si>
    <t xml:space="preserve">Equipos de energia                          </t>
  </si>
  <si>
    <t xml:space="preserve">TOTAL CARTERA                                     </t>
  </si>
  <si>
    <t>Agricultura y ganaderia excepto fru</t>
  </si>
  <si>
    <t xml:space="preserve">Fruticultura                       </t>
  </si>
  <si>
    <t>Silvicultura y extraccion de madera</t>
  </si>
  <si>
    <t xml:space="preserve">Explotacion de minas y canteras    </t>
  </si>
  <si>
    <t>Ind. de prod. alimenticios, bebidas</t>
  </si>
  <si>
    <t>Industria del papel, imprentas y ed</t>
  </si>
  <si>
    <t>Ind. prod. quimicos/petrol.carbon c</t>
  </si>
  <si>
    <t>Fabric. prod. minerales metalicos y</t>
  </si>
  <si>
    <t xml:space="preserve">Otras industrias manufactureras    </t>
  </si>
  <si>
    <t xml:space="preserve">Construccion de viviendas          </t>
  </si>
  <si>
    <t xml:space="preserve">Otras obras y construcciones       </t>
  </si>
  <si>
    <t xml:space="preserve">Comercio al por mayor              </t>
  </si>
  <si>
    <t>Comercio al por menor, restaurant y</t>
  </si>
  <si>
    <t xml:space="preserve">Transporte y almacenamiento        </t>
  </si>
  <si>
    <t xml:space="preserve">Comunicaciones                     </t>
  </si>
  <si>
    <t>Bienes inmuebles y serv.prestados e</t>
  </si>
  <si>
    <t>Servicios comunales, sociales y per</t>
  </si>
  <si>
    <t xml:space="preserve"> Otras                             </t>
  </si>
  <si>
    <t xml:space="preserve"> TOTAL                             </t>
  </si>
  <si>
    <t>Número de Bienes</t>
  </si>
  <si>
    <t>Valor neto</t>
  </si>
  <si>
    <t>% sobre Total</t>
  </si>
  <si>
    <t>Tipo Bien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</si>
  <si>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</si>
  <si>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</si>
  <si>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</si>
  <si>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</si>
  <si>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</si>
  <si>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 SUR LEASING S.A </t>
  </si>
  <si>
    <t xml:space="preserve"> Santiago Leasin </t>
  </si>
  <si>
    <t xml:space="preserve"> CORPLEGAL S.A. </t>
  </si>
  <si>
    <t xml:space="preserve"> GRC S.A         </t>
  </si>
  <si>
    <t xml:space="preserve"> INVERMAS S.A.  </t>
  </si>
  <si>
    <t xml:space="preserve"> BancoEstado         </t>
  </si>
  <si>
    <t xml:space="preserve"> Security            </t>
  </si>
  <si>
    <t xml:space="preserve"> Banripley            </t>
  </si>
  <si>
    <t xml:space="preserve"> Promarket S.A        </t>
  </si>
  <si>
    <t xml:space="preserve"> Estado              </t>
  </si>
  <si>
    <t xml:space="preserve"> Santander           </t>
  </si>
  <si>
    <t xml:space="preserve"> CORPLEGAL S.A.       </t>
  </si>
  <si>
    <t xml:space="preserve"> INVERMAS S.A.        </t>
  </si>
  <si>
    <t xml:space="preserve"> GRC S.A              </t>
  </si>
  <si>
    <t xml:space="preserve"> Transbank           </t>
  </si>
  <si>
    <t xml:space="preserve"> SIDV                 </t>
  </si>
  <si>
    <t>Rabobank Chile</t>
  </si>
  <si>
    <t xml:space="preserve">BANCO MONEX </t>
  </si>
  <si>
    <t xml:space="preserve">ITAU CHILE  </t>
  </si>
  <si>
    <t>Internaciona</t>
  </si>
  <si>
    <t>Rabobank Chi</t>
  </si>
  <si>
    <t xml:space="preserve">Industria de la medera y muebles   </t>
  </si>
  <si>
    <t xml:space="preserve"> Normaliza S.A.       </t>
  </si>
  <si>
    <t xml:space="preserve"> Bice                </t>
  </si>
  <si>
    <t xml:space="preserve"> BBVA Factoring Ltda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</si>
  <si>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</si>
  <si>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</si>
  <si>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</si>
  <si>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</si>
  <si>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</si>
  <si>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</si>
  <si>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</si>
  <si>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</si>
  <si>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</si>
  <si>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</si>
  <si>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</si>
  <si>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</si>
  <si>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</si>
  <si>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</si>
  <si>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</si>
  <si>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</si>
  <si>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</si>
  <si>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</si>
  <si>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</si>
  <si>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</si>
  <si>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</si>
  <si>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</si>
  <si>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</si>
  <si>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</si>
  <si>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</si>
  <si>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</si>
  <si>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</si>
  <si>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</si>
  <si>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</si>
  <si>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</si>
  <si>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</si>
  <si>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</si>
  <si>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</si>
  <si>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</si>
  <si>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 Banchile</t>
  </si>
  <si>
    <t xml:space="preserve">De Credito e In </t>
  </si>
  <si>
    <t>ESTADOS FINANCIEROS DE  LAS ADMINISTRADORAS DE FONDOS DE INVERSION</t>
  </si>
  <si>
    <t xml:space="preserve"> BancoEstado   </t>
  </si>
  <si>
    <t>Capital de Riesgo</t>
  </si>
  <si>
    <t>Corp</t>
  </si>
  <si>
    <t>Scotia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</si>
  <si>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</si>
  <si>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</si>
  <si>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</si>
  <si>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</si>
  <si>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</si>
  <si>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</si>
  <si>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</si>
  <si>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</si>
  <si>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</si>
  <si>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</si>
  <si>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>Resumen de Antecedentes Financieros de Sociedades Filiales y de Apoyo al Giro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</si>
  <si>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</si>
  <si>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</si>
  <si>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</si>
  <si>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</si>
  <si>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</si>
  <si>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Bandesarrollo Servip </t>
  </si>
  <si>
    <t xml:space="preserve"> Banchile             </t>
  </si>
  <si>
    <t xml:space="preserve"> BCI                  </t>
  </si>
  <si>
    <t xml:space="preserve"> Bandesarrollo        </t>
  </si>
  <si>
    <t xml:space="preserve"> Corp                 </t>
  </si>
  <si>
    <t xml:space="preserve"> SCOTIA          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</si>
  <si>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</si>
  <si>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</si>
  <si>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</si>
  <si>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</si>
  <si>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</si>
  <si>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</si>
  <si>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</si>
  <si>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</si>
  <si>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 xml:space="preserve">DOCUMENTOS Y CUENTAS POR PAGAR                </t>
  </si>
  <si>
    <t xml:space="preserve">DOCUMENTOS Y CUENTAS POR PAGAR EMPRESAS RELAC </t>
  </si>
  <si>
    <t>Para Imprimir: Control+P</t>
  </si>
  <si>
    <t>Para Guardar: F12</t>
  </si>
  <si>
    <t xml:space="preserve">      Total</t>
  </si>
  <si>
    <t xml:space="preserve">      Total  </t>
  </si>
  <si>
    <t>31.05.04</t>
  </si>
  <si>
    <t>01.06.05</t>
  </si>
  <si>
    <t xml:space="preserve">BANCO SANTANDER CHILE </t>
  </si>
  <si>
    <t>SONDA S.A.</t>
  </si>
  <si>
    <t>PROMOTORA CMR FALABELLA S.A</t>
  </si>
  <si>
    <t>Banchile Securitizadora S.A.**</t>
  </si>
  <si>
    <t>Adm. Financiero de Transantiago S.A.</t>
  </si>
  <si>
    <t xml:space="preserve">JPMORGAN CHASE BANK </t>
  </si>
  <si>
    <t>100.0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</si>
  <si>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</si>
  <si>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</si>
  <si>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</si>
  <si>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</si>
  <si>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</si>
  <si>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</si>
  <si>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 xml:space="preserve">ESTADOS FINANCIEROS DE  LOS AGENTES DE VALORES FILIALES DE BANCOS                                                               </t>
  </si>
  <si>
    <t xml:space="preserve"> Santander            </t>
  </si>
  <si>
    <t xml:space="preserve">TITULOS DE RENTA VARIABLE                     </t>
  </si>
  <si>
    <t xml:space="preserve">TITULOS DE RENTA FIJA                         </t>
  </si>
  <si>
    <t>Número de</t>
  </si>
  <si>
    <t>Arrendatarios</t>
  </si>
  <si>
    <t>Contratos</t>
  </si>
  <si>
    <t>Porcentaje</t>
  </si>
  <si>
    <t>Sobre el Total</t>
  </si>
  <si>
    <t>Valor</t>
  </si>
  <si>
    <t>Neto</t>
  </si>
  <si>
    <t>Bancoestado</t>
  </si>
  <si>
    <t>Por   Actividad Económica</t>
  </si>
  <si>
    <t xml:space="preserve">CLASIFICACION DE LOS CONTRATOS DE LEASING POR TIPO DE BIEN       </t>
  </si>
  <si>
    <t>(*) Corresponde a redes de transferencias electronicas de fondos, emisores u operadores de tarjetas de credito y recaudaciones de pagos de servicios</t>
  </si>
  <si>
    <t>Volver</t>
  </si>
  <si>
    <t xml:space="preserve">DERECHOS POR OPERACIONES A FUTURO             </t>
  </si>
  <si>
    <t>CLASIFICACION DE LOS CONTRATOS DE BANCOS. DICIEMBRE 2008 (Valor Neto en Millones de Pesos)</t>
  </si>
  <si>
    <t>CLASIFICACION DE LOS CONTRATOS. DICIEMBRE 2008 (Valor Neto en Millones de Pesos)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</si>
</sst>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_-* #,##0.0_-;\-* #,##0.0_-;_-* &quot;-&quot;??_-;_-@_-"/>
    <numFmt numFmtId="210" formatCode="_-* #,##0_-;\-* #,##0_-;_-* &quot;-&quot;??_-;_-@_-"/>
    <numFmt numFmtId="211" formatCode="#,##0.0000000"/>
    <numFmt numFmtId="212" formatCode="#,##0.00000000"/>
    <numFmt numFmtId="213" formatCode="0.00000"/>
    <numFmt numFmtId="214" formatCode="0.000000"/>
    <numFmt numFmtId="215" formatCode="0.0000000"/>
    <numFmt numFmtId="216" formatCode="0.000000%"/>
    <numFmt numFmtId="217" formatCode="0.0000000%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</numFmts>
  <fonts count="3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b/>
      <sz val="10"/>
      <name val="Geneva"/>
      <family val="0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u val="single"/>
      <sz val="11"/>
      <color indexed="21"/>
      <name val="Helv"/>
      <family val="0"/>
    </font>
    <font>
      <sz val="9"/>
      <name val="Arial"/>
      <family val="0"/>
    </font>
    <font>
      <sz val="9"/>
      <name val="Helv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  <font>
      <sz val="10"/>
      <color indexed="21"/>
      <name val="Geneva"/>
      <family val="0"/>
    </font>
    <font>
      <sz val="18"/>
      <name val="Palatino Linotype"/>
      <family val="1"/>
    </font>
    <font>
      <sz val="10"/>
      <name val="Palatino Linotype"/>
      <family val="1"/>
    </font>
    <font>
      <sz val="10"/>
      <color indexed="10"/>
      <name val="Palatino Linotype"/>
      <family val="1"/>
    </font>
    <font>
      <b/>
      <sz val="14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4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7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3" fontId="7" fillId="0" borderId="0" xfId="54" applyNumberFormat="1" applyFont="1" applyAlignment="1">
      <alignment vertical="center"/>
      <protection/>
    </xf>
    <xf numFmtId="0" fontId="8" fillId="0" borderId="0" xfId="54" applyFont="1">
      <alignment/>
      <protection/>
    </xf>
    <xf numFmtId="0" fontId="9" fillId="0" borderId="1" xfId="54" applyFont="1" applyBorder="1">
      <alignment/>
      <protection/>
    </xf>
    <xf numFmtId="0" fontId="9" fillId="0" borderId="2" xfId="54" applyFont="1" applyBorder="1" applyAlignment="1">
      <alignment horizontal="center"/>
      <protection/>
    </xf>
    <xf numFmtId="0" fontId="7" fillId="0" borderId="2" xfId="54" applyFont="1" applyBorder="1" applyAlignment="1">
      <alignment horizontal="center"/>
      <protection/>
    </xf>
    <xf numFmtId="3" fontId="7" fillId="0" borderId="2" xfId="54" applyNumberFormat="1" applyFont="1" applyBorder="1" applyAlignment="1">
      <alignment vertical="center"/>
      <protection/>
    </xf>
    <xf numFmtId="0" fontId="9" fillId="0" borderId="2" xfId="54" applyFont="1" applyBorder="1">
      <alignment/>
      <protection/>
    </xf>
    <xf numFmtId="0" fontId="9" fillId="0" borderId="3" xfId="54" applyFont="1" applyBorder="1">
      <alignment/>
      <protection/>
    </xf>
    <xf numFmtId="0" fontId="4" fillId="0" borderId="0" xfId="54">
      <alignment/>
      <protection/>
    </xf>
    <xf numFmtId="0" fontId="7" fillId="0" borderId="4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3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9" fillId="0" borderId="0" xfId="54" applyFont="1" applyBorder="1">
      <alignment/>
      <protection/>
    </xf>
    <xf numFmtId="0" fontId="7" fillId="0" borderId="5" xfId="54" applyFont="1" applyBorder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188" fontId="7" fillId="0" borderId="4" xfId="54" applyNumberFormat="1" applyFont="1" applyBorder="1" applyAlignment="1">
      <alignment horizontal="center"/>
      <protection/>
    </xf>
    <xf numFmtId="188" fontId="7" fillId="0" borderId="0" xfId="54" applyNumberFormat="1" applyFont="1" applyBorder="1" applyAlignment="1">
      <alignment horizontal="center"/>
      <protection/>
    </xf>
    <xf numFmtId="0" fontId="7" fillId="0" borderId="6" xfId="54" applyFont="1" applyBorder="1" applyAlignment="1">
      <alignment horizontal="center"/>
      <protection/>
    </xf>
    <xf numFmtId="0" fontId="7" fillId="0" borderId="7" xfId="54" applyFont="1" applyBorder="1" applyAlignment="1">
      <alignment horizontal="center"/>
      <protection/>
    </xf>
    <xf numFmtId="3" fontId="7" fillId="0" borderId="7" xfId="54" applyNumberFormat="1" applyFont="1" applyBorder="1" applyAlignment="1">
      <alignment horizontal="center" vertical="center"/>
      <protection/>
    </xf>
    <xf numFmtId="0" fontId="7" fillId="0" borderId="7" xfId="54" applyFont="1" applyBorder="1">
      <alignment/>
      <protection/>
    </xf>
    <xf numFmtId="188" fontId="7" fillId="0" borderId="7" xfId="54" applyNumberFormat="1" applyFont="1" applyBorder="1" applyAlignment="1">
      <alignment horizontal="center"/>
      <protection/>
    </xf>
    <xf numFmtId="0" fontId="7" fillId="0" borderId="8" xfId="54" applyFont="1" applyBorder="1" applyAlignment="1">
      <alignment horizontal="center"/>
      <protection/>
    </xf>
    <xf numFmtId="0" fontId="9" fillId="0" borderId="4" xfId="54" applyFont="1" applyBorder="1">
      <alignment/>
      <protection/>
    </xf>
    <xf numFmtId="0" fontId="9" fillId="0" borderId="0" xfId="54" applyFont="1" applyBorder="1" applyAlignment="1">
      <alignment horizontal="center"/>
      <protection/>
    </xf>
    <xf numFmtId="3" fontId="9" fillId="0" borderId="0" xfId="54" applyNumberFormat="1" applyFont="1" applyBorder="1" applyAlignment="1">
      <alignment horizontal="right" vertical="center"/>
      <protection/>
    </xf>
    <xf numFmtId="0" fontId="9" fillId="0" borderId="0" xfId="54" applyFont="1" applyBorder="1" applyAlignment="1">
      <alignment horizontal="right"/>
      <protection/>
    </xf>
    <xf numFmtId="182" fontId="9" fillId="0" borderId="0" xfId="54" applyNumberFormat="1" applyFont="1" applyBorder="1" applyAlignment="1">
      <alignment horizontal="center"/>
      <protection/>
    </xf>
    <xf numFmtId="0" fontId="9" fillId="0" borderId="5" xfId="54" applyFont="1" applyBorder="1" applyAlignment="1">
      <alignment horizontal="center"/>
      <protection/>
    </xf>
    <xf numFmtId="0" fontId="4" fillId="0" borderId="0" xfId="54" applyBorder="1">
      <alignment/>
      <protection/>
    </xf>
    <xf numFmtId="0" fontId="9" fillId="0" borderId="6" xfId="54" applyFont="1" applyBorder="1">
      <alignment/>
      <protection/>
    </xf>
    <xf numFmtId="0" fontId="9" fillId="0" borderId="7" xfId="54" applyFont="1" applyBorder="1" applyAlignment="1">
      <alignment horizontal="center"/>
      <protection/>
    </xf>
    <xf numFmtId="3" fontId="9" fillId="0" borderId="7" xfId="54" applyNumberFormat="1" applyFont="1" applyBorder="1" applyAlignment="1">
      <alignment vertical="center"/>
      <protection/>
    </xf>
    <xf numFmtId="0" fontId="9" fillId="0" borderId="8" xfId="54" applyFont="1" applyBorder="1" applyAlignment="1">
      <alignment horizontal="center"/>
      <protection/>
    </xf>
    <xf numFmtId="3" fontId="9" fillId="0" borderId="0" xfId="54" applyNumberFormat="1" applyFont="1" applyBorder="1" applyAlignment="1">
      <alignment vertical="center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3" fontId="4" fillId="0" borderId="0" xfId="54" applyNumberFormat="1" applyFont="1" applyAlignment="1">
      <alignment vertical="center"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Alignment="1">
      <alignment horizontal="center"/>
      <protection/>
    </xf>
    <xf numFmtId="3" fontId="4" fillId="0" borderId="0" xfId="54" applyNumberFormat="1" applyAlignment="1">
      <alignment vertical="center"/>
      <protection/>
    </xf>
    <xf numFmtId="0" fontId="4" fillId="0" borderId="0" xfId="54" applyBorder="1" applyAlignment="1">
      <alignment horizontal="center"/>
      <protection/>
    </xf>
    <xf numFmtId="0" fontId="12" fillId="0" borderId="0" xfId="22" applyFont="1">
      <alignment/>
      <protection/>
    </xf>
    <xf numFmtId="0" fontId="12" fillId="0" borderId="0" xfId="22" applyFont="1" applyFill="1">
      <alignment/>
      <protection/>
    </xf>
    <xf numFmtId="188" fontId="12" fillId="0" borderId="0" xfId="22" applyNumberFormat="1" applyFont="1" applyFill="1">
      <alignment/>
      <protection/>
    </xf>
    <xf numFmtId="3" fontId="12" fillId="0" borderId="0" xfId="22" applyNumberFormat="1" applyFont="1" applyFill="1">
      <alignment/>
      <protection/>
    </xf>
    <xf numFmtId="4" fontId="12" fillId="0" borderId="0" xfId="22" applyNumberFormat="1" applyFont="1">
      <alignment/>
      <protection/>
    </xf>
    <xf numFmtId="0" fontId="12" fillId="0" borderId="0" xfId="22" applyFont="1" applyAlignment="1">
      <alignment horizontal="center"/>
      <protection/>
    </xf>
    <xf numFmtId="0" fontId="12" fillId="0" borderId="0" xfId="22" applyFont="1" applyFill="1" applyAlignment="1">
      <alignment horizontal="center"/>
      <protection/>
    </xf>
    <xf numFmtId="0" fontId="13" fillId="0" borderId="0" xfId="22" applyFont="1" applyFill="1">
      <alignment/>
      <protection/>
    </xf>
    <xf numFmtId="0" fontId="12" fillId="0" borderId="1" xfId="22" applyFont="1" applyBorder="1">
      <alignment/>
      <protection/>
    </xf>
    <xf numFmtId="0" fontId="12" fillId="0" borderId="2" xfId="22" applyFont="1" applyBorder="1">
      <alignment/>
      <protection/>
    </xf>
    <xf numFmtId="0" fontId="12" fillId="0" borderId="2" xfId="22" applyFont="1" applyFill="1" applyBorder="1">
      <alignment/>
      <protection/>
    </xf>
    <xf numFmtId="188" fontId="12" fillId="0" borderId="2" xfId="22" applyNumberFormat="1" applyFont="1" applyFill="1" applyBorder="1">
      <alignment/>
      <protection/>
    </xf>
    <xf numFmtId="3" fontId="12" fillId="0" borderId="2" xfId="22" applyNumberFormat="1" applyFont="1" applyFill="1" applyBorder="1">
      <alignment/>
      <protection/>
    </xf>
    <xf numFmtId="4" fontId="12" fillId="0" borderId="2" xfId="22" applyNumberFormat="1" applyFont="1" applyBorder="1">
      <alignment/>
      <protection/>
    </xf>
    <xf numFmtId="0" fontId="12" fillId="0" borderId="3" xfId="22" applyFont="1" applyBorder="1">
      <alignment/>
      <protection/>
    </xf>
    <xf numFmtId="0" fontId="12" fillId="0" borderId="4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2" fillId="0" borderId="0" xfId="22" applyFont="1" applyFill="1" applyBorder="1" applyAlignment="1">
      <alignment horizontal="center"/>
      <protection/>
    </xf>
    <xf numFmtId="188" fontId="12" fillId="0" borderId="0" xfId="22" applyNumberFormat="1" applyFont="1" applyFill="1" applyBorder="1" applyAlignment="1">
      <alignment horizontal="center"/>
      <protection/>
    </xf>
    <xf numFmtId="3" fontId="12" fillId="0" borderId="0" xfId="22" applyNumberFormat="1" applyFont="1" applyFill="1" applyBorder="1" applyAlignment="1">
      <alignment horizontal="center"/>
      <protection/>
    </xf>
    <xf numFmtId="4" fontId="12" fillId="0" borderId="0" xfId="22" applyNumberFormat="1" applyFont="1" applyBorder="1" applyAlignment="1">
      <alignment horizontal="center"/>
      <protection/>
    </xf>
    <xf numFmtId="0" fontId="12" fillId="0" borderId="5" xfId="22" applyFont="1" applyBorder="1" applyAlignment="1">
      <alignment horizontal="right"/>
      <protection/>
    </xf>
    <xf numFmtId="0" fontId="12" fillId="0" borderId="5" xfId="22" applyFont="1" applyBorder="1" applyAlignment="1">
      <alignment horizontal="center"/>
      <protection/>
    </xf>
    <xf numFmtId="0" fontId="12" fillId="0" borderId="6" xfId="22" applyFont="1" applyBorder="1" applyAlignment="1">
      <alignment horizontal="center"/>
      <protection/>
    </xf>
    <xf numFmtId="0" fontId="12" fillId="0" borderId="7" xfId="22" applyFont="1" applyBorder="1">
      <alignment/>
      <protection/>
    </xf>
    <xf numFmtId="0" fontId="12" fillId="0" borderId="7" xfId="22" applyFont="1" applyFill="1" applyBorder="1">
      <alignment/>
      <protection/>
    </xf>
    <xf numFmtId="188" fontId="12" fillId="0" borderId="7" xfId="22" applyNumberFormat="1" applyFont="1" applyFill="1" applyBorder="1">
      <alignment/>
      <protection/>
    </xf>
    <xf numFmtId="0" fontId="12" fillId="0" borderId="8" xfId="22" applyFont="1" applyBorder="1">
      <alignment/>
      <protection/>
    </xf>
    <xf numFmtId="0" fontId="12" fillId="0" borderId="2" xfId="22" applyFont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188" fontId="12" fillId="0" borderId="2" xfId="22" applyNumberFormat="1" applyFont="1" applyFill="1" applyBorder="1" applyAlignment="1">
      <alignment horizontal="right"/>
      <protection/>
    </xf>
    <xf numFmtId="3" fontId="12" fillId="0" borderId="2" xfId="22" applyNumberFormat="1" applyFont="1" applyFill="1" applyBorder="1" applyAlignment="1">
      <alignment horizontal="right"/>
      <protection/>
    </xf>
    <xf numFmtId="4" fontId="12" fillId="0" borderId="2" xfId="22" applyNumberFormat="1" applyFont="1" applyBorder="1" applyAlignment="1">
      <alignment horizontal="right"/>
      <protection/>
    </xf>
    <xf numFmtId="0" fontId="12" fillId="0" borderId="3" xfId="22" applyFont="1" applyBorder="1" applyAlignment="1">
      <alignment horizontal="center"/>
      <protection/>
    </xf>
    <xf numFmtId="0" fontId="12" fillId="0" borderId="4" xfId="22" applyFont="1" applyBorder="1">
      <alignment/>
      <protection/>
    </xf>
    <xf numFmtId="10" fontId="12" fillId="0" borderId="0" xfId="22" applyNumberFormat="1" applyFont="1" applyBorder="1" applyAlignment="1">
      <alignment horizontal="center"/>
      <protection/>
    </xf>
    <xf numFmtId="10" fontId="12" fillId="0" borderId="0" xfId="22" applyNumberFormat="1" applyFont="1" applyFill="1" applyBorder="1" applyAlignment="1">
      <alignment horizontal="center"/>
      <protection/>
    </xf>
    <xf numFmtId="188" fontId="12" fillId="0" borderId="0" xfId="22" applyNumberFormat="1" applyFont="1" applyFill="1" applyBorder="1">
      <alignment/>
      <protection/>
    </xf>
    <xf numFmtId="3" fontId="12" fillId="0" borderId="0" xfId="22" applyNumberFormat="1" applyFont="1" applyFill="1" applyBorder="1">
      <alignment/>
      <protection/>
    </xf>
    <xf numFmtId="3" fontId="14" fillId="0" borderId="5" xfId="22" applyNumberFormat="1" applyFont="1" applyBorder="1">
      <alignment/>
      <protection/>
    </xf>
    <xf numFmtId="0" fontId="14" fillId="0" borderId="0" xfId="22" applyFont="1">
      <alignment/>
      <protection/>
    </xf>
    <xf numFmtId="0" fontId="13" fillId="0" borderId="4" xfId="22" applyFont="1" applyBorder="1">
      <alignment/>
      <protection/>
    </xf>
    <xf numFmtId="178" fontId="12" fillId="0" borderId="0" xfId="22" applyNumberFormat="1" applyFont="1" applyFill="1" applyBorder="1" applyAlignment="1">
      <alignment horizontal="right"/>
      <protection/>
    </xf>
    <xf numFmtId="0" fontId="12" fillId="0" borderId="0" xfId="22" applyFont="1" applyFill="1" applyBorder="1">
      <alignment/>
      <protection/>
    </xf>
    <xf numFmtId="191" fontId="12" fillId="0" borderId="0" xfId="22" applyNumberFormat="1" applyFont="1" applyFill="1" applyBorder="1">
      <alignment/>
      <protection/>
    </xf>
    <xf numFmtId="191" fontId="12" fillId="0" borderId="0" xfId="22" applyNumberFormat="1" applyFont="1" applyFill="1" applyBorder="1" applyAlignment="1">
      <alignment horizontal="right"/>
      <protection/>
    </xf>
    <xf numFmtId="191" fontId="12" fillId="0" borderId="0" xfId="22" applyNumberFormat="1" applyFont="1" applyBorder="1" applyAlignment="1">
      <alignment horizontal="center"/>
      <protection/>
    </xf>
    <xf numFmtId="186" fontId="12" fillId="0" borderId="0" xfId="22" applyNumberFormat="1" applyFont="1" applyBorder="1" applyAlignment="1">
      <alignment horizontal="right"/>
      <protection/>
    </xf>
    <xf numFmtId="3" fontId="13" fillId="0" borderId="5" xfId="22" applyNumberFormat="1" applyFont="1" applyBorder="1">
      <alignment/>
      <protection/>
    </xf>
    <xf numFmtId="0" fontId="13" fillId="0" borderId="0" xfId="22" applyFont="1">
      <alignment/>
      <protection/>
    </xf>
    <xf numFmtId="0" fontId="13" fillId="0" borderId="4" xfId="22" applyFont="1" applyBorder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0" fontId="12" fillId="0" borderId="0" xfId="22" applyFont="1" applyBorder="1" applyAlignment="1">
      <alignment horizontal="left"/>
      <protection/>
    </xf>
    <xf numFmtId="4" fontId="12" fillId="0" borderId="0" xfId="22" applyNumberFormat="1" applyFont="1" applyBorder="1" applyAlignment="1">
      <alignment horizontal="right"/>
      <protection/>
    </xf>
    <xf numFmtId="0" fontId="14" fillId="0" borderId="5" xfId="22" applyFont="1" applyBorder="1" applyAlignment="1">
      <alignment horizontal="center"/>
      <protection/>
    </xf>
    <xf numFmtId="0" fontId="12" fillId="0" borderId="0" xfId="22" applyFont="1" applyBorder="1" applyAlignment="1">
      <alignment/>
      <protection/>
    </xf>
    <xf numFmtId="192" fontId="12" fillId="0" borderId="0" xfId="22" applyNumberFormat="1" applyFont="1" applyFill="1" applyBorder="1">
      <alignment/>
      <protection/>
    </xf>
    <xf numFmtId="188" fontId="13" fillId="0" borderId="0" xfId="22" applyNumberFormat="1" applyFont="1" applyFill="1" applyBorder="1">
      <alignment/>
      <protection/>
    </xf>
    <xf numFmtId="191" fontId="13" fillId="0" borderId="0" xfId="22" applyNumberFormat="1" applyFont="1" applyFill="1" applyBorder="1">
      <alignment/>
      <protection/>
    </xf>
    <xf numFmtId="191" fontId="13" fillId="0" borderId="0" xfId="22" applyNumberFormat="1" applyFont="1" applyFill="1" applyBorder="1" applyAlignment="1">
      <alignment horizontal="right"/>
      <protection/>
    </xf>
    <xf numFmtId="0" fontId="13" fillId="0" borderId="4" xfId="22" applyFont="1" applyFill="1" applyBorder="1">
      <alignment/>
      <protection/>
    </xf>
    <xf numFmtId="186" fontId="12" fillId="0" borderId="0" xfId="22" applyNumberFormat="1" applyFont="1" applyFill="1" applyBorder="1" applyAlignment="1">
      <alignment horizontal="right"/>
      <protection/>
    </xf>
    <xf numFmtId="3" fontId="13" fillId="0" borderId="5" xfId="22" applyNumberFormat="1" applyFont="1" applyFill="1" applyBorder="1">
      <alignment/>
      <protection/>
    </xf>
    <xf numFmtId="188" fontId="12" fillId="0" borderId="0" xfId="53" applyNumberFormat="1" applyFont="1" applyFill="1" applyBorder="1">
      <alignment/>
      <protection/>
    </xf>
    <xf numFmtId="191" fontId="12" fillId="0" borderId="0" xfId="53" applyNumberFormat="1" applyFont="1" applyFill="1" applyBorder="1" applyAlignment="1">
      <alignment horizontal="right"/>
      <protection/>
    </xf>
    <xf numFmtId="0" fontId="12" fillId="0" borderId="7" xfId="22" applyFont="1" applyBorder="1" applyAlignment="1">
      <alignment horizontal="left"/>
      <protection/>
    </xf>
    <xf numFmtId="178" fontId="12" fillId="0" borderId="7" xfId="22" applyNumberFormat="1" applyFont="1" applyFill="1" applyBorder="1" applyAlignment="1">
      <alignment horizontal="right"/>
      <protection/>
    </xf>
    <xf numFmtId="191" fontId="12" fillId="0" borderId="7" xfId="22" applyNumberFormat="1" applyFont="1" applyFill="1" applyBorder="1" applyAlignment="1">
      <alignment horizontal="right"/>
      <protection/>
    </xf>
    <xf numFmtId="186" fontId="12" fillId="0" borderId="7" xfId="22" applyNumberFormat="1" applyFont="1" applyBorder="1" applyAlignment="1">
      <alignment horizontal="right"/>
      <protection/>
    </xf>
    <xf numFmtId="3" fontId="14" fillId="0" borderId="7" xfId="22" applyNumberFormat="1" applyFont="1" applyBorder="1">
      <alignment/>
      <protection/>
    </xf>
    <xf numFmtId="0" fontId="14" fillId="0" borderId="4" xfId="22" applyFont="1" applyBorder="1">
      <alignment/>
      <protection/>
    </xf>
    <xf numFmtId="0" fontId="13" fillId="0" borderId="0" xfId="22" applyFont="1" applyBorder="1" applyAlignment="1">
      <alignment horizontal="center"/>
      <protection/>
    </xf>
    <xf numFmtId="0" fontId="13" fillId="0" borderId="7" xfId="22" applyFont="1" applyBorder="1" applyAlignment="1">
      <alignment horizontal="center"/>
      <protection/>
    </xf>
    <xf numFmtId="3" fontId="14" fillId="0" borderId="0" xfId="22" applyNumberFormat="1" applyFont="1" applyBorder="1">
      <alignment/>
      <protection/>
    </xf>
    <xf numFmtId="0" fontId="14" fillId="0" borderId="0" xfId="22" applyFont="1" applyBorder="1">
      <alignment/>
      <protection/>
    </xf>
    <xf numFmtId="173" fontId="12" fillId="0" borderId="0" xfId="22" applyNumberFormat="1" applyFont="1" applyFill="1" applyBorder="1" applyAlignment="1">
      <alignment horizontal="center"/>
      <protection/>
    </xf>
    <xf numFmtId="182" fontId="12" fillId="0" borderId="0" xfId="22" applyNumberFormat="1" applyFont="1" applyFill="1" applyBorder="1" applyAlignment="1">
      <alignment horizontal="right"/>
      <protection/>
    </xf>
    <xf numFmtId="4" fontId="12" fillId="0" borderId="0" xfId="22" applyNumberFormat="1" applyFont="1" applyBorder="1">
      <alignment/>
      <protection/>
    </xf>
    <xf numFmtId="0" fontId="13" fillId="0" borderId="0" xfId="22" applyFont="1" applyBorder="1">
      <alignment/>
      <protection/>
    </xf>
    <xf numFmtId="0" fontId="14" fillId="0" borderId="5" xfId="22" applyFont="1" applyBorder="1">
      <alignment/>
      <protection/>
    </xf>
    <xf numFmtId="0" fontId="14" fillId="0" borderId="5" xfId="22" applyFont="1" applyBorder="1" applyAlignment="1">
      <alignment horizontal="right"/>
      <protection/>
    </xf>
    <xf numFmtId="0" fontId="13" fillId="0" borderId="5" xfId="22" applyFont="1" applyBorder="1" applyAlignment="1">
      <alignment horizontal="right"/>
      <protection/>
    </xf>
    <xf numFmtId="0" fontId="13" fillId="0" borderId="5" xfId="22" applyFont="1" applyBorder="1">
      <alignment/>
      <protection/>
    </xf>
    <xf numFmtId="38" fontId="12" fillId="0" borderId="0" xfId="53" applyNumberFormat="1" applyFont="1" applyFill="1">
      <alignment/>
      <protection/>
    </xf>
    <xf numFmtId="188" fontId="12" fillId="0" borderId="0" xfId="53" applyNumberFormat="1" applyFont="1" applyFill="1">
      <alignment/>
      <protection/>
    </xf>
    <xf numFmtId="188" fontId="12" fillId="0" borderId="0" xfId="22" applyNumberFormat="1" applyFont="1" applyFill="1" applyBorder="1" applyAlignment="1">
      <alignment horizontal="right"/>
      <protection/>
    </xf>
    <xf numFmtId="3" fontId="12" fillId="0" borderId="5" xfId="22" applyNumberFormat="1" applyFont="1" applyBorder="1">
      <alignment/>
      <protection/>
    </xf>
    <xf numFmtId="0" fontId="13" fillId="0" borderId="6" xfId="22" applyFont="1" applyBorder="1">
      <alignment/>
      <protection/>
    </xf>
    <xf numFmtId="0" fontId="13" fillId="0" borderId="7" xfId="22" applyFont="1" applyBorder="1">
      <alignment/>
      <protection/>
    </xf>
    <xf numFmtId="173" fontId="12" fillId="0" borderId="0" xfId="22" applyNumberFormat="1" applyFont="1" applyFill="1" applyAlignment="1">
      <alignment horizontal="center"/>
      <protection/>
    </xf>
    <xf numFmtId="191" fontId="12" fillId="0" borderId="0" xfId="22" applyNumberFormat="1" applyFont="1" applyFill="1">
      <alignment/>
      <protection/>
    </xf>
    <xf numFmtId="182" fontId="12" fillId="0" borderId="0" xfId="22" applyNumberFormat="1" applyFont="1" applyFill="1" applyAlignment="1">
      <alignment horizontal="right"/>
      <protection/>
    </xf>
    <xf numFmtId="0" fontId="12" fillId="0" borderId="0" xfId="22" applyFont="1" quotePrefix="1">
      <alignment/>
      <protection/>
    </xf>
    <xf numFmtId="3" fontId="14" fillId="0" borderId="0" xfId="22" applyNumberFormat="1" applyFont="1">
      <alignment/>
      <protection/>
    </xf>
    <xf numFmtId="0" fontId="12" fillId="0" borderId="6" xfId="22" applyFont="1" applyBorder="1">
      <alignment/>
      <protection/>
    </xf>
    <xf numFmtId="0" fontId="12" fillId="0" borderId="5" xfId="22" applyFont="1" applyBorder="1">
      <alignment/>
      <protection/>
    </xf>
    <xf numFmtId="193" fontId="12" fillId="0" borderId="0" xfId="22" applyNumberFormat="1" applyFont="1" applyBorder="1" applyAlignment="1">
      <alignment horizontal="right"/>
      <protection/>
    </xf>
    <xf numFmtId="0" fontId="12" fillId="0" borderId="4" xfId="22" applyFont="1" applyFill="1" applyBorder="1">
      <alignment/>
      <protection/>
    </xf>
    <xf numFmtId="3" fontId="12" fillId="0" borderId="5" xfId="22" applyNumberFormat="1" applyFont="1" applyFill="1" applyBorder="1">
      <alignment/>
      <protection/>
    </xf>
    <xf numFmtId="173" fontId="12" fillId="0" borderId="7" xfId="22" applyNumberFormat="1" applyFont="1" applyFill="1" applyBorder="1" applyAlignment="1">
      <alignment horizontal="right"/>
      <protection/>
    </xf>
    <xf numFmtId="4" fontId="12" fillId="0" borderId="7" xfId="22" applyNumberFormat="1" applyFont="1" applyBorder="1">
      <alignment/>
      <protection/>
    </xf>
    <xf numFmtId="3" fontId="12" fillId="0" borderId="8" xfId="22" applyNumberFormat="1" applyFont="1" applyBorder="1">
      <alignment/>
      <protection/>
    </xf>
    <xf numFmtId="173" fontId="12" fillId="0" borderId="0" xfId="22" applyNumberFormat="1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10" fontId="12" fillId="0" borderId="0" xfId="22" applyNumberFormat="1" applyFont="1" applyFill="1" applyAlignment="1">
      <alignment horizontal="center"/>
      <protection/>
    </xf>
    <xf numFmtId="3" fontId="13" fillId="0" borderId="0" xfId="22" applyNumberFormat="1" applyFont="1">
      <alignment/>
      <protection/>
    </xf>
    <xf numFmtId="4" fontId="13" fillId="0" borderId="0" xfId="22" applyNumberFormat="1" applyFont="1">
      <alignment/>
      <protection/>
    </xf>
    <xf numFmtId="188" fontId="13" fillId="0" borderId="0" xfId="22" applyNumberFormat="1" applyFont="1" applyFill="1">
      <alignment/>
      <protection/>
    </xf>
    <xf numFmtId="3" fontId="13" fillId="0" borderId="0" xfId="22" applyNumberFormat="1" applyFont="1" applyFill="1">
      <alignment/>
      <protection/>
    </xf>
    <xf numFmtId="0" fontId="9" fillId="2" borderId="0" xfId="71" applyFill="1">
      <alignment/>
      <protection/>
    </xf>
    <xf numFmtId="0" fontId="16" fillId="2" borderId="0" xfId="71" applyFont="1" applyFill="1" applyAlignment="1">
      <alignment horizontal="center"/>
      <protection/>
    </xf>
    <xf numFmtId="0" fontId="7" fillId="2" borderId="0" xfId="43" applyFont="1" applyFill="1">
      <alignment/>
      <protection/>
    </xf>
    <xf numFmtId="0" fontId="9" fillId="2" borderId="0" xfId="43" applyFill="1">
      <alignment/>
      <protection/>
    </xf>
    <xf numFmtId="0" fontId="10" fillId="2" borderId="0" xfId="43" applyFont="1" applyFill="1" applyAlignment="1">
      <alignment/>
      <protection/>
    </xf>
    <xf numFmtId="0" fontId="10" fillId="2" borderId="9" xfId="43" applyFont="1" applyFill="1" applyBorder="1" applyAlignment="1">
      <alignment horizontal="center"/>
      <protection/>
    </xf>
    <xf numFmtId="0" fontId="10" fillId="2" borderId="9" xfId="43" applyFont="1" applyFill="1" applyBorder="1" applyAlignment="1">
      <alignment/>
      <protection/>
    </xf>
    <xf numFmtId="0" fontId="10" fillId="2" borderId="10" xfId="43" applyFont="1" applyFill="1" applyBorder="1" applyAlignment="1">
      <alignment horizontal="center"/>
      <protection/>
    </xf>
    <xf numFmtId="0" fontId="10" fillId="2" borderId="10" xfId="43" applyFont="1" applyFill="1" applyBorder="1" applyAlignment="1">
      <alignment/>
      <protection/>
    </xf>
    <xf numFmtId="0" fontId="10" fillId="2" borderId="11" xfId="43" applyFont="1" applyFill="1" applyBorder="1" applyAlignment="1">
      <alignment/>
      <protection/>
    </xf>
    <xf numFmtId="0" fontId="9" fillId="2" borderId="12" xfId="43" applyFill="1" applyBorder="1">
      <alignment/>
      <protection/>
    </xf>
    <xf numFmtId="3" fontId="9" fillId="2" borderId="12" xfId="43" applyNumberFormat="1" applyFill="1" applyBorder="1">
      <alignment/>
      <protection/>
    </xf>
    <xf numFmtId="178" fontId="20" fillId="0" borderId="0" xfId="22" applyNumberFormat="1" applyFont="1" applyAlignment="1">
      <alignment horizontal="left"/>
      <protection/>
    </xf>
    <xf numFmtId="0" fontId="20" fillId="0" borderId="0" xfId="22" applyFont="1">
      <alignment/>
      <protection/>
    </xf>
    <xf numFmtId="0" fontId="7" fillId="2" borderId="0" xfId="37" applyFont="1" applyFill="1">
      <alignment/>
      <protection/>
    </xf>
    <xf numFmtId="0" fontId="9" fillId="2" borderId="0" xfId="37" applyFill="1">
      <alignment/>
      <protection/>
    </xf>
    <xf numFmtId="0" fontId="11" fillId="2" borderId="0" xfId="37" applyFont="1" applyFill="1">
      <alignment/>
      <protection/>
    </xf>
    <xf numFmtId="3" fontId="11" fillId="2" borderId="0" xfId="37" applyNumberFormat="1" applyFont="1" applyFill="1">
      <alignment/>
      <protection/>
    </xf>
    <xf numFmtId="0" fontId="7" fillId="2" borderId="0" xfId="40" applyFont="1" applyFill="1">
      <alignment/>
      <protection/>
    </xf>
    <xf numFmtId="0" fontId="9" fillId="2" borderId="0" xfId="40" applyFill="1">
      <alignment/>
      <protection/>
    </xf>
    <xf numFmtId="0" fontId="11" fillId="2" borderId="0" xfId="40" applyFont="1" applyFill="1">
      <alignment/>
      <protection/>
    </xf>
    <xf numFmtId="3" fontId="11" fillId="2" borderId="0" xfId="40" applyNumberFormat="1" applyFont="1" applyFill="1">
      <alignment/>
      <protection/>
    </xf>
    <xf numFmtId="0" fontId="7" fillId="2" borderId="0" xfId="42" applyFont="1" applyFill="1">
      <alignment/>
      <protection/>
    </xf>
    <xf numFmtId="0" fontId="9" fillId="2" borderId="0" xfId="42" applyFill="1">
      <alignment/>
      <protection/>
    </xf>
    <xf numFmtId="0" fontId="11" fillId="2" borderId="0" xfId="42" applyFont="1" applyFill="1">
      <alignment/>
      <protection/>
    </xf>
    <xf numFmtId="0" fontId="7" fillId="2" borderId="0" xfId="39" applyFont="1" applyFill="1">
      <alignment/>
      <protection/>
    </xf>
    <xf numFmtId="0" fontId="9" fillId="2" borderId="0" xfId="39" applyFill="1">
      <alignment/>
      <protection/>
    </xf>
    <xf numFmtId="0" fontId="11" fillId="2" borderId="0" xfId="39" applyFont="1" applyFill="1">
      <alignment/>
      <protection/>
    </xf>
    <xf numFmtId="3" fontId="11" fillId="2" borderId="0" xfId="39" applyNumberFormat="1" applyFont="1" applyFill="1">
      <alignment/>
      <protection/>
    </xf>
    <xf numFmtId="0" fontId="7" fillId="2" borderId="0" xfId="38" applyFont="1" applyFill="1">
      <alignment/>
      <protection/>
    </xf>
    <xf numFmtId="0" fontId="9" fillId="2" borderId="0" xfId="38" applyFill="1">
      <alignment/>
      <protection/>
    </xf>
    <xf numFmtId="0" fontId="11" fillId="2" borderId="0" xfId="38" applyFont="1" applyFill="1">
      <alignment/>
      <protection/>
    </xf>
    <xf numFmtId="0" fontId="7" fillId="2" borderId="0" xfId="36" applyFont="1" applyFill="1">
      <alignment/>
      <protection/>
    </xf>
    <xf numFmtId="0" fontId="9" fillId="2" borderId="0" xfId="36" applyFill="1">
      <alignment/>
      <protection/>
    </xf>
    <xf numFmtId="3" fontId="11" fillId="2" borderId="0" xfId="36" applyNumberFormat="1" applyFont="1" applyFill="1">
      <alignment/>
      <protection/>
    </xf>
    <xf numFmtId="0" fontId="9" fillId="2" borderId="0" xfId="36" applyFont="1" applyFill="1">
      <alignment/>
      <protection/>
    </xf>
    <xf numFmtId="0" fontId="7" fillId="2" borderId="0" xfId="41" applyFont="1" applyFill="1">
      <alignment/>
      <protection/>
    </xf>
    <xf numFmtId="0" fontId="9" fillId="2" borderId="0" xfId="41" applyFill="1">
      <alignment/>
      <protection/>
    </xf>
    <xf numFmtId="3" fontId="11" fillId="2" borderId="0" xfId="41" applyNumberFormat="1" applyFont="1" applyFill="1">
      <alignment/>
      <protection/>
    </xf>
    <xf numFmtId="0" fontId="7" fillId="2" borderId="0" xfId="32" applyFont="1" applyFill="1">
      <alignment/>
      <protection/>
    </xf>
    <xf numFmtId="0" fontId="9" fillId="2" borderId="0" xfId="32" applyFill="1">
      <alignment/>
      <protection/>
    </xf>
    <xf numFmtId="0" fontId="11" fillId="2" borderId="0" xfId="32" applyFont="1" applyFill="1">
      <alignment/>
      <protection/>
    </xf>
    <xf numFmtId="0" fontId="7" fillId="2" borderId="0" xfId="35" applyFont="1" applyFill="1">
      <alignment/>
      <protection/>
    </xf>
    <xf numFmtId="0" fontId="9" fillId="2" borderId="0" xfId="35" applyFill="1">
      <alignment/>
      <protection/>
    </xf>
    <xf numFmtId="0" fontId="11" fillId="2" borderId="0" xfId="35" applyFont="1" applyFill="1">
      <alignment/>
      <protection/>
    </xf>
    <xf numFmtId="3" fontId="11" fillId="2" borderId="0" xfId="35" applyNumberFormat="1" applyFont="1" applyFill="1">
      <alignment/>
      <protection/>
    </xf>
    <xf numFmtId="0" fontId="7" fillId="2" borderId="0" xfId="33" applyFont="1" applyFill="1">
      <alignment/>
      <protection/>
    </xf>
    <xf numFmtId="0" fontId="9" fillId="2" borderId="0" xfId="33" applyFill="1">
      <alignment/>
      <protection/>
    </xf>
    <xf numFmtId="3" fontId="11" fillId="2" borderId="0" xfId="33" applyNumberFormat="1" applyFont="1" applyFill="1">
      <alignment/>
      <protection/>
    </xf>
    <xf numFmtId="0" fontId="7" fillId="2" borderId="0" xfId="34" applyFont="1" applyFill="1">
      <alignment/>
      <protection/>
    </xf>
    <xf numFmtId="0" fontId="9" fillId="2" borderId="0" xfId="34" applyFill="1">
      <alignment/>
      <protection/>
    </xf>
    <xf numFmtId="0" fontId="11" fillId="2" borderId="0" xfId="34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11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0" fontId="9" fillId="2" borderId="0" xfId="27" applyFill="1">
      <alignment/>
      <protection/>
    </xf>
    <xf numFmtId="0" fontId="9" fillId="2" borderId="12" xfId="27" applyFont="1" applyFill="1" applyBorder="1">
      <alignment/>
      <protection/>
    </xf>
    <xf numFmtId="0" fontId="9" fillId="2" borderId="12" xfId="27" applyFill="1" applyBorder="1">
      <alignment/>
      <protection/>
    </xf>
    <xf numFmtId="3" fontId="9" fillId="2" borderId="12" xfId="27" applyNumberFormat="1" applyFill="1" applyBorder="1">
      <alignment/>
      <protection/>
    </xf>
    <xf numFmtId="3" fontId="11" fillId="2" borderId="0" xfId="27" applyNumberFormat="1" applyFont="1" applyFill="1">
      <alignment/>
      <protection/>
    </xf>
    <xf numFmtId="0" fontId="7" fillId="2" borderId="0" xfId="28" applyFont="1" applyFill="1">
      <alignment/>
      <protection/>
    </xf>
    <xf numFmtId="0" fontId="9" fillId="2" borderId="0" xfId="28" applyFill="1">
      <alignment/>
      <protection/>
    </xf>
    <xf numFmtId="0" fontId="19" fillId="2" borderId="12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9" fillId="2" borderId="12" xfId="28" applyFill="1" applyBorder="1">
      <alignment/>
      <protection/>
    </xf>
    <xf numFmtId="3" fontId="9" fillId="2" borderId="12" xfId="28" applyNumberFormat="1" applyFill="1" applyBorder="1">
      <alignment/>
      <protection/>
    </xf>
    <xf numFmtId="3" fontId="11" fillId="2" borderId="0" xfId="28" applyNumberFormat="1" applyFont="1" applyFill="1">
      <alignment/>
      <protection/>
    </xf>
    <xf numFmtId="0" fontId="9" fillId="2" borderId="0" xfId="29" applyFill="1">
      <alignment/>
      <protection/>
    </xf>
    <xf numFmtId="0" fontId="7" fillId="2" borderId="0" xfId="29" applyFont="1" applyFill="1">
      <alignment/>
      <protection/>
    </xf>
    <xf numFmtId="0" fontId="9" fillId="2" borderId="0" xfId="30" applyFill="1">
      <alignment/>
      <protection/>
    </xf>
    <xf numFmtId="0" fontId="18" fillId="2" borderId="12" xfId="30" applyFont="1" applyFill="1" applyBorder="1">
      <alignment/>
      <protection/>
    </xf>
    <xf numFmtId="0" fontId="9" fillId="2" borderId="12" xfId="30" applyFill="1" applyBorder="1">
      <alignment/>
      <protection/>
    </xf>
    <xf numFmtId="0" fontId="19" fillId="2" borderId="12" xfId="29" applyFont="1" applyFill="1" applyBorder="1">
      <alignment/>
      <protection/>
    </xf>
    <xf numFmtId="0" fontId="9" fillId="2" borderId="12" xfId="29" applyFill="1" applyBorder="1">
      <alignment/>
      <protection/>
    </xf>
    <xf numFmtId="0" fontId="9" fillId="2" borderId="0" xfId="49" applyFill="1">
      <alignment/>
      <protection/>
    </xf>
    <xf numFmtId="0" fontId="7" fillId="2" borderId="0" xfId="49" applyFont="1" applyFill="1">
      <alignment/>
      <protection/>
    </xf>
    <xf numFmtId="0" fontId="18" fillId="2" borderId="9" xfId="49" applyFont="1" applyFill="1" applyBorder="1">
      <alignment/>
      <protection/>
    </xf>
    <xf numFmtId="0" fontId="9" fillId="2" borderId="12" xfId="49" applyFill="1" applyBorder="1">
      <alignment/>
      <protection/>
    </xf>
    <xf numFmtId="3" fontId="9" fillId="2" borderId="12" xfId="49" applyNumberFormat="1" applyFill="1" applyBorder="1">
      <alignment/>
      <protection/>
    </xf>
    <xf numFmtId="3" fontId="11" fillId="2" borderId="0" xfId="49" applyNumberFormat="1" applyFont="1" applyFill="1">
      <alignment/>
      <protection/>
    </xf>
    <xf numFmtId="0" fontId="11" fillId="2" borderId="0" xfId="49" applyFont="1" applyFill="1">
      <alignment/>
      <protection/>
    </xf>
    <xf numFmtId="0" fontId="9" fillId="2" borderId="0" xfId="52" applyFill="1">
      <alignment/>
      <protection/>
    </xf>
    <xf numFmtId="0" fontId="7" fillId="2" borderId="0" xfId="52" applyFont="1" applyFill="1">
      <alignment/>
      <protection/>
    </xf>
    <xf numFmtId="0" fontId="18" fillId="2" borderId="9" xfId="52" applyFont="1" applyFill="1" applyBorder="1">
      <alignment/>
      <protection/>
    </xf>
    <xf numFmtId="0" fontId="9" fillId="2" borderId="12" xfId="52" applyFill="1" applyBorder="1">
      <alignment/>
      <protection/>
    </xf>
    <xf numFmtId="3" fontId="9" fillId="2" borderId="12" xfId="52" applyNumberFormat="1" applyFill="1" applyBorder="1">
      <alignment/>
      <protection/>
    </xf>
    <xf numFmtId="0" fontId="11" fillId="2" borderId="0" xfId="52" applyFont="1" applyFill="1">
      <alignment/>
      <protection/>
    </xf>
    <xf numFmtId="3" fontId="11" fillId="2" borderId="0" xfId="52" applyNumberFormat="1" applyFont="1" applyFill="1">
      <alignment/>
      <protection/>
    </xf>
    <xf numFmtId="0" fontId="9" fillId="2" borderId="0" xfId="48" applyFill="1">
      <alignment/>
      <protection/>
    </xf>
    <xf numFmtId="0" fontId="7" fillId="2" borderId="0" xfId="48" applyFont="1" applyFill="1">
      <alignment/>
      <protection/>
    </xf>
    <xf numFmtId="0" fontId="18" fillId="2" borderId="9" xfId="48" applyFont="1" applyFill="1" applyBorder="1">
      <alignment/>
      <protection/>
    </xf>
    <xf numFmtId="0" fontId="9" fillId="2" borderId="12" xfId="48" applyFill="1" applyBorder="1">
      <alignment/>
      <protection/>
    </xf>
    <xf numFmtId="3" fontId="9" fillId="2" borderId="12" xfId="48" applyNumberFormat="1" applyFill="1" applyBorder="1">
      <alignment/>
      <protection/>
    </xf>
    <xf numFmtId="0" fontId="11" fillId="2" borderId="0" xfId="48" applyFont="1" applyFill="1">
      <alignment/>
      <protection/>
    </xf>
    <xf numFmtId="3" fontId="11" fillId="2" borderId="0" xfId="48" applyNumberFormat="1" applyFont="1" applyFill="1">
      <alignment/>
      <protection/>
    </xf>
    <xf numFmtId="0" fontId="9" fillId="2" borderId="0" xfId="47" applyFill="1">
      <alignment/>
      <protection/>
    </xf>
    <xf numFmtId="0" fontId="7" fillId="2" borderId="0" xfId="47" applyFont="1" applyFill="1">
      <alignment/>
      <protection/>
    </xf>
    <xf numFmtId="0" fontId="18" fillId="2" borderId="9" xfId="47" applyFont="1" applyFill="1" applyBorder="1">
      <alignment/>
      <protection/>
    </xf>
    <xf numFmtId="0" fontId="9" fillId="2" borderId="12" xfId="47" applyFill="1" applyBorder="1">
      <alignment/>
      <protection/>
    </xf>
    <xf numFmtId="3" fontId="9" fillId="2" borderId="12" xfId="47" applyNumberFormat="1" applyFill="1" applyBorder="1">
      <alignment/>
      <protection/>
    </xf>
    <xf numFmtId="0" fontId="11" fillId="2" borderId="0" xfId="47" applyFont="1" applyFill="1">
      <alignment/>
      <protection/>
    </xf>
    <xf numFmtId="3" fontId="11" fillId="2" borderId="0" xfId="47" applyNumberFormat="1" applyFont="1" applyFill="1">
      <alignment/>
      <protection/>
    </xf>
    <xf numFmtId="0" fontId="9" fillId="2" borderId="0" xfId="44" applyFill="1">
      <alignment/>
      <protection/>
    </xf>
    <xf numFmtId="0" fontId="7" fillId="2" borderId="0" xfId="44" applyFont="1" applyFill="1">
      <alignment/>
      <protection/>
    </xf>
    <xf numFmtId="0" fontId="18" fillId="2" borderId="9" xfId="44" applyFont="1" applyFill="1" applyBorder="1">
      <alignment/>
      <protection/>
    </xf>
    <xf numFmtId="0" fontId="9" fillId="2" borderId="12" xfId="44" applyFill="1" applyBorder="1">
      <alignment/>
      <protection/>
    </xf>
    <xf numFmtId="3" fontId="9" fillId="2" borderId="12" xfId="44" applyNumberFormat="1" applyFill="1" applyBorder="1">
      <alignment/>
      <protection/>
    </xf>
    <xf numFmtId="0" fontId="11" fillId="2" borderId="0" xfId="44" applyFont="1" applyFill="1">
      <alignment/>
      <protection/>
    </xf>
    <xf numFmtId="3" fontId="11" fillId="2" borderId="0" xfId="44" applyNumberFormat="1" applyFont="1" applyFill="1">
      <alignment/>
      <protection/>
    </xf>
    <xf numFmtId="0" fontId="9" fillId="2" borderId="0" xfId="46" applyFill="1">
      <alignment/>
      <protection/>
    </xf>
    <xf numFmtId="0" fontId="7" fillId="2" borderId="0" xfId="46" applyFont="1" applyFill="1">
      <alignment/>
      <protection/>
    </xf>
    <xf numFmtId="0" fontId="18" fillId="2" borderId="9" xfId="46" applyFont="1" applyFill="1" applyBorder="1">
      <alignment/>
      <protection/>
    </xf>
    <xf numFmtId="0" fontId="9" fillId="2" borderId="12" xfId="46" applyFill="1" applyBorder="1">
      <alignment/>
      <protection/>
    </xf>
    <xf numFmtId="3" fontId="9" fillId="2" borderId="12" xfId="46" applyNumberFormat="1" applyFill="1" applyBorder="1">
      <alignment/>
      <protection/>
    </xf>
    <xf numFmtId="0" fontId="9" fillId="2" borderId="0" xfId="45" applyFill="1">
      <alignment/>
      <protection/>
    </xf>
    <xf numFmtId="0" fontId="7" fillId="2" borderId="0" xfId="45" applyFont="1" applyFill="1">
      <alignment/>
      <protection/>
    </xf>
    <xf numFmtId="0" fontId="18" fillId="2" borderId="9" xfId="45" applyFont="1" applyFill="1" applyBorder="1">
      <alignment/>
      <protection/>
    </xf>
    <xf numFmtId="0" fontId="9" fillId="2" borderId="12" xfId="45" applyFill="1" applyBorder="1">
      <alignment/>
      <protection/>
    </xf>
    <xf numFmtId="0" fontId="11" fillId="2" borderId="0" xfId="45" applyFont="1" applyFill="1">
      <alignment/>
      <protection/>
    </xf>
    <xf numFmtId="3" fontId="9" fillId="2" borderId="12" xfId="45" applyNumberFormat="1" applyFill="1" applyBorder="1">
      <alignment/>
      <protection/>
    </xf>
    <xf numFmtId="0" fontId="7" fillId="2" borderId="0" xfId="51" applyFont="1" applyFill="1">
      <alignment/>
      <protection/>
    </xf>
    <xf numFmtId="0" fontId="9" fillId="2" borderId="0" xfId="51" applyFill="1">
      <alignment/>
      <protection/>
    </xf>
    <xf numFmtId="0" fontId="18" fillId="2" borderId="9" xfId="51" applyFont="1" applyFill="1" applyBorder="1">
      <alignment/>
      <protection/>
    </xf>
    <xf numFmtId="0" fontId="9" fillId="2" borderId="12" xfId="51" applyFill="1" applyBorder="1">
      <alignment/>
      <protection/>
    </xf>
    <xf numFmtId="3" fontId="9" fillId="2" borderId="12" xfId="51" applyNumberFormat="1" applyFill="1" applyBorder="1">
      <alignment/>
      <protection/>
    </xf>
    <xf numFmtId="3" fontId="11" fillId="2" borderId="0" xfId="51" applyNumberFormat="1" applyFont="1" applyFill="1">
      <alignment/>
      <protection/>
    </xf>
    <xf numFmtId="0" fontId="11" fillId="2" borderId="0" xfId="51" applyFont="1" applyFill="1">
      <alignment/>
      <protection/>
    </xf>
    <xf numFmtId="0" fontId="7" fillId="2" borderId="0" xfId="23" applyFont="1" applyFill="1">
      <alignment/>
      <protection/>
    </xf>
    <xf numFmtId="0" fontId="9" fillId="2" borderId="0" xfId="23" applyFill="1">
      <alignment/>
      <protection/>
    </xf>
    <xf numFmtId="0" fontId="18" fillId="2" borderId="9" xfId="23" applyFont="1" applyFill="1" applyBorder="1">
      <alignment/>
      <protection/>
    </xf>
    <xf numFmtId="0" fontId="9" fillId="2" borderId="12" xfId="23" applyFill="1" applyBorder="1">
      <alignment/>
      <protection/>
    </xf>
    <xf numFmtId="3" fontId="9" fillId="2" borderId="12" xfId="23" applyNumberFormat="1" applyFill="1" applyBorder="1">
      <alignment/>
      <protection/>
    </xf>
    <xf numFmtId="0" fontId="11" fillId="2" borderId="0" xfId="23" applyFont="1" applyFill="1">
      <alignment/>
      <protection/>
    </xf>
    <xf numFmtId="3" fontId="11" fillId="2" borderId="0" xfId="23" applyNumberFormat="1" applyFont="1" applyFill="1">
      <alignment/>
      <protection/>
    </xf>
    <xf numFmtId="0" fontId="9" fillId="2" borderId="0" xfId="24" applyFill="1">
      <alignment/>
      <protection/>
    </xf>
    <xf numFmtId="0" fontId="7" fillId="2" borderId="0" xfId="24" applyFont="1" applyFill="1">
      <alignment/>
      <protection/>
    </xf>
    <xf numFmtId="0" fontId="18" fillId="2" borderId="0" xfId="24" applyFont="1" applyFill="1">
      <alignment/>
      <protection/>
    </xf>
    <xf numFmtId="0" fontId="18" fillId="2" borderId="9" xfId="24" applyFont="1" applyFill="1" applyBorder="1">
      <alignment/>
      <protection/>
    </xf>
    <xf numFmtId="0" fontId="9" fillId="2" borderId="12" xfId="24" applyFill="1" applyBorder="1">
      <alignment/>
      <protection/>
    </xf>
    <xf numFmtId="3" fontId="9" fillId="2" borderId="12" xfId="24" applyNumberFormat="1" applyFill="1" applyBorder="1">
      <alignment/>
      <protection/>
    </xf>
    <xf numFmtId="0" fontId="11" fillId="2" borderId="0" xfId="24" applyFont="1" applyFill="1">
      <alignment/>
      <protection/>
    </xf>
    <xf numFmtId="3" fontId="11" fillId="2" borderId="0" xfId="24" applyNumberFormat="1" applyFont="1" applyFill="1">
      <alignment/>
      <protection/>
    </xf>
    <xf numFmtId="0" fontId="9" fillId="2" borderId="0" xfId="31" applyFill="1">
      <alignment/>
      <protection/>
    </xf>
    <xf numFmtId="0" fontId="7" fillId="2" borderId="0" xfId="31" applyFont="1" applyFill="1">
      <alignment/>
      <protection/>
    </xf>
    <xf numFmtId="0" fontId="18" fillId="2" borderId="0" xfId="31" applyFont="1" applyFill="1">
      <alignment/>
      <protection/>
    </xf>
    <xf numFmtId="0" fontId="18" fillId="2" borderId="9" xfId="31" applyFont="1" applyFill="1" applyBorder="1">
      <alignment/>
      <protection/>
    </xf>
    <xf numFmtId="0" fontId="9" fillId="2" borderId="12" xfId="31" applyFill="1" applyBorder="1">
      <alignment/>
      <protection/>
    </xf>
    <xf numFmtId="3" fontId="9" fillId="2" borderId="12" xfId="31" applyNumberFormat="1" applyFill="1" applyBorder="1">
      <alignment/>
      <protection/>
    </xf>
    <xf numFmtId="0" fontId="11" fillId="2" borderId="0" xfId="31" applyFont="1" applyFill="1">
      <alignment/>
      <protection/>
    </xf>
    <xf numFmtId="3" fontId="11" fillId="2" borderId="0" xfId="31" applyNumberFormat="1" applyFont="1" applyFill="1">
      <alignment/>
      <protection/>
    </xf>
    <xf numFmtId="0" fontId="9" fillId="2" borderId="0" xfId="25" applyFill="1">
      <alignment/>
      <protection/>
    </xf>
    <xf numFmtId="0" fontId="7" fillId="2" borderId="0" xfId="25" applyFont="1" applyFill="1">
      <alignment/>
      <protection/>
    </xf>
    <xf numFmtId="0" fontId="18" fillId="2" borderId="9" xfId="25" applyFont="1" applyFill="1" applyBorder="1">
      <alignment/>
      <protection/>
    </xf>
    <xf numFmtId="0" fontId="9" fillId="2" borderId="12" xfId="25" applyFill="1" applyBorder="1">
      <alignment/>
      <protection/>
    </xf>
    <xf numFmtId="3" fontId="9" fillId="2" borderId="12" xfId="25" applyNumberFormat="1" applyFill="1" applyBorder="1">
      <alignment/>
      <protection/>
    </xf>
    <xf numFmtId="0" fontId="11" fillId="2" borderId="0" xfId="25" applyFont="1" applyFill="1">
      <alignment/>
      <protection/>
    </xf>
    <xf numFmtId="3" fontId="11" fillId="2" borderId="0" xfId="25" applyNumberFormat="1" applyFont="1" applyFill="1">
      <alignment/>
      <protection/>
    </xf>
    <xf numFmtId="0" fontId="9" fillId="2" borderId="0" xfId="26" applyFill="1">
      <alignment/>
      <protection/>
    </xf>
    <xf numFmtId="0" fontId="7" fillId="2" borderId="0" xfId="26" applyFont="1" applyFill="1">
      <alignment/>
      <protection/>
    </xf>
    <xf numFmtId="0" fontId="18" fillId="2" borderId="0" xfId="26" applyFont="1" applyFill="1">
      <alignment/>
      <protection/>
    </xf>
    <xf numFmtId="0" fontId="18" fillId="2" borderId="9" xfId="26" applyFont="1" applyFill="1" applyBorder="1">
      <alignment/>
      <protection/>
    </xf>
    <xf numFmtId="0" fontId="9" fillId="2" borderId="12" xfId="26" applyFill="1" applyBorder="1">
      <alignment/>
      <protection/>
    </xf>
    <xf numFmtId="3" fontId="9" fillId="2" borderId="12" xfId="26" applyNumberFormat="1" applyFill="1" applyBorder="1">
      <alignment/>
      <protection/>
    </xf>
    <xf numFmtId="0" fontId="11" fillId="2" borderId="0" xfId="26" applyFont="1" applyFill="1">
      <alignment/>
      <protection/>
    </xf>
    <xf numFmtId="3" fontId="11" fillId="2" borderId="0" xfId="26" applyNumberFormat="1" applyFont="1" applyFill="1">
      <alignment/>
      <protection/>
    </xf>
    <xf numFmtId="0" fontId="21" fillId="2" borderId="0" xfId="71" applyFont="1" applyFill="1">
      <alignment/>
      <protection/>
    </xf>
    <xf numFmtId="4" fontId="17" fillId="0" borderId="0" xfId="15" applyNumberFormat="1" applyFont="1" applyAlignment="1">
      <alignment horizontal="left"/>
    </xf>
    <xf numFmtId="0" fontId="9" fillId="2" borderId="12" xfId="34" applyFill="1" applyBorder="1">
      <alignment/>
      <protection/>
    </xf>
    <xf numFmtId="0" fontId="18" fillId="2" borderId="12" xfId="34" applyFont="1" applyFill="1" applyBorder="1">
      <alignment/>
      <protection/>
    </xf>
    <xf numFmtId="3" fontId="9" fillId="2" borderId="12" xfId="34" applyNumberFormat="1" applyFill="1" applyBorder="1">
      <alignment/>
      <protection/>
    </xf>
    <xf numFmtId="0" fontId="9" fillId="2" borderId="12" xfId="33" applyFill="1" applyBorder="1">
      <alignment/>
      <protection/>
    </xf>
    <xf numFmtId="3" fontId="9" fillId="2" borderId="12" xfId="33" applyNumberFormat="1" applyFill="1" applyBorder="1">
      <alignment/>
      <protection/>
    </xf>
    <xf numFmtId="0" fontId="9" fillId="2" borderId="12" xfId="35" applyFill="1" applyBorder="1">
      <alignment/>
      <protection/>
    </xf>
    <xf numFmtId="3" fontId="9" fillId="2" borderId="12" xfId="35" applyNumberFormat="1" applyFill="1" applyBorder="1">
      <alignment/>
      <protection/>
    </xf>
    <xf numFmtId="0" fontId="9" fillId="2" borderId="9" xfId="32" applyFill="1" applyBorder="1">
      <alignment/>
      <protection/>
    </xf>
    <xf numFmtId="0" fontId="9" fillId="2" borderId="10" xfId="32" applyFill="1" applyBorder="1">
      <alignment/>
      <protection/>
    </xf>
    <xf numFmtId="0" fontId="9" fillId="2" borderId="12" xfId="32" applyFill="1" applyBorder="1">
      <alignment/>
      <protection/>
    </xf>
    <xf numFmtId="3" fontId="9" fillId="2" borderId="12" xfId="32" applyNumberFormat="1" applyFill="1" applyBorder="1">
      <alignment/>
      <protection/>
    </xf>
    <xf numFmtId="0" fontId="9" fillId="2" borderId="12" xfId="41" applyFill="1" applyBorder="1">
      <alignment/>
      <protection/>
    </xf>
    <xf numFmtId="0" fontId="18" fillId="2" borderId="12" xfId="41" applyFont="1" applyFill="1" applyBorder="1">
      <alignment/>
      <protection/>
    </xf>
    <xf numFmtId="3" fontId="9" fillId="2" borderId="12" xfId="41" applyNumberFormat="1" applyFill="1" applyBorder="1">
      <alignment/>
      <protection/>
    </xf>
    <xf numFmtId="0" fontId="9" fillId="2" borderId="12" xfId="36" applyFill="1" applyBorder="1">
      <alignment/>
      <protection/>
    </xf>
    <xf numFmtId="0" fontId="10" fillId="2" borderId="12" xfId="36" applyFont="1" applyFill="1" applyBorder="1">
      <alignment/>
      <protection/>
    </xf>
    <xf numFmtId="0" fontId="9" fillId="2" borderId="12" xfId="38" applyFill="1" applyBorder="1">
      <alignment/>
      <protection/>
    </xf>
    <xf numFmtId="3" fontId="9" fillId="2" borderId="12" xfId="38" applyNumberFormat="1" applyFill="1" applyBorder="1">
      <alignment/>
      <protection/>
    </xf>
    <xf numFmtId="0" fontId="9" fillId="2" borderId="12" xfId="39" applyFill="1" applyBorder="1">
      <alignment/>
      <protection/>
    </xf>
    <xf numFmtId="0" fontId="10" fillId="2" borderId="12" xfId="39" applyFont="1" applyFill="1" applyBorder="1">
      <alignment/>
      <protection/>
    </xf>
    <xf numFmtId="3" fontId="9" fillId="2" borderId="12" xfId="39" applyNumberFormat="1" applyFill="1" applyBorder="1">
      <alignment/>
      <protection/>
    </xf>
    <xf numFmtId="0" fontId="9" fillId="2" borderId="12" xfId="42" applyFill="1" applyBorder="1">
      <alignment/>
      <protection/>
    </xf>
    <xf numFmtId="3" fontId="9" fillId="2" borderId="12" xfId="42" applyNumberFormat="1" applyFill="1" applyBorder="1">
      <alignment/>
      <protection/>
    </xf>
    <xf numFmtId="0" fontId="9" fillId="2" borderId="12" xfId="40" applyFill="1" applyBorder="1">
      <alignment/>
      <protection/>
    </xf>
    <xf numFmtId="3" fontId="9" fillId="2" borderId="12" xfId="40" applyNumberFormat="1" applyFill="1" applyBorder="1">
      <alignment/>
      <protection/>
    </xf>
    <xf numFmtId="0" fontId="9" fillId="2" borderId="12" xfId="37" applyFill="1" applyBorder="1">
      <alignment/>
      <protection/>
    </xf>
    <xf numFmtId="3" fontId="9" fillId="2" borderId="12" xfId="37" applyNumberFormat="1" applyFill="1" applyBorder="1">
      <alignment/>
      <protection/>
    </xf>
    <xf numFmtId="0" fontId="9" fillId="2" borderId="12" xfId="41" applyFont="1" applyFill="1" applyBorder="1">
      <alignment/>
      <protection/>
    </xf>
    <xf numFmtId="0" fontId="9" fillId="2" borderId="12" xfId="35" applyFont="1" applyFill="1" applyBorder="1">
      <alignment/>
      <protection/>
    </xf>
    <xf numFmtId="0" fontId="9" fillId="2" borderId="12" xfId="38" applyFont="1" applyFill="1" applyBorder="1">
      <alignment/>
      <protection/>
    </xf>
    <xf numFmtId="0" fontId="22" fillId="2" borderId="0" xfId="71" applyFont="1" applyFill="1">
      <alignment/>
      <protection/>
    </xf>
    <xf numFmtId="0" fontId="22" fillId="2" borderId="0" xfId="26" applyFont="1" applyFill="1">
      <alignment/>
      <protection/>
    </xf>
    <xf numFmtId="4" fontId="22" fillId="2" borderId="0" xfId="15" applyNumberFormat="1" applyFont="1" applyFill="1" applyAlignment="1">
      <alignment horizontal="left"/>
    </xf>
    <xf numFmtId="0" fontId="22" fillId="2" borderId="0" xfId="26" applyFont="1" applyFill="1">
      <alignment/>
      <protection/>
    </xf>
    <xf numFmtId="0" fontId="9" fillId="2" borderId="12" xfId="44" applyFont="1" applyFill="1" applyBorder="1" applyAlignment="1">
      <alignment horizontal="center"/>
      <protection/>
    </xf>
    <xf numFmtId="3" fontId="9" fillId="2" borderId="12" xfId="44" applyNumberFormat="1" applyFont="1" applyFill="1" applyBorder="1">
      <alignment/>
      <protection/>
    </xf>
    <xf numFmtId="0" fontId="9" fillId="2" borderId="12" xfId="33" applyFont="1" applyFill="1" applyBorder="1">
      <alignment/>
      <protection/>
    </xf>
    <xf numFmtId="0" fontId="9" fillId="2" borderId="12" xfId="35" applyFont="1" applyFill="1" applyBorder="1" applyAlignment="1">
      <alignment horizontal="center"/>
      <protection/>
    </xf>
    <xf numFmtId="3" fontId="11" fillId="2" borderId="12" xfId="36" applyNumberFormat="1" applyFont="1" applyFill="1" applyBorder="1">
      <alignment/>
      <protection/>
    </xf>
    <xf numFmtId="0" fontId="9" fillId="2" borderId="12" xfId="36" applyFont="1" applyFill="1" applyBorder="1">
      <alignment/>
      <protection/>
    </xf>
    <xf numFmtId="3" fontId="9" fillId="2" borderId="12" xfId="36" applyNumberFormat="1" applyFont="1" applyFill="1" applyBorder="1">
      <alignment/>
      <protection/>
    </xf>
    <xf numFmtId="0" fontId="9" fillId="2" borderId="12" xfId="42" applyFont="1" applyFill="1" applyBorder="1">
      <alignment/>
      <protection/>
    </xf>
    <xf numFmtId="0" fontId="9" fillId="2" borderId="12" xfId="40" applyFont="1" applyFill="1" applyBorder="1">
      <alignment/>
      <protection/>
    </xf>
    <xf numFmtId="4" fontId="17" fillId="0" borderId="1" xfId="15" applyNumberFormat="1" applyFont="1" applyBorder="1" applyAlignment="1">
      <alignment horizontal="right"/>
    </xf>
    <xf numFmtId="0" fontId="20" fillId="0" borderId="0" xfId="22" applyFont="1" applyFill="1" applyAlignment="1">
      <alignment horizontal="center"/>
      <protection/>
    </xf>
    <xf numFmtId="0" fontId="20" fillId="0" borderId="0" xfId="22" applyFont="1" applyFill="1">
      <alignment/>
      <protection/>
    </xf>
    <xf numFmtId="178" fontId="20" fillId="0" borderId="0" xfId="22" applyNumberFormat="1" applyFont="1" applyBorder="1" applyAlignment="1">
      <alignment horizontal="left"/>
      <protection/>
    </xf>
    <xf numFmtId="0" fontId="20" fillId="0" borderId="0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20" fillId="0" borderId="0" xfId="22" applyFont="1" applyFill="1" applyBorder="1">
      <alignment/>
      <protection/>
    </xf>
    <xf numFmtId="0" fontId="9" fillId="2" borderId="0" xfId="30" applyFont="1" applyFill="1">
      <alignment/>
      <protection/>
    </xf>
    <xf numFmtId="0" fontId="9" fillId="2" borderId="0" xfId="29" applyFont="1" applyFill="1">
      <alignment/>
      <protection/>
    </xf>
    <xf numFmtId="0" fontId="9" fillId="2" borderId="12" xfId="27" applyFill="1" applyBorder="1" applyAlignment="1">
      <alignment horizontal="right"/>
      <protection/>
    </xf>
    <xf numFmtId="0" fontId="9" fillId="2" borderId="12" xfId="34" applyFont="1" applyFill="1" applyBorder="1">
      <alignment/>
      <protection/>
    </xf>
    <xf numFmtId="3" fontId="9" fillId="2" borderId="0" xfId="44" applyNumberFormat="1" applyFill="1">
      <alignment/>
      <protection/>
    </xf>
    <xf numFmtId="1" fontId="9" fillId="2" borderId="12" xfId="44" applyNumberFormat="1" applyFill="1" applyBorder="1">
      <alignment/>
      <protection/>
    </xf>
    <xf numFmtId="3" fontId="9" fillId="2" borderId="12" xfId="36" applyNumberFormat="1" applyFill="1" applyBorder="1">
      <alignment/>
      <protection/>
    </xf>
    <xf numFmtId="0" fontId="23" fillId="2" borderId="0" xfId="46" applyFont="1" applyFill="1">
      <alignment/>
      <protection/>
    </xf>
    <xf numFmtId="0" fontId="9" fillId="0" borderId="12" xfId="57" applyBorder="1">
      <alignment/>
      <protection/>
    </xf>
    <xf numFmtId="186" fontId="9" fillId="2" borderId="12" xfId="47" applyNumberFormat="1" applyFill="1" applyBorder="1">
      <alignment/>
      <protection/>
    </xf>
    <xf numFmtId="186" fontId="9" fillId="2" borderId="12" xfId="48" applyNumberFormat="1" applyFill="1" applyBorder="1">
      <alignment/>
      <protection/>
    </xf>
    <xf numFmtId="186" fontId="11" fillId="2" borderId="0" xfId="48" applyNumberFormat="1" applyFont="1" applyFill="1">
      <alignment/>
      <protection/>
    </xf>
    <xf numFmtId="186" fontId="9" fillId="2" borderId="0" xfId="48" applyNumberFormat="1" applyFill="1">
      <alignment/>
      <protection/>
    </xf>
    <xf numFmtId="0" fontId="9" fillId="2" borderId="12" xfId="48" applyNumberFormat="1" applyFill="1" applyBorder="1">
      <alignment/>
      <protection/>
    </xf>
    <xf numFmtId="3" fontId="9" fillId="2" borderId="0" xfId="48" applyNumberFormat="1" applyFill="1">
      <alignment/>
      <protection/>
    </xf>
    <xf numFmtId="0" fontId="9" fillId="2" borderId="9" xfId="30" applyFill="1" applyBorder="1">
      <alignment/>
      <protection/>
    </xf>
    <xf numFmtId="0" fontId="9" fillId="2" borderId="11" xfId="30" applyFont="1" applyFill="1" applyBorder="1">
      <alignment/>
      <protection/>
    </xf>
    <xf numFmtId="0" fontId="9" fillId="2" borderId="11" xfId="30" applyFill="1" applyBorder="1">
      <alignment/>
      <protection/>
    </xf>
    <xf numFmtId="0" fontId="9" fillId="2" borderId="13" xfId="30" applyFill="1" applyBorder="1">
      <alignment/>
      <protection/>
    </xf>
    <xf numFmtId="0" fontId="9" fillId="2" borderId="13" xfId="29" applyFill="1" applyBorder="1">
      <alignment/>
      <protection/>
    </xf>
    <xf numFmtId="0" fontId="24" fillId="2" borderId="0" xfId="71" applyFont="1" applyFill="1">
      <alignment/>
      <protection/>
    </xf>
    <xf numFmtId="0" fontId="25" fillId="2" borderId="0" xfId="71" applyFont="1" applyFill="1">
      <alignment/>
      <protection/>
    </xf>
    <xf numFmtId="0" fontId="9" fillId="2" borderId="0" xfId="29" applyFill="1" applyBorder="1">
      <alignment/>
      <protection/>
    </xf>
    <xf numFmtId="0" fontId="10" fillId="2" borderId="12" xfId="30" applyFont="1" applyFill="1" applyBorder="1" applyAlignment="1">
      <alignment horizontal="center"/>
      <protection/>
    </xf>
    <xf numFmtId="17" fontId="7" fillId="2" borderId="0" xfId="71" applyNumberFormat="1" applyFont="1" applyFill="1" applyAlignment="1" quotePrefix="1">
      <alignment horizontal="center"/>
      <protection/>
    </xf>
    <xf numFmtId="186" fontId="9" fillId="2" borderId="12" xfId="31" applyNumberFormat="1" applyFill="1" applyBorder="1">
      <alignment/>
      <protection/>
    </xf>
    <xf numFmtId="186" fontId="9" fillId="2" borderId="12" xfId="24" applyNumberFormat="1" applyFill="1" applyBorder="1">
      <alignment/>
      <protection/>
    </xf>
    <xf numFmtId="0" fontId="18" fillId="2" borderId="12" xfId="46" applyFont="1" applyFill="1" applyBorder="1">
      <alignment/>
      <protection/>
    </xf>
    <xf numFmtId="0" fontId="18" fillId="2" borderId="12" xfId="30" applyFont="1" applyFill="1" applyBorder="1" applyAlignment="1">
      <alignment horizontal="center"/>
      <protection/>
    </xf>
    <xf numFmtId="3" fontId="9" fillId="2" borderId="0" xfId="32" applyNumberFormat="1" applyFill="1">
      <alignment/>
      <protection/>
    </xf>
    <xf numFmtId="3" fontId="9" fillId="2" borderId="9" xfId="32" applyNumberFormat="1" applyFill="1" applyBorder="1">
      <alignment/>
      <protection/>
    </xf>
    <xf numFmtId="3" fontId="9" fillId="2" borderId="10" xfId="32" applyNumberFormat="1" applyFill="1" applyBorder="1">
      <alignment/>
      <protection/>
    </xf>
    <xf numFmtId="0" fontId="18" fillId="2" borderId="9" xfId="37" applyFont="1" applyFill="1" applyBorder="1">
      <alignment/>
      <protection/>
    </xf>
    <xf numFmtId="0" fontId="18" fillId="2" borderId="10" xfId="37" applyFont="1" applyFill="1" applyBorder="1">
      <alignment/>
      <protection/>
    </xf>
    <xf numFmtId="0" fontId="18" fillId="2" borderId="11" xfId="37" applyFont="1" applyFill="1" applyBorder="1">
      <alignment/>
      <protection/>
    </xf>
    <xf numFmtId="0" fontId="9" fillId="0" borderId="12" xfId="60" applyBorder="1">
      <alignment/>
      <protection/>
    </xf>
    <xf numFmtId="0" fontId="7" fillId="2" borderId="0" xfId="27" applyFont="1" applyFill="1">
      <alignment/>
      <protection/>
    </xf>
    <xf numFmtId="0" fontId="9" fillId="0" borderId="12" xfId="66" applyBorder="1">
      <alignment/>
      <protection/>
    </xf>
    <xf numFmtId="0" fontId="12" fillId="2" borderId="0" xfId="22" applyFont="1" applyFill="1" applyBorder="1" applyAlignment="1">
      <alignment horizontal="center"/>
      <protection/>
    </xf>
    <xf numFmtId="0" fontId="13" fillId="2" borderId="0" xfId="22" applyFont="1" applyFill="1" applyBorder="1">
      <alignment/>
      <protection/>
    </xf>
    <xf numFmtId="0" fontId="12" fillId="2" borderId="0" xfId="22" applyFont="1" applyFill="1" applyBorder="1">
      <alignment/>
      <protection/>
    </xf>
    <xf numFmtId="0" fontId="26" fillId="0" borderId="0" xfId="54" applyFont="1" applyAlignment="1">
      <alignment horizontal="center"/>
      <protection/>
    </xf>
    <xf numFmtId="3" fontId="12" fillId="0" borderId="0" xfId="22" applyNumberFormat="1" applyFont="1" applyBorder="1">
      <alignment/>
      <protection/>
    </xf>
    <xf numFmtId="0" fontId="9" fillId="0" borderId="12" xfId="65" applyBorder="1">
      <alignment/>
      <protection/>
    </xf>
    <xf numFmtId="0" fontId="9" fillId="0" borderId="12" xfId="67" applyBorder="1">
      <alignment/>
      <protection/>
    </xf>
    <xf numFmtId="4" fontId="17" fillId="0" borderId="0" xfId="15" applyNumberFormat="1" applyFont="1" applyAlignment="1">
      <alignment horizontal="center"/>
    </xf>
    <xf numFmtId="0" fontId="9" fillId="0" borderId="0" xfId="50" applyFill="1">
      <alignment/>
      <protection/>
    </xf>
    <xf numFmtId="0" fontId="10" fillId="0" borderId="9" xfId="50" applyFont="1" applyFill="1" applyBorder="1">
      <alignment/>
      <protection/>
    </xf>
    <xf numFmtId="3" fontId="9" fillId="0" borderId="12" xfId="50" applyNumberFormat="1" applyFill="1" applyBorder="1">
      <alignment/>
      <protection/>
    </xf>
    <xf numFmtId="0" fontId="9" fillId="0" borderId="12" xfId="50" applyFill="1" applyBorder="1">
      <alignment/>
      <protection/>
    </xf>
    <xf numFmtId="4" fontId="17" fillId="0" borderId="0" xfId="15" applyNumberFormat="1" applyFont="1" applyFill="1" applyAlignment="1">
      <alignment horizontal="left"/>
    </xf>
    <xf numFmtId="0" fontId="22" fillId="0" borderId="0" xfId="71" applyFont="1" applyFill="1">
      <alignment/>
      <protection/>
    </xf>
    <xf numFmtId="0" fontId="7" fillId="0" borderId="0" xfId="50" applyFont="1" applyFill="1">
      <alignment/>
      <protection/>
    </xf>
    <xf numFmtId="0" fontId="10" fillId="0" borderId="0" xfId="50" applyFont="1" applyFill="1">
      <alignment/>
      <protection/>
    </xf>
    <xf numFmtId="0" fontId="11" fillId="0" borderId="0" xfId="50" applyFont="1" applyFill="1">
      <alignment/>
      <protection/>
    </xf>
    <xf numFmtId="3" fontId="11" fillId="0" borderId="0" xfId="50" applyNumberFormat="1" applyFont="1" applyFill="1">
      <alignment/>
      <protection/>
    </xf>
    <xf numFmtId="0" fontId="9" fillId="0" borderId="12" xfId="50" applyNumberFormat="1" applyFill="1" applyBorder="1">
      <alignment/>
      <protection/>
    </xf>
    <xf numFmtId="3" fontId="9" fillId="0" borderId="0" xfId="50" applyNumberFormat="1" applyFill="1">
      <alignment/>
      <protection/>
    </xf>
    <xf numFmtId="0" fontId="21" fillId="0" borderId="0" xfId="71" applyFont="1" applyFill="1">
      <alignment/>
      <protection/>
    </xf>
    <xf numFmtId="0" fontId="9" fillId="0" borderId="12" xfId="49" applyFont="1" applyFill="1" applyBorder="1">
      <alignment/>
      <protection/>
    </xf>
    <xf numFmtId="0" fontId="13" fillId="0" borderId="5" xfId="22" applyFont="1" applyBorder="1" applyAlignment="1">
      <alignment horizontal="center"/>
      <protection/>
    </xf>
    <xf numFmtId="186" fontId="12" fillId="0" borderId="0" xfId="22" applyNumberFormat="1" applyFont="1" applyBorder="1">
      <alignment/>
      <protection/>
    </xf>
    <xf numFmtId="0" fontId="9" fillId="2" borderId="12" xfId="26" applyFont="1" applyFill="1" applyBorder="1">
      <alignment/>
      <protection/>
    </xf>
    <xf numFmtId="0" fontId="9" fillId="2" borderId="0" xfId="33" applyFill="1" applyBorder="1">
      <alignment/>
      <protection/>
    </xf>
    <xf numFmtId="3" fontId="9" fillId="2" borderId="0" xfId="33" applyNumberFormat="1" applyFill="1" applyBorder="1">
      <alignment/>
      <protection/>
    </xf>
    <xf numFmtId="0" fontId="27" fillId="0" borderId="0" xfId="70" applyFont="1" applyFill="1" applyBorder="1" applyAlignment="1">
      <alignment vertical="top" wrapText="1"/>
      <protection/>
    </xf>
    <xf numFmtId="0" fontId="28" fillId="0" borderId="0" xfId="70" applyFont="1" applyFill="1" applyBorder="1" applyAlignment="1">
      <alignment vertical="top" wrapText="1"/>
      <protection/>
    </xf>
    <xf numFmtId="0" fontId="29" fillId="0" borderId="0" xfId="70" applyFont="1" applyFill="1" applyBorder="1" applyAlignment="1">
      <alignment vertical="top" wrapText="1"/>
      <protection/>
    </xf>
    <xf numFmtId="0" fontId="29" fillId="0" borderId="0" xfId="70" applyFont="1" applyFill="1" applyBorder="1" applyAlignment="1">
      <alignment horizontal="left" vertical="top" wrapText="1"/>
      <protection/>
    </xf>
    <xf numFmtId="173" fontId="29" fillId="0" borderId="0" xfId="72" applyNumberFormat="1" applyFont="1" applyFill="1" applyBorder="1" applyAlignment="1">
      <alignment vertical="top" wrapText="1"/>
    </xf>
    <xf numFmtId="0" fontId="29" fillId="0" borderId="0" xfId="70" applyFont="1" applyFill="1" applyBorder="1" applyAlignment="1">
      <alignment horizontal="center" vertical="top" wrapText="1"/>
      <protection/>
    </xf>
    <xf numFmtId="0" fontId="9" fillId="2" borderId="12" xfId="23" applyFont="1" applyFill="1" applyBorder="1">
      <alignment/>
      <protection/>
    </xf>
    <xf numFmtId="4" fontId="17" fillId="0" borderId="0" xfId="15" applyNumberFormat="1" applyFont="1" applyBorder="1" applyAlignment="1">
      <alignment horizontal="left"/>
    </xf>
    <xf numFmtId="0" fontId="31" fillId="0" borderId="0" xfId="0" applyFont="1" applyBorder="1" applyAlignment="1">
      <alignment/>
    </xf>
    <xf numFmtId="49" fontId="31" fillId="0" borderId="0" xfId="70" applyNumberFormat="1" applyFont="1" applyFill="1" applyBorder="1">
      <alignment/>
      <protection/>
    </xf>
    <xf numFmtId="0" fontId="32" fillId="2" borderId="0" xfId="15" applyFont="1" applyFill="1" applyBorder="1" applyAlignment="1">
      <alignment/>
    </xf>
    <xf numFmtId="0" fontId="32" fillId="2" borderId="0" xfId="15" applyFont="1" applyFill="1" applyAlignment="1">
      <alignment/>
    </xf>
    <xf numFmtId="3" fontId="9" fillId="2" borderId="11" xfId="28" applyNumberFormat="1" applyFill="1" applyBorder="1">
      <alignment/>
      <protection/>
    </xf>
    <xf numFmtId="0" fontId="9" fillId="2" borderId="13" xfId="28" applyFill="1" applyBorder="1">
      <alignment/>
      <protection/>
    </xf>
    <xf numFmtId="0" fontId="9" fillId="2" borderId="11" xfId="28" applyFill="1" applyBorder="1">
      <alignment/>
      <protection/>
    </xf>
    <xf numFmtId="0" fontId="9" fillId="2" borderId="7" xfId="28" applyFill="1" applyBorder="1">
      <alignment/>
      <protection/>
    </xf>
    <xf numFmtId="0" fontId="9" fillId="2" borderId="14" xfId="28" applyFill="1" applyBorder="1">
      <alignment/>
      <protection/>
    </xf>
    <xf numFmtId="0" fontId="9" fillId="2" borderId="15" xfId="28" applyFill="1" applyBorder="1">
      <alignment/>
      <protection/>
    </xf>
    <xf numFmtId="0" fontId="9" fillId="2" borderId="1" xfId="28" applyFont="1" applyFill="1" applyBorder="1">
      <alignment/>
      <protection/>
    </xf>
    <xf numFmtId="0" fontId="9" fillId="2" borderId="0" xfId="35" applyFill="1" applyBorder="1">
      <alignment/>
      <protection/>
    </xf>
    <xf numFmtId="3" fontId="9" fillId="2" borderId="0" xfId="35" applyNumberFormat="1" applyFill="1" applyBorder="1">
      <alignment/>
      <protection/>
    </xf>
    <xf numFmtId="0" fontId="10" fillId="2" borderId="15" xfId="36" applyFont="1" applyFill="1" applyBorder="1">
      <alignment/>
      <protection/>
    </xf>
    <xf numFmtId="0" fontId="9" fillId="2" borderId="11" xfId="36" applyFill="1" applyBorder="1">
      <alignment/>
      <protection/>
    </xf>
    <xf numFmtId="0" fontId="9" fillId="2" borderId="8" xfId="36" applyFill="1" applyBorder="1">
      <alignment/>
      <protection/>
    </xf>
    <xf numFmtId="0" fontId="9" fillId="2" borderId="15" xfId="38" applyFill="1" applyBorder="1">
      <alignment/>
      <protection/>
    </xf>
    <xf numFmtId="0" fontId="9" fillId="2" borderId="11" xfId="38" applyFill="1" applyBorder="1">
      <alignment/>
      <protection/>
    </xf>
    <xf numFmtId="0" fontId="9" fillId="2" borderId="8" xfId="38" applyFill="1" applyBorder="1">
      <alignment/>
      <protection/>
    </xf>
    <xf numFmtId="0" fontId="9" fillId="2" borderId="11" xfId="42" applyFill="1" applyBorder="1">
      <alignment/>
      <protection/>
    </xf>
    <xf numFmtId="0" fontId="9" fillId="2" borderId="8" xfId="42" applyFill="1" applyBorder="1">
      <alignment/>
      <protection/>
    </xf>
    <xf numFmtId="0" fontId="9" fillId="2" borderId="15" xfId="42" applyFont="1" applyFill="1" applyBorder="1">
      <alignment/>
      <protection/>
    </xf>
    <xf numFmtId="0" fontId="9" fillId="2" borderId="15" xfId="40" applyFill="1" applyBorder="1">
      <alignment/>
      <protection/>
    </xf>
    <xf numFmtId="0" fontId="9" fillId="2" borderId="11" xfId="40" applyFill="1" applyBorder="1">
      <alignment/>
      <protection/>
    </xf>
    <xf numFmtId="0" fontId="9" fillId="2" borderId="8" xfId="40" applyFill="1" applyBorder="1">
      <alignment/>
      <protection/>
    </xf>
    <xf numFmtId="49" fontId="0" fillId="0" borderId="0" xfId="55" applyNumberFormat="1" applyFont="1" applyFill="1" applyBorder="1">
      <alignment/>
      <protection/>
    </xf>
    <xf numFmtId="0" fontId="0" fillId="0" borderId="0" xfId="22" applyFont="1" applyFill="1" applyBorder="1" applyAlignment="1">
      <alignment horizontal="left" vertical="top"/>
      <protection/>
    </xf>
    <xf numFmtId="0" fontId="4" fillId="0" borderId="0" xfId="56" applyFont="1">
      <alignment/>
      <protection/>
    </xf>
    <xf numFmtId="0" fontId="9" fillId="0" borderId="0" xfId="61">
      <alignment/>
      <protection/>
    </xf>
    <xf numFmtId="0" fontId="16" fillId="0" borderId="0" xfId="70" applyFont="1" applyFill="1" applyBorder="1" applyAlignment="1">
      <alignment horizontal="center" vertical="top" wrapText="1"/>
      <protection/>
    </xf>
    <xf numFmtId="0" fontId="16" fillId="0" borderId="0" xfId="70" applyFont="1" applyFill="1" applyBorder="1" applyAlignment="1">
      <alignment horizontal="left" vertical="top" wrapText="1"/>
      <protection/>
    </xf>
    <xf numFmtId="0" fontId="16" fillId="0" borderId="0" xfId="70" applyFont="1" applyFill="1" applyBorder="1" applyAlignment="1">
      <alignment vertical="top" wrapText="1"/>
      <protection/>
    </xf>
    <xf numFmtId="173" fontId="16" fillId="0" borderId="0" xfId="72" applyNumberFormat="1" applyFont="1" applyFill="1" applyBorder="1" applyAlignment="1">
      <alignment horizontal="center" vertical="top" wrapText="1"/>
    </xf>
    <xf numFmtId="0" fontId="16" fillId="0" borderId="12" xfId="70" applyFont="1" applyFill="1" applyBorder="1" applyAlignment="1">
      <alignment horizontal="center" vertical="top" wrapText="1"/>
      <protection/>
    </xf>
    <xf numFmtId="0" fontId="16" fillId="0" borderId="12" xfId="70" applyFont="1" applyFill="1" applyBorder="1" applyAlignment="1">
      <alignment horizontal="left" vertical="top" wrapText="1"/>
      <protection/>
    </xf>
    <xf numFmtId="0" fontId="16" fillId="0" borderId="12" xfId="70" applyFont="1" applyFill="1" applyBorder="1" applyAlignment="1">
      <alignment vertical="top" wrapText="1"/>
      <protection/>
    </xf>
    <xf numFmtId="173" fontId="16" fillId="0" borderId="12" xfId="72" applyNumberFormat="1" applyFont="1" applyFill="1" applyBorder="1" applyAlignment="1">
      <alignment horizontal="center" vertical="top" wrapText="1"/>
    </xf>
    <xf numFmtId="0" fontId="31" fillId="0" borderId="10" xfId="55" applyFont="1" applyFill="1" applyBorder="1" applyAlignment="1">
      <alignment horizontal="left" vertical="top" wrapText="1"/>
      <protection/>
    </xf>
    <xf numFmtId="178" fontId="31" fillId="0" borderId="12" xfId="55" applyNumberFormat="1" applyFont="1" applyFill="1" applyBorder="1" applyAlignment="1">
      <alignment vertical="top" wrapText="1"/>
      <protection/>
    </xf>
    <xf numFmtId="0" fontId="31" fillId="0" borderId="12" xfId="55" applyFont="1" applyFill="1" applyBorder="1" applyAlignment="1">
      <alignment vertical="top" wrapText="1"/>
      <protection/>
    </xf>
    <xf numFmtId="0" fontId="31" fillId="0" borderId="10" xfId="55" applyFont="1" applyFill="1" applyBorder="1" applyAlignment="1">
      <alignment horizontal="center" vertical="top" wrapText="1"/>
      <protection/>
    </xf>
    <xf numFmtId="179" fontId="31" fillId="0" borderId="12" xfId="55" applyNumberFormat="1" applyFont="1" applyFill="1" applyBorder="1" applyAlignment="1">
      <alignment vertical="top" wrapText="1"/>
      <protection/>
    </xf>
    <xf numFmtId="0" fontId="31" fillId="0" borderId="0" xfId="55" applyFont="1" applyFill="1" applyBorder="1" applyAlignment="1">
      <alignment horizontal="left" vertical="top" wrapText="1"/>
      <protection/>
    </xf>
    <xf numFmtId="0" fontId="31" fillId="0" borderId="12" xfId="55" applyFont="1" applyFill="1" applyBorder="1" applyAlignment="1">
      <alignment horizontal="center" vertical="top" wrapText="1"/>
      <protection/>
    </xf>
    <xf numFmtId="0" fontId="9" fillId="0" borderId="12" xfId="62" applyBorder="1">
      <alignment/>
      <protection/>
    </xf>
    <xf numFmtId="3" fontId="9" fillId="0" borderId="12" xfId="62" applyNumberFormat="1" applyBorder="1">
      <alignment/>
      <protection/>
    </xf>
    <xf numFmtId="3" fontId="9" fillId="0" borderId="12" xfId="63" applyNumberFormat="1" applyBorder="1">
      <alignment/>
      <protection/>
    </xf>
    <xf numFmtId="0" fontId="9" fillId="0" borderId="12" xfId="63" applyBorder="1">
      <alignment/>
      <protection/>
    </xf>
    <xf numFmtId="3" fontId="9" fillId="0" borderId="12" xfId="64" applyNumberFormat="1" applyBorder="1">
      <alignment/>
      <protection/>
    </xf>
    <xf numFmtId="0" fontId="9" fillId="2" borderId="15" xfId="40" applyFont="1" applyFill="1" applyBorder="1">
      <alignment/>
      <protection/>
    </xf>
    <xf numFmtId="0" fontId="9" fillId="2" borderId="0" xfId="71" applyFont="1" applyFill="1">
      <alignment/>
      <protection/>
    </xf>
    <xf numFmtId="0" fontId="22" fillId="2" borderId="0" xfId="71" applyFont="1" applyFill="1">
      <alignment/>
      <protection/>
    </xf>
    <xf numFmtId="0" fontId="33" fillId="3" borderId="16" xfId="71" applyFont="1" applyFill="1" applyBorder="1">
      <alignment/>
      <protection/>
    </xf>
    <xf numFmtId="0" fontId="33" fillId="3" borderId="17" xfId="71" applyFont="1" applyFill="1" applyBorder="1">
      <alignment/>
      <protection/>
    </xf>
    <xf numFmtId="0" fontId="33" fillId="2" borderId="0" xfId="71" applyFont="1" applyFill="1" applyBorder="1">
      <alignment/>
      <protection/>
    </xf>
    <xf numFmtId="0" fontId="34" fillId="2" borderId="0" xfId="71" applyFont="1" applyFill="1" applyBorder="1">
      <alignment/>
      <protection/>
    </xf>
    <xf numFmtId="0" fontId="31" fillId="2" borderId="0" xfId="71" applyFont="1" applyFill="1">
      <alignment/>
      <protection/>
    </xf>
    <xf numFmtId="0" fontId="31" fillId="2" borderId="0" xfId="71" applyFont="1" applyFill="1" applyBorder="1">
      <alignment/>
      <protection/>
    </xf>
    <xf numFmtId="0" fontId="32" fillId="2" borderId="0" xfId="17" applyFont="1" applyFill="1" applyAlignment="1">
      <alignment/>
    </xf>
    <xf numFmtId="0" fontId="25" fillId="2" borderId="0" xfId="71" applyFont="1" applyFill="1">
      <alignment/>
      <protection/>
    </xf>
    <xf numFmtId="0" fontId="9" fillId="2" borderId="1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3" fontId="9" fillId="2" borderId="11" xfId="0" applyNumberFormat="1" applyFont="1" applyFill="1" applyBorder="1" applyAlignment="1">
      <alignment/>
    </xf>
    <xf numFmtId="0" fontId="9" fillId="2" borderId="12" xfId="0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186" fontId="9" fillId="2" borderId="11" xfId="0" applyNumberFormat="1" applyFont="1" applyFill="1" applyBorder="1" applyAlignment="1">
      <alignment/>
    </xf>
    <xf numFmtId="186" fontId="9" fillId="2" borderId="12" xfId="0" applyNumberFormat="1" applyFont="1" applyFill="1" applyBorder="1" applyAlignment="1">
      <alignment/>
    </xf>
    <xf numFmtId="0" fontId="9" fillId="0" borderId="12" xfId="69" applyFont="1" applyBorder="1">
      <alignment/>
      <protection/>
    </xf>
    <xf numFmtId="0" fontId="9" fillId="0" borderId="9" xfId="49" applyFont="1" applyFill="1" applyBorder="1">
      <alignment/>
      <protection/>
    </xf>
    <xf numFmtId="0" fontId="9" fillId="0" borderId="12" xfId="58" applyBorder="1">
      <alignment/>
      <protection/>
    </xf>
    <xf numFmtId="0" fontId="9" fillId="0" borderId="12" xfId="59" applyBorder="1">
      <alignment/>
      <protection/>
    </xf>
    <xf numFmtId="0" fontId="9" fillId="2" borderId="10" xfId="32" applyFont="1" applyFill="1" applyBorder="1">
      <alignment/>
      <protection/>
    </xf>
    <xf numFmtId="0" fontId="9" fillId="0" borderId="12" xfId="68" applyBorder="1">
      <alignment/>
      <protection/>
    </xf>
    <xf numFmtId="0" fontId="31" fillId="0" borderId="9" xfId="55" applyFont="1" applyFill="1" applyBorder="1" applyAlignment="1">
      <alignment horizontal="left" vertical="top" wrapText="1"/>
      <protection/>
    </xf>
    <xf numFmtId="0" fontId="31" fillId="0" borderId="10" xfId="55" applyFont="1" applyFill="1" applyBorder="1" applyAlignment="1">
      <alignment horizontal="left" vertical="top" wrapText="1"/>
      <protection/>
    </xf>
    <xf numFmtId="0" fontId="31" fillId="0" borderId="11" xfId="55" applyFont="1" applyFill="1" applyBorder="1" applyAlignment="1">
      <alignment horizontal="left" vertical="top" wrapText="1"/>
      <protection/>
    </xf>
    <xf numFmtId="15" fontId="31" fillId="0" borderId="9" xfId="55" applyNumberFormat="1" applyFont="1" applyFill="1" applyBorder="1" applyAlignment="1">
      <alignment horizontal="left" vertical="top" wrapText="1"/>
      <protection/>
    </xf>
    <xf numFmtId="15" fontId="31" fillId="0" borderId="10" xfId="55" applyNumberFormat="1" applyFont="1" applyFill="1" applyBorder="1" applyAlignment="1">
      <alignment horizontal="left" vertical="top" wrapText="1"/>
      <protection/>
    </xf>
    <xf numFmtId="15" fontId="31" fillId="0" borderId="11" xfId="55" applyNumberFormat="1" applyFont="1" applyFill="1" applyBorder="1" applyAlignment="1">
      <alignment horizontal="left" vertical="top" wrapText="1"/>
      <protection/>
    </xf>
    <xf numFmtId="0" fontId="31" fillId="0" borderId="9" xfId="55" applyFont="1" applyFill="1" applyBorder="1" applyAlignment="1">
      <alignment horizontal="center" vertical="top" wrapText="1"/>
      <protection/>
    </xf>
    <xf numFmtId="0" fontId="31" fillId="0" borderId="11" xfId="55" applyFont="1" applyFill="1" applyBorder="1" applyAlignment="1">
      <alignment horizontal="center" vertical="top" wrapText="1"/>
      <protection/>
    </xf>
    <xf numFmtId="0" fontId="31" fillId="0" borderId="10" xfId="55" applyFont="1" applyFill="1" applyBorder="1" applyAlignment="1">
      <alignment horizontal="center" vertical="top" wrapText="1"/>
      <protection/>
    </xf>
    <xf numFmtId="0" fontId="31" fillId="0" borderId="9" xfId="55" applyFont="1" applyFill="1" applyBorder="1" applyAlignment="1">
      <alignment vertical="top" wrapText="1"/>
      <protection/>
    </xf>
    <xf numFmtId="0" fontId="31" fillId="0" borderId="11" xfId="55" applyFont="1" applyFill="1" applyBorder="1" applyAlignment="1">
      <alignment vertical="top" wrapText="1"/>
      <protection/>
    </xf>
    <xf numFmtId="0" fontId="31" fillId="0" borderId="10" xfId="55" applyFont="1" applyFill="1" applyBorder="1" applyAlignment="1">
      <alignment vertical="top" wrapText="1"/>
      <protection/>
    </xf>
    <xf numFmtId="0" fontId="30" fillId="0" borderId="7" xfId="70" applyFont="1" applyFill="1" applyBorder="1" applyAlignment="1">
      <alignment horizontal="center" vertical="top" wrapText="1"/>
      <protection/>
    </xf>
    <xf numFmtId="0" fontId="10" fillId="2" borderId="12" xfId="36" applyFont="1" applyFill="1" applyBorder="1" applyAlignment="1">
      <alignment horizontal="center"/>
      <protection/>
    </xf>
    <xf numFmtId="0" fontId="18" fillId="2" borderId="9" xfId="37" applyFont="1" applyFill="1" applyBorder="1" applyAlignment="1">
      <alignment horizontal="center"/>
      <protection/>
    </xf>
  </cellXfs>
  <cellStyles count="59">
    <cellStyle name="Normal" xfId="0"/>
    <cellStyle name="Hyperlink" xfId="15"/>
    <cellStyle name="Followed Hyperlink" xfId="16"/>
    <cellStyle name="Hipervínculo_Sociedades Evaluadoras - Marzo 2005" xfId="17"/>
    <cellStyle name="Comma" xfId="18"/>
    <cellStyle name="Comma [0]" xfId="19"/>
    <cellStyle name="Currency" xfId="20"/>
    <cellStyle name="Currency [0]" xfId="21"/>
    <cellStyle name="Normal_1J_P01!" xfId="22"/>
    <cellStyle name="Normal_200503 - Admin. Fondos de Inversión" xfId="23"/>
    <cellStyle name="Normal_200503 - Admin. Fondos Mutuos" xfId="24"/>
    <cellStyle name="Normal_200503 - Agentes de Valores" xfId="25"/>
    <cellStyle name="Normal_200503 - Asesorías Financieras" xfId="26"/>
    <cellStyle name="Normal_200503 - Clasif. Contratos Leasing - Bien" xfId="27"/>
    <cellStyle name="Normal_200503 - Concentración Cartera Leasing Bienes" xfId="28"/>
    <cellStyle name="Normal_200503 - Concentración Cartera Leasing Riesgo Opreacion" xfId="29"/>
    <cellStyle name="Normal_200503 - Concentración Cartera por Riesgo" xfId="30"/>
    <cellStyle name="Normal_200503 - Corredores Bolsa" xfId="31"/>
    <cellStyle name="Normal_200503 - EEFF Admin. Fondos Mutuos" xfId="32"/>
    <cellStyle name="Normal_200503 - EEFF Agentes de Valores" xfId="33"/>
    <cellStyle name="Normal_200503 - EEFF Asesorías Financieras" xfId="34"/>
    <cellStyle name="Normal_200503 - EEFF Corredores Bolsa" xfId="35"/>
    <cellStyle name="Normal_200503 - EEFF Soc. Apoyo al Giro" xfId="36"/>
    <cellStyle name="Normal_200503 - EEFF Sociedades AGFondos" xfId="37"/>
    <cellStyle name="Normal_200503 - EEFF Sociedades de Cobranza" xfId="38"/>
    <cellStyle name="Normal_200503 - EEFF Sociedades de Seguros" xfId="39"/>
    <cellStyle name="Normal_200503 - EEFF Sociedades Factoring" xfId="40"/>
    <cellStyle name="Normal_200503 - EEFF Sociedades Leasing Inmobiliaria" xfId="41"/>
    <cellStyle name="Normal_200503 - EEFF Sociedades Securitizadoras" xfId="42"/>
    <cellStyle name="Normal_200503 - Filiales y Soc. Apoyo Giro" xfId="43"/>
    <cellStyle name="Normal_200503 - Soc. Apoyo al Giro" xfId="44"/>
    <cellStyle name="Normal_200503 - Sociedades AFVivienda" xfId="45"/>
    <cellStyle name="Normal_200503 - Sociedades AGFondos" xfId="46"/>
    <cellStyle name="Normal_200503 - Sociedades de Cobranza" xfId="47"/>
    <cellStyle name="Normal_200503 - Sociedades de Seguros" xfId="48"/>
    <cellStyle name="Normal_200503 - Sociedades Factoring" xfId="49"/>
    <cellStyle name="Normal_200503 - Sociedades Leasing" xfId="50"/>
    <cellStyle name="Normal_200503 - Sociedades Leasing Inmobiliaria" xfId="51"/>
    <cellStyle name="Normal_200503 - Sociedades Securitizadoras" xfId="52"/>
    <cellStyle name="Normal_ANTECEDENTES FINANCIEROS  MARZO 2005_v1" xfId="53"/>
    <cellStyle name="Normal_Bonos_marzo 2005_v1" xfId="54"/>
    <cellStyle name="Normal_Cuadros_revista_Dic08" xfId="55"/>
    <cellStyle name="Normal_DOCS-#106738-v1-Bonos_Leasing_Revista" xfId="56"/>
    <cellStyle name="Normal_rev_0604_1_200509" xfId="57"/>
    <cellStyle name="Normal_rev_0607_1_200812" xfId="58"/>
    <cellStyle name="Normal_rev_0607_2_200812" xfId="59"/>
    <cellStyle name="Normal_rev_0608_1_200603-afv" xfId="60"/>
    <cellStyle name="Normal_rev_0608_1_200812" xfId="61"/>
    <cellStyle name="Normal_rev_0611_1_200812" xfId="62"/>
    <cellStyle name="Normal_rev_0611_2_200812" xfId="63"/>
    <cellStyle name="Normal_rev_0611_3_200812" xfId="64"/>
    <cellStyle name="Normal_rev_0619_1_200612" xfId="65"/>
    <cellStyle name="Normal_rev_0626_2_200606" xfId="66"/>
    <cellStyle name="Normal_rev_0626_2_200612" xfId="67"/>
    <cellStyle name="Normal_rev_0626_2_200812" xfId="68"/>
    <cellStyle name="Normal_rev_0640_1_200509" xfId="69"/>
    <cellStyle name="Normal_REVISTA_sept08_nuevo_formato" xfId="70"/>
    <cellStyle name="Normal_Sociedades Evaluadoras - Marzo 2005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D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00390625" style="396" customWidth="1"/>
    <col min="2" max="2" width="3.00390625" style="157" customWidth="1"/>
    <col min="3" max="3" width="82.57421875" style="157" bestFit="1" customWidth="1"/>
    <col min="4" max="16384" width="11.421875" style="157" customWidth="1"/>
  </cols>
  <sheetData>
    <row r="1" spans="2:4" ht="12.75">
      <c r="B1" s="499"/>
      <c r="C1" s="499"/>
      <c r="D1" s="499"/>
    </row>
    <row r="2" spans="2:4" ht="15.75">
      <c r="B2" s="499"/>
      <c r="C2" s="158" t="s">
        <v>160</v>
      </c>
      <c r="D2" s="500"/>
    </row>
    <row r="3" spans="2:4" ht="15.75">
      <c r="B3" s="499"/>
      <c r="C3" s="158" t="s">
        <v>161</v>
      </c>
      <c r="D3" s="500"/>
    </row>
    <row r="4" spans="2:4" ht="12.75">
      <c r="B4" s="499"/>
      <c r="C4" s="400" t="s">
        <v>209</v>
      </c>
      <c r="D4" s="499"/>
    </row>
    <row r="5" spans="2:4" ht="6" customHeight="1">
      <c r="B5" s="499"/>
      <c r="C5" s="499"/>
      <c r="D5" s="499"/>
    </row>
    <row r="6" spans="2:4" ht="6.75" customHeight="1">
      <c r="B6" s="499"/>
      <c r="C6" s="499"/>
      <c r="D6" s="499"/>
    </row>
    <row r="7" spans="2:4" ht="12.75">
      <c r="B7" s="501" t="s">
        <v>158</v>
      </c>
      <c r="C7" s="502"/>
      <c r="D7" s="499"/>
    </row>
    <row r="8" spans="2:4" ht="12.75">
      <c r="B8" s="503"/>
      <c r="C8" s="503"/>
      <c r="D8" s="499"/>
    </row>
    <row r="9" spans="2:4" ht="13.5">
      <c r="B9" s="451" t="s">
        <v>208</v>
      </c>
      <c r="C9" s="452"/>
      <c r="D9" s="499"/>
    </row>
    <row r="10" spans="2:4" ht="9" customHeight="1">
      <c r="B10" s="504"/>
      <c r="C10" s="505"/>
      <c r="D10" s="499"/>
    </row>
    <row r="11" spans="2:4" ht="13.5">
      <c r="B11" s="451" t="s">
        <v>162</v>
      </c>
      <c r="C11" s="452"/>
      <c r="D11" s="499"/>
    </row>
    <row r="12" spans="2:4" ht="9" customHeight="1">
      <c r="B12" s="504"/>
      <c r="C12" s="506"/>
      <c r="D12" s="499"/>
    </row>
    <row r="13" spans="2:4" ht="13.5">
      <c r="B13" s="504" t="s">
        <v>196</v>
      </c>
      <c r="C13" s="505"/>
      <c r="D13" s="499"/>
    </row>
    <row r="14" spans="2:4" ht="13.5">
      <c r="B14" s="504"/>
      <c r="C14" s="451" t="s">
        <v>183</v>
      </c>
      <c r="D14" s="499"/>
    </row>
    <row r="15" spans="2:4" ht="13.5">
      <c r="B15" s="504"/>
      <c r="C15" s="451" t="s">
        <v>184</v>
      </c>
      <c r="D15" s="499"/>
    </row>
    <row r="16" spans="2:4" ht="13.5">
      <c r="B16" s="504"/>
      <c r="C16" s="451" t="s">
        <v>185</v>
      </c>
      <c r="D16" s="499"/>
    </row>
    <row r="17" spans="2:4" ht="13.5">
      <c r="B17" s="504"/>
      <c r="C17" s="451" t="s">
        <v>186</v>
      </c>
      <c r="D17" s="499"/>
    </row>
    <row r="18" spans="2:4" ht="13.5">
      <c r="B18" s="504"/>
      <c r="C18" s="451" t="s">
        <v>187</v>
      </c>
      <c r="D18" s="499"/>
    </row>
    <row r="19" spans="2:4" ht="13.5">
      <c r="B19" s="504"/>
      <c r="C19" s="451" t="s">
        <v>188</v>
      </c>
      <c r="D19" s="499"/>
    </row>
    <row r="20" spans="2:4" ht="13.5">
      <c r="B20" s="504"/>
      <c r="C20" s="451" t="s">
        <v>206</v>
      </c>
      <c r="D20" s="499"/>
    </row>
    <row r="21" spans="2:4" ht="13.5">
      <c r="B21" s="504"/>
      <c r="C21" s="451" t="s">
        <v>148</v>
      </c>
      <c r="D21" s="499"/>
    </row>
    <row r="22" spans="2:4" ht="13.5">
      <c r="B22" s="504"/>
      <c r="C22" s="451" t="s">
        <v>189</v>
      </c>
      <c r="D22" s="499"/>
    </row>
    <row r="23" spans="2:4" ht="13.5">
      <c r="B23" s="504"/>
      <c r="C23" s="451" t="s">
        <v>190</v>
      </c>
      <c r="D23" s="499"/>
    </row>
    <row r="24" spans="2:4" ht="13.5">
      <c r="B24" s="504"/>
      <c r="C24" s="451" t="s">
        <v>191</v>
      </c>
      <c r="D24" s="499"/>
    </row>
    <row r="25" spans="2:4" ht="13.5">
      <c r="B25" s="504"/>
      <c r="C25" s="451" t="s">
        <v>192</v>
      </c>
      <c r="D25" s="499"/>
    </row>
    <row r="26" spans="2:4" ht="13.5">
      <c r="B26" s="504"/>
      <c r="C26" s="451" t="s">
        <v>193</v>
      </c>
      <c r="D26" s="499"/>
    </row>
    <row r="27" spans="2:4" ht="13.5">
      <c r="B27" s="504"/>
      <c r="C27" s="451" t="s">
        <v>194</v>
      </c>
      <c r="D27" s="499"/>
    </row>
    <row r="28" spans="2:4" ht="13.5">
      <c r="B28" s="504"/>
      <c r="C28" s="451" t="s">
        <v>195</v>
      </c>
      <c r="D28" s="499"/>
    </row>
    <row r="29" spans="2:4" ht="9" customHeight="1">
      <c r="B29" s="504"/>
      <c r="C29" s="506"/>
      <c r="D29" s="499"/>
    </row>
    <row r="30" spans="2:4" ht="13.5">
      <c r="B30" s="504" t="s">
        <v>398</v>
      </c>
      <c r="C30" s="505"/>
      <c r="D30" s="499"/>
    </row>
    <row r="31" spans="2:4" ht="13.5">
      <c r="B31" s="504"/>
      <c r="C31" s="451" t="s">
        <v>199</v>
      </c>
      <c r="D31" s="499"/>
    </row>
    <row r="32" spans="2:4" ht="13.5">
      <c r="B32" s="504"/>
      <c r="C32" s="451" t="s">
        <v>200</v>
      </c>
      <c r="D32" s="499"/>
    </row>
    <row r="33" spans="2:4" ht="9" customHeight="1">
      <c r="B33" s="504"/>
      <c r="C33" s="506"/>
      <c r="D33" s="499"/>
    </row>
    <row r="34" spans="2:4" ht="13.5">
      <c r="B34" s="504" t="s">
        <v>201</v>
      </c>
      <c r="C34" s="506"/>
      <c r="D34" s="499"/>
    </row>
    <row r="35" spans="2:4" ht="13.5">
      <c r="B35" s="504"/>
      <c r="C35" s="451" t="s">
        <v>203</v>
      </c>
      <c r="D35" s="499"/>
    </row>
    <row r="36" spans="2:4" ht="13.5">
      <c r="B36" s="504"/>
      <c r="C36" s="451" t="s">
        <v>202</v>
      </c>
      <c r="D36" s="499"/>
    </row>
    <row r="37" spans="2:4" ht="9.75" customHeight="1">
      <c r="B37" s="504"/>
      <c r="C37" s="506"/>
      <c r="D37" s="499"/>
    </row>
    <row r="38" spans="2:4" ht="13.5">
      <c r="B38" s="504" t="s">
        <v>204</v>
      </c>
      <c r="C38" s="506"/>
      <c r="D38" s="499"/>
    </row>
    <row r="39" spans="2:4" ht="13.5">
      <c r="B39" s="504"/>
      <c r="C39" s="451" t="s">
        <v>205</v>
      </c>
      <c r="D39" s="499"/>
    </row>
    <row r="40" spans="2:4" ht="13.5">
      <c r="B40" s="504"/>
      <c r="C40" s="451" t="s">
        <v>186</v>
      </c>
      <c r="D40" s="499"/>
    </row>
    <row r="41" spans="2:4" ht="13.5">
      <c r="B41" s="504"/>
      <c r="C41" s="451" t="s">
        <v>187</v>
      </c>
      <c r="D41" s="499"/>
    </row>
    <row r="42" spans="2:4" ht="13.5">
      <c r="B42" s="504"/>
      <c r="C42" s="451" t="s">
        <v>188</v>
      </c>
      <c r="D42" s="499"/>
    </row>
    <row r="43" spans="2:4" ht="13.5">
      <c r="B43" s="504"/>
      <c r="C43" s="451" t="s">
        <v>206</v>
      </c>
      <c r="D43" s="499"/>
    </row>
    <row r="44" spans="2:4" ht="13.5">
      <c r="B44" s="504"/>
      <c r="C44" s="451" t="s">
        <v>148</v>
      </c>
      <c r="D44" s="499"/>
    </row>
    <row r="45" spans="2:4" ht="13.5">
      <c r="B45" s="504"/>
      <c r="C45" s="451" t="s">
        <v>191</v>
      </c>
      <c r="D45" s="499"/>
    </row>
    <row r="46" spans="2:4" ht="13.5">
      <c r="B46" s="504"/>
      <c r="C46" s="451" t="s">
        <v>192</v>
      </c>
      <c r="D46" s="499"/>
    </row>
    <row r="47" spans="2:4" ht="13.5">
      <c r="B47" s="504"/>
      <c r="C47" s="451" t="s">
        <v>207</v>
      </c>
      <c r="D47" s="499"/>
    </row>
    <row r="48" spans="2:4" ht="13.5">
      <c r="B48" s="504"/>
      <c r="C48" s="451" t="s">
        <v>194</v>
      </c>
      <c r="D48" s="499"/>
    </row>
    <row r="49" spans="2:4" ht="13.5">
      <c r="B49" s="505"/>
      <c r="C49" s="451" t="s">
        <v>195</v>
      </c>
      <c r="D49" s="499"/>
    </row>
    <row r="50" spans="2:4" ht="13.5">
      <c r="B50" s="507"/>
      <c r="C50" s="452" t="s">
        <v>190</v>
      </c>
      <c r="D50" s="499"/>
    </row>
    <row r="51" spans="2:4" ht="6.75" customHeight="1">
      <c r="B51" s="507"/>
      <c r="C51" s="505"/>
      <c r="D51" s="499"/>
    </row>
    <row r="52" spans="2:4" ht="13.5">
      <c r="B52" s="452" t="s">
        <v>964</v>
      </c>
      <c r="C52" s="452"/>
      <c r="D52" s="499"/>
    </row>
    <row r="53" spans="2:4" ht="6.75" customHeight="1">
      <c r="B53" s="505"/>
      <c r="C53" s="505"/>
      <c r="D53" s="499"/>
    </row>
    <row r="54" spans="2:4" ht="13.5">
      <c r="B54" s="505" t="s">
        <v>159</v>
      </c>
      <c r="C54" s="505"/>
      <c r="D54" s="499"/>
    </row>
    <row r="55" spans="2:4" ht="12.75">
      <c r="B55" s="508" t="s">
        <v>198</v>
      </c>
      <c r="C55" s="499"/>
      <c r="D55" s="499"/>
    </row>
  </sheetData>
  <hyperlinks>
    <hyperlink ref="B9:C9" location="'Ant. Generales'!A1" display="Antecedentes Generales"/>
    <hyperlink ref="B11:C11" location="'Emisiones Bonos'!A1" display="Emisiones de Bonos vigentes"/>
    <hyperlink ref="C14" location="'IA-Filiales y Soc. Apoyo Giro'!A1" display="Filiales Bancarias y Sociedades de Apoyo al Giro"/>
    <hyperlink ref="C15" location="'IA-Leasing'!A1" display="Compañías de Leasing"/>
    <hyperlink ref="C16" location="'IA-Asesorías Financieras'!A1" display="Empresas de Asesorías Financieras"/>
    <hyperlink ref="C17" location="'IA-Agentes de Valores'!A1" display="Agentes de Valores"/>
    <hyperlink ref="C18" location="'IA-Corredores Bolsa'!A1" display="Corredores de Bolsa"/>
    <hyperlink ref="C19" location="'IA-Admin. Fondos Mutuos'!A1" display="Administradoras de Fondos Mutuos"/>
    <hyperlink ref="C20" location="'IA-Admin. Fondos Inversión'!A1" display="Administradoras de Fontos de Inversión"/>
    <hyperlink ref="C21" location="'IA-Leasing Inmobiliario'!A1" display="Sociedades de Leasing Inmobiliarias"/>
    <hyperlink ref="C22" location="'IA. Admin. Fondos Vivienda'!A1" display="Administradoras de Fondos para la Vivienda"/>
    <hyperlink ref="C23" location="'IA-Admin. General Fondos'!A1" display="Administradoras Generales de Fondos"/>
    <hyperlink ref="C24" location="'IA-Soc. Apoyo Giro'!A1" display="Sociedades de Apoyo al Giro"/>
    <hyperlink ref="C25" location="'IA-Soc. Cobranza'!A1" display="Sociedades de Cobranza"/>
    <hyperlink ref="C26" location="'IA-Soc. Seguros'!A1" display="Sociedades de Seguros"/>
    <hyperlink ref="C27" location="'IA-Soc. Securitizadoras'!A1" display="Sociedades Securitizadoras"/>
    <hyperlink ref="C28" location="'IA- Soc. Factoring'!A1" display="Sociedades de Factoring"/>
    <hyperlink ref="C31" location="'Clasif. Contratos - Leasing'!A1" display="Por Categoría de Riesgo y Tipo de Operación - Instituciones Bancarias"/>
    <hyperlink ref="C32" location="'Clasif. Contratos - Bien-Bcos'!A1" display="Por Actividad Económica y Tipo de Operación - Instituciones Bancarias"/>
    <hyperlink ref="C35" location="'Clasif. Contratos # Arrend. Bco'!A1" display="Por Actividad Económica de Instituciones Financieras"/>
    <hyperlink ref="C36" location="'Clasif. Contratos # Arrend. Bco'!Área_de_impresión" display="Por Tipo de Bien de Instituciones Financieras"/>
    <hyperlink ref="C39" location="'EEFF Asesoría Financiera'!A1" display="Empresas de Asesoría Financiera"/>
    <hyperlink ref="C40" location="'EEFF Agente Valores'!A1" display="Agentes de Valores"/>
    <hyperlink ref="C41" location="'EEFF Corredores Bolsa'!A1" display="Corredores de Bolsa"/>
    <hyperlink ref="C42" location="'EEFF Admin Fondos Mutuos'!A1" display="Administradoras de Fondos Mutuos"/>
    <hyperlink ref="C44" location="'EEFF Leasing Inmob.'!A1" display="Sociedades de Leasing Inmobiliarias"/>
    <hyperlink ref="C45" location="'EEFF Soc. Apoyo al Giro'!A1" display="Sociedades de Apoyo al Giro"/>
    <hyperlink ref="C46" location="'EEFF Soc. Cobranza'!A1" display="Sociedades de Cobranza"/>
    <hyperlink ref="C47" location="'EEFF Corredoras Seguros'!A1" display="Sociedades Corredoras de Seguros"/>
    <hyperlink ref="C48" location="'EEFF Securitizadoras'!A1" display="Sociedades Securitizadoras"/>
    <hyperlink ref="C49" location="'EEFF Soc. Factoring'!A1" display="Sociedades de Factoring"/>
    <hyperlink ref="C50" location="'EEFF AG Fondos'!A1" display="Administradoras Generales de Fondos"/>
    <hyperlink ref="B52:C52" location="'Resumen Antec. Fin. Filiales'!A1" display="Resumen de Antecedentes Financieros de Sociedades Filiales y de Apoyo al Giro"/>
    <hyperlink ref="C43" location="'EEFF Admin Fondos Inversión'!A1" display="Administradoras de Fondos de Inversión"/>
  </hyperlinks>
  <printOptions/>
  <pageMargins left="0.75" right="0.75" top="1" bottom="1" header="0" footer="0"/>
  <pageSetup fitToHeight="1" fitToWidth="1" horizontalDpi="600" verticalDpi="600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5"/>
  <dimension ref="A1:G79"/>
  <sheetViews>
    <sheetView workbookViewId="0" topLeftCell="A1">
      <selection activeCell="A2" sqref="A2"/>
    </sheetView>
  </sheetViews>
  <sheetFormatPr defaultColWidth="11.421875" defaultRowHeight="12.75"/>
  <cols>
    <col min="1" max="1" width="8.00390625" style="287" customWidth="1"/>
    <col min="2" max="2" width="11.421875" style="287" customWidth="1"/>
    <col min="3" max="3" width="12.140625" style="287" customWidth="1"/>
    <col min="4" max="16384" width="11.421875" style="287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286" t="s">
        <v>467</v>
      </c>
    </row>
    <row r="6" ht="12.75">
      <c r="A6" s="286" t="s">
        <v>524</v>
      </c>
    </row>
    <row r="7" ht="12.75">
      <c r="A7" s="287" t="s">
        <v>302</v>
      </c>
    </row>
    <row r="8" ht="12.75">
      <c r="A8" s="287" t="s">
        <v>474</v>
      </c>
    </row>
    <row r="9" ht="12.75">
      <c r="A9" s="287" t="s">
        <v>302</v>
      </c>
    </row>
    <row r="10" spans="1:5" ht="12.75">
      <c r="A10" s="287" t="s">
        <v>476</v>
      </c>
      <c r="B10" s="287" t="s">
        <v>477</v>
      </c>
      <c r="C10" s="447" t="s">
        <v>1016</v>
      </c>
      <c r="D10" s="288" t="s">
        <v>556</v>
      </c>
      <c r="E10" s="288" t="s">
        <v>495</v>
      </c>
    </row>
    <row r="11" spans="1:7" ht="12.75">
      <c r="A11" s="289">
        <v>2002</v>
      </c>
      <c r="B11" s="289" t="s">
        <v>480</v>
      </c>
      <c r="C11" s="289" t="s">
        <v>496</v>
      </c>
      <c r="D11" s="290">
        <v>1495</v>
      </c>
      <c r="E11" s="290">
        <v>1495</v>
      </c>
      <c r="F11" s="291"/>
      <c r="G11" s="292"/>
    </row>
    <row r="12" spans="1:7" ht="12.75">
      <c r="A12" s="289">
        <v>2003</v>
      </c>
      <c r="B12" s="289" t="s">
        <v>480</v>
      </c>
      <c r="C12" s="289" t="s">
        <v>496</v>
      </c>
      <c r="D12" s="290" t="s">
        <v>497</v>
      </c>
      <c r="E12" s="290">
        <v>0</v>
      </c>
      <c r="F12" s="291"/>
      <c r="G12" s="292"/>
    </row>
    <row r="13" spans="1:7" ht="12.75">
      <c r="A13" s="289">
        <v>2004</v>
      </c>
      <c r="B13" s="289" t="s">
        <v>480</v>
      </c>
      <c r="C13" s="289" t="s">
        <v>496</v>
      </c>
      <c r="D13" s="290" t="s">
        <v>497</v>
      </c>
      <c r="E13" s="290">
        <v>0</v>
      </c>
      <c r="F13" s="291"/>
      <c r="G13" s="292"/>
    </row>
    <row r="14" spans="1:7" ht="12.75">
      <c r="A14" s="289">
        <v>2005</v>
      </c>
      <c r="B14" s="289" t="s">
        <v>480</v>
      </c>
      <c r="C14" s="289" t="s">
        <v>496</v>
      </c>
      <c r="D14" s="290" t="s">
        <v>497</v>
      </c>
      <c r="E14" s="290">
        <v>0</v>
      </c>
      <c r="F14" s="291"/>
      <c r="G14" s="292"/>
    </row>
    <row r="15" spans="1:7" ht="12.75">
      <c r="A15" s="289">
        <v>2006</v>
      </c>
      <c r="B15" s="289" t="s">
        <v>480</v>
      </c>
      <c r="C15" s="289" t="s">
        <v>496</v>
      </c>
      <c r="D15" s="290" t="s">
        <v>497</v>
      </c>
      <c r="E15" s="290">
        <v>0</v>
      </c>
      <c r="F15" s="291"/>
      <c r="G15" s="292"/>
    </row>
    <row r="16" spans="1:7" ht="12.75">
      <c r="A16" s="289">
        <v>2007</v>
      </c>
      <c r="B16" s="289" t="s">
        <v>480</v>
      </c>
      <c r="C16" s="289" t="s">
        <v>496</v>
      </c>
      <c r="D16" s="290" t="s">
        <v>497</v>
      </c>
      <c r="E16" s="290">
        <v>0</v>
      </c>
      <c r="F16" s="291"/>
      <c r="G16" s="292"/>
    </row>
    <row r="17" spans="1:7" ht="12.75">
      <c r="A17" s="289">
        <v>2008</v>
      </c>
      <c r="B17" s="289" t="s">
        <v>480</v>
      </c>
      <c r="C17" s="289">
        <v>399</v>
      </c>
      <c r="D17" s="290" t="s">
        <v>497</v>
      </c>
      <c r="E17" s="290">
        <v>399</v>
      </c>
      <c r="F17" s="291"/>
      <c r="G17" s="292"/>
    </row>
    <row r="18" spans="1:7" ht="12.75">
      <c r="A18" s="287" t="s">
        <v>302</v>
      </c>
      <c r="F18" s="291"/>
      <c r="G18" s="291"/>
    </row>
    <row r="19" spans="1:7" ht="12.75">
      <c r="A19" s="287" t="s">
        <v>302</v>
      </c>
      <c r="F19" s="291"/>
      <c r="G19" s="291"/>
    </row>
    <row r="20" spans="1:7" ht="12.75">
      <c r="A20" s="287" t="s">
        <v>471</v>
      </c>
      <c r="F20" s="291"/>
      <c r="G20" s="291"/>
    </row>
    <row r="21" spans="1:7" ht="12.75">
      <c r="A21" s="287" t="s">
        <v>302</v>
      </c>
      <c r="F21" s="291"/>
      <c r="G21" s="291"/>
    </row>
    <row r="22" spans="1:7" ht="12.75">
      <c r="A22" s="287" t="s">
        <v>476</v>
      </c>
      <c r="B22" s="287" t="s">
        <v>477</v>
      </c>
      <c r="C22" s="447" t="s">
        <v>1016</v>
      </c>
      <c r="D22" s="288" t="s">
        <v>556</v>
      </c>
      <c r="E22" s="288" t="s">
        <v>495</v>
      </c>
      <c r="F22" s="291"/>
      <c r="G22" s="291"/>
    </row>
    <row r="23" spans="1:7" ht="12.75">
      <c r="A23" s="289">
        <v>2002</v>
      </c>
      <c r="B23" s="289" t="s">
        <v>480</v>
      </c>
      <c r="C23" s="289" t="s">
        <v>496</v>
      </c>
      <c r="D23" s="290">
        <v>1482</v>
      </c>
      <c r="E23" s="290">
        <v>1482</v>
      </c>
      <c r="F23" s="291"/>
      <c r="G23" s="292"/>
    </row>
    <row r="24" spans="1:7" ht="12.75">
      <c r="A24" s="289">
        <v>2003</v>
      </c>
      <c r="B24" s="289" t="s">
        <v>480</v>
      </c>
      <c r="C24" s="289" t="s">
        <v>496</v>
      </c>
      <c r="D24" s="290" t="s">
        <v>497</v>
      </c>
      <c r="E24" s="290">
        <v>0</v>
      </c>
      <c r="F24" s="291"/>
      <c r="G24" s="292"/>
    </row>
    <row r="25" spans="1:7" ht="12.75">
      <c r="A25" s="289">
        <v>2004</v>
      </c>
      <c r="B25" s="289" t="s">
        <v>480</v>
      </c>
      <c r="C25" s="289" t="s">
        <v>496</v>
      </c>
      <c r="D25" s="290" t="s">
        <v>497</v>
      </c>
      <c r="E25" s="290">
        <v>0</v>
      </c>
      <c r="F25" s="291"/>
      <c r="G25" s="292"/>
    </row>
    <row r="26" spans="1:7" ht="12.75">
      <c r="A26" s="289">
        <v>2005</v>
      </c>
      <c r="B26" s="289" t="s">
        <v>480</v>
      </c>
      <c r="C26" s="289" t="s">
        <v>496</v>
      </c>
      <c r="D26" s="290" t="s">
        <v>497</v>
      </c>
      <c r="E26" s="290">
        <v>0</v>
      </c>
      <c r="F26" s="291"/>
      <c r="G26" s="292"/>
    </row>
    <row r="27" spans="1:7" ht="12.75">
      <c r="A27" s="289">
        <v>2006</v>
      </c>
      <c r="B27" s="289" t="s">
        <v>480</v>
      </c>
      <c r="C27" s="289" t="s">
        <v>496</v>
      </c>
      <c r="D27" s="290" t="s">
        <v>497</v>
      </c>
      <c r="E27" s="290">
        <v>0</v>
      </c>
      <c r="F27" s="291"/>
      <c r="G27" s="292"/>
    </row>
    <row r="28" spans="1:7" ht="12.75">
      <c r="A28" s="289">
        <v>2007</v>
      </c>
      <c r="B28" s="289" t="s">
        <v>480</v>
      </c>
      <c r="C28" s="289" t="s">
        <v>496</v>
      </c>
      <c r="D28" s="290" t="s">
        <v>497</v>
      </c>
      <c r="E28" s="290">
        <v>0</v>
      </c>
      <c r="F28" s="291"/>
      <c r="G28" s="292"/>
    </row>
    <row r="29" spans="1:7" ht="12.75">
      <c r="A29" s="289">
        <v>2008</v>
      </c>
      <c r="B29" s="289" t="s">
        <v>480</v>
      </c>
      <c r="C29" s="289">
        <v>341</v>
      </c>
      <c r="D29" s="290" t="s">
        <v>497</v>
      </c>
      <c r="E29" s="290">
        <v>341</v>
      </c>
      <c r="F29" s="291"/>
      <c r="G29" s="292"/>
    </row>
    <row r="30" spans="1:7" ht="12.75">
      <c r="A30" s="287" t="s">
        <v>302</v>
      </c>
      <c r="F30" s="291"/>
      <c r="G30" s="291"/>
    </row>
    <row r="31" spans="1:7" ht="12.75">
      <c r="A31" s="287" t="s">
        <v>302</v>
      </c>
      <c r="F31" s="291"/>
      <c r="G31" s="291"/>
    </row>
    <row r="32" spans="1:7" ht="12.75">
      <c r="A32" s="287" t="s">
        <v>472</v>
      </c>
      <c r="F32" s="291"/>
      <c r="G32" s="291"/>
    </row>
    <row r="33" spans="1:7" ht="12.75">
      <c r="A33" s="287" t="s">
        <v>302</v>
      </c>
      <c r="F33" s="291"/>
      <c r="G33" s="291"/>
    </row>
    <row r="34" spans="1:7" ht="12.75">
      <c r="A34" s="287" t="s">
        <v>476</v>
      </c>
      <c r="B34" s="287" t="s">
        <v>477</v>
      </c>
      <c r="C34" s="447" t="s">
        <v>1016</v>
      </c>
      <c r="D34" s="288" t="s">
        <v>556</v>
      </c>
      <c r="E34" s="288" t="s">
        <v>495</v>
      </c>
      <c r="F34" s="291"/>
      <c r="G34" s="291"/>
    </row>
    <row r="35" spans="1:7" ht="12.75">
      <c r="A35" s="289">
        <v>2002</v>
      </c>
      <c r="B35" s="289" t="s">
        <v>480</v>
      </c>
      <c r="C35" s="289" t="s">
        <v>496</v>
      </c>
      <c r="D35" s="290">
        <v>11</v>
      </c>
      <c r="E35" s="290">
        <v>11</v>
      </c>
      <c r="F35" s="291"/>
      <c r="G35" s="292"/>
    </row>
    <row r="36" spans="1:7" ht="12.75">
      <c r="A36" s="289">
        <v>2003</v>
      </c>
      <c r="B36" s="289" t="s">
        <v>480</v>
      </c>
      <c r="C36" s="289" t="s">
        <v>496</v>
      </c>
      <c r="D36" s="290" t="s">
        <v>497</v>
      </c>
      <c r="E36" s="290">
        <v>0</v>
      </c>
      <c r="F36" s="291"/>
      <c r="G36" s="292"/>
    </row>
    <row r="37" spans="1:7" ht="12.75">
      <c r="A37" s="289">
        <v>2004</v>
      </c>
      <c r="B37" s="289" t="s">
        <v>480</v>
      </c>
      <c r="C37" s="289" t="s">
        <v>496</v>
      </c>
      <c r="D37" s="290" t="s">
        <v>497</v>
      </c>
      <c r="E37" s="290">
        <v>0</v>
      </c>
      <c r="F37" s="291"/>
      <c r="G37" s="292"/>
    </row>
    <row r="38" spans="1:7" ht="12.75">
      <c r="A38" s="289">
        <v>2005</v>
      </c>
      <c r="B38" s="289" t="s">
        <v>480</v>
      </c>
      <c r="C38" s="289" t="s">
        <v>496</v>
      </c>
      <c r="D38" s="290" t="s">
        <v>497</v>
      </c>
      <c r="E38" s="290">
        <v>0</v>
      </c>
      <c r="F38" s="291"/>
      <c r="G38" s="292"/>
    </row>
    <row r="39" spans="1:7" ht="12.75">
      <c r="A39" s="289">
        <v>2006</v>
      </c>
      <c r="B39" s="289" t="s">
        <v>480</v>
      </c>
      <c r="C39" s="289" t="s">
        <v>496</v>
      </c>
      <c r="D39" s="290" t="s">
        <v>497</v>
      </c>
      <c r="E39" s="290">
        <v>0</v>
      </c>
      <c r="F39" s="291"/>
      <c r="G39" s="292"/>
    </row>
    <row r="40" spans="1:7" ht="12.75">
      <c r="A40" s="289">
        <v>2007</v>
      </c>
      <c r="B40" s="289" t="s">
        <v>480</v>
      </c>
      <c r="C40" s="289" t="s">
        <v>496</v>
      </c>
      <c r="D40" s="290" t="s">
        <v>497</v>
      </c>
      <c r="E40" s="290">
        <v>0</v>
      </c>
      <c r="F40" s="291"/>
      <c r="G40" s="292"/>
    </row>
    <row r="41" spans="1:7" ht="12.75">
      <c r="A41" s="289">
        <v>2008</v>
      </c>
      <c r="B41" s="289" t="s">
        <v>480</v>
      </c>
      <c r="C41" s="289">
        <v>-192</v>
      </c>
      <c r="D41" s="290" t="s">
        <v>497</v>
      </c>
      <c r="E41" s="290">
        <v>-192</v>
      </c>
      <c r="F41" s="291"/>
      <c r="G41" s="292"/>
    </row>
    <row r="42" spans="1:7" ht="12.75">
      <c r="A42" s="287" t="s">
        <v>302</v>
      </c>
      <c r="F42" s="291"/>
      <c r="G42" s="291"/>
    </row>
    <row r="43" spans="1:7" ht="12.75">
      <c r="A43" s="287" t="s">
        <v>302</v>
      </c>
      <c r="F43" s="291"/>
      <c r="G43" s="291"/>
    </row>
    <row r="44" spans="1:7" ht="12.75">
      <c r="A44" s="287" t="s">
        <v>505</v>
      </c>
      <c r="F44" s="291"/>
      <c r="G44" s="291"/>
    </row>
    <row r="45" spans="1:7" ht="12.75">
      <c r="A45" s="287" t="s">
        <v>302</v>
      </c>
      <c r="F45" s="291"/>
      <c r="G45" s="291"/>
    </row>
    <row r="46" spans="1:7" ht="12.75">
      <c r="A46" s="287" t="s">
        <v>476</v>
      </c>
      <c r="B46" s="287" t="s">
        <v>477</v>
      </c>
      <c r="C46" s="447" t="s">
        <v>1016</v>
      </c>
      <c r="D46" s="288" t="s">
        <v>556</v>
      </c>
      <c r="E46" s="288" t="s">
        <v>495</v>
      </c>
      <c r="F46" s="291"/>
      <c r="G46" s="291"/>
    </row>
    <row r="47" spans="1:7" ht="12.75">
      <c r="A47" s="289">
        <v>2002</v>
      </c>
      <c r="B47" s="289" t="s">
        <v>480</v>
      </c>
      <c r="C47" s="289" t="s">
        <v>496</v>
      </c>
      <c r="D47" s="289">
        <v>0.8</v>
      </c>
      <c r="E47" s="289">
        <v>0.8</v>
      </c>
      <c r="F47" s="291"/>
      <c r="G47" s="292"/>
    </row>
    <row r="48" spans="1:7" ht="12.75">
      <c r="A48" s="289">
        <v>2003</v>
      </c>
      <c r="B48" s="289" t="s">
        <v>480</v>
      </c>
      <c r="C48" s="289" t="s">
        <v>496</v>
      </c>
      <c r="D48" s="289" t="s">
        <v>497</v>
      </c>
      <c r="E48" s="289">
        <v>0</v>
      </c>
      <c r="F48" s="291"/>
      <c r="G48" s="292"/>
    </row>
    <row r="49" spans="1:7" ht="12.75">
      <c r="A49" s="289">
        <v>2004</v>
      </c>
      <c r="B49" s="289" t="s">
        <v>480</v>
      </c>
      <c r="C49" s="289" t="s">
        <v>496</v>
      </c>
      <c r="D49" s="289" t="s">
        <v>497</v>
      </c>
      <c r="E49" s="289">
        <v>0</v>
      </c>
      <c r="F49" s="291"/>
      <c r="G49" s="292"/>
    </row>
    <row r="50" spans="1:7" ht="12.75">
      <c r="A50" s="289">
        <v>2005</v>
      </c>
      <c r="B50" s="289" t="s">
        <v>480</v>
      </c>
      <c r="C50" s="289" t="s">
        <v>496</v>
      </c>
      <c r="D50" s="289" t="s">
        <v>497</v>
      </c>
      <c r="E50" s="289">
        <v>0</v>
      </c>
      <c r="F50" s="291"/>
      <c r="G50" s="292"/>
    </row>
    <row r="51" spans="1:7" ht="12.75">
      <c r="A51" s="289">
        <v>2006</v>
      </c>
      <c r="B51" s="289" t="s">
        <v>480</v>
      </c>
      <c r="C51" s="289" t="s">
        <v>496</v>
      </c>
      <c r="D51" s="289" t="s">
        <v>497</v>
      </c>
      <c r="E51" s="289">
        <v>0</v>
      </c>
      <c r="F51" s="291"/>
      <c r="G51" s="292"/>
    </row>
    <row r="52" spans="1:7" ht="12.75">
      <c r="A52" s="289">
        <v>2007</v>
      </c>
      <c r="B52" s="289" t="s">
        <v>480</v>
      </c>
      <c r="C52" s="289" t="s">
        <v>496</v>
      </c>
      <c r="D52" s="289" t="s">
        <v>497</v>
      </c>
      <c r="E52" s="289">
        <v>0</v>
      </c>
      <c r="F52" s="291"/>
      <c r="G52" s="292"/>
    </row>
    <row r="53" spans="1:7" ht="12.75">
      <c r="A53" s="289">
        <v>2008</v>
      </c>
      <c r="B53" s="289" t="s">
        <v>480</v>
      </c>
      <c r="C53" s="289">
        <v>0</v>
      </c>
      <c r="D53" s="289" t="s">
        <v>497</v>
      </c>
      <c r="E53" s="289">
        <v>0</v>
      </c>
      <c r="F53" s="291"/>
      <c r="G53" s="292"/>
    </row>
    <row r="54" spans="1:7" ht="12.75">
      <c r="A54" s="287" t="s">
        <v>302</v>
      </c>
      <c r="F54" s="291"/>
      <c r="G54" s="291"/>
    </row>
    <row r="55" spans="1:7" ht="12.75">
      <c r="A55" s="287" t="s">
        <v>302</v>
      </c>
      <c r="F55" s="291"/>
      <c r="G55" s="291"/>
    </row>
    <row r="56" spans="1:7" ht="12.75">
      <c r="A56" s="287" t="s">
        <v>475</v>
      </c>
      <c r="F56" s="291"/>
      <c r="G56" s="291"/>
    </row>
    <row r="57" spans="1:7" ht="12.75">
      <c r="A57" s="287" t="s">
        <v>302</v>
      </c>
      <c r="F57" s="291"/>
      <c r="G57" s="291"/>
    </row>
    <row r="58" spans="1:7" ht="12.75">
      <c r="A58" s="287" t="s">
        <v>476</v>
      </c>
      <c r="B58" s="287" t="s">
        <v>477</v>
      </c>
      <c r="C58" s="447" t="s">
        <v>1016</v>
      </c>
      <c r="D58" s="288" t="s">
        <v>556</v>
      </c>
      <c r="E58" s="288" t="s">
        <v>495</v>
      </c>
      <c r="F58" s="291"/>
      <c r="G58" s="291"/>
    </row>
    <row r="59" spans="1:7" ht="12.75">
      <c r="A59" s="289">
        <v>2002</v>
      </c>
      <c r="B59" s="289" t="s">
        <v>480</v>
      </c>
      <c r="C59" s="289" t="s">
        <v>496</v>
      </c>
      <c r="D59" s="290">
        <v>3691</v>
      </c>
      <c r="E59" s="290">
        <v>3691</v>
      </c>
      <c r="F59" s="291"/>
      <c r="G59" s="292"/>
    </row>
    <row r="60" spans="1:7" ht="12.75">
      <c r="A60" s="289">
        <v>2003</v>
      </c>
      <c r="B60" s="289" t="s">
        <v>480</v>
      </c>
      <c r="C60" s="289" t="s">
        <v>496</v>
      </c>
      <c r="D60" s="290" t="s">
        <v>497</v>
      </c>
      <c r="E60" s="290">
        <v>0</v>
      </c>
      <c r="F60" s="291"/>
      <c r="G60" s="292"/>
    </row>
    <row r="61" spans="1:7" ht="12.75">
      <c r="A61" s="289">
        <v>2004</v>
      </c>
      <c r="B61" s="289" t="s">
        <v>480</v>
      </c>
      <c r="C61" s="289" t="s">
        <v>496</v>
      </c>
      <c r="D61" s="290" t="s">
        <v>497</v>
      </c>
      <c r="E61" s="290">
        <v>0</v>
      </c>
      <c r="F61" s="291"/>
      <c r="G61" s="292"/>
    </row>
    <row r="62" spans="1:7" ht="12.75">
      <c r="A62" s="289">
        <v>2005</v>
      </c>
      <c r="B62" s="289" t="s">
        <v>480</v>
      </c>
      <c r="C62" s="289" t="s">
        <v>496</v>
      </c>
      <c r="D62" s="290" t="s">
        <v>497</v>
      </c>
      <c r="E62" s="290">
        <v>0</v>
      </c>
      <c r="F62" s="291"/>
      <c r="G62" s="292"/>
    </row>
    <row r="63" spans="1:7" ht="12.75">
      <c r="A63" s="289">
        <v>2006</v>
      </c>
      <c r="B63" s="289" t="s">
        <v>480</v>
      </c>
      <c r="C63" s="289" t="s">
        <v>496</v>
      </c>
      <c r="D63" s="290" t="s">
        <v>497</v>
      </c>
      <c r="E63" s="290">
        <v>0</v>
      </c>
      <c r="F63" s="291"/>
      <c r="G63" s="292"/>
    </row>
    <row r="64" spans="1:7" ht="12.75">
      <c r="A64" s="289">
        <v>2007</v>
      </c>
      <c r="B64" s="289" t="s">
        <v>480</v>
      </c>
      <c r="C64" s="289" t="s">
        <v>496</v>
      </c>
      <c r="D64" s="290" t="s">
        <v>497</v>
      </c>
      <c r="E64" s="290">
        <v>0</v>
      </c>
      <c r="F64" s="291"/>
      <c r="G64" s="292"/>
    </row>
    <row r="65" spans="1:7" ht="12.75">
      <c r="A65" s="289">
        <v>2008</v>
      </c>
      <c r="B65" s="289" t="s">
        <v>480</v>
      </c>
      <c r="C65" s="289">
        <v>0</v>
      </c>
      <c r="D65" s="290" t="s">
        <v>497</v>
      </c>
      <c r="E65" s="290">
        <v>0</v>
      </c>
      <c r="F65" s="291"/>
      <c r="G65" s="292"/>
    </row>
    <row r="66" spans="1:7" ht="12.75">
      <c r="A66" s="287" t="s">
        <v>302</v>
      </c>
      <c r="F66" s="291"/>
      <c r="G66" s="291"/>
    </row>
    <row r="67" spans="1:7" ht="12.75">
      <c r="A67" s="287" t="s">
        <v>302</v>
      </c>
      <c r="F67" s="291"/>
      <c r="G67" s="291"/>
    </row>
    <row r="68" spans="1:7" ht="12.75">
      <c r="A68" s="287" t="s">
        <v>523</v>
      </c>
      <c r="F68" s="291"/>
      <c r="G68" s="291"/>
    </row>
    <row r="69" spans="1:7" ht="12.75">
      <c r="A69" s="287" t="s">
        <v>302</v>
      </c>
      <c r="F69" s="291"/>
      <c r="G69" s="291"/>
    </row>
    <row r="70" spans="1:7" ht="12.75">
      <c r="A70" s="287" t="s">
        <v>476</v>
      </c>
      <c r="B70" s="287" t="s">
        <v>477</v>
      </c>
      <c r="C70" s="447" t="s">
        <v>1016</v>
      </c>
      <c r="D70" s="288" t="s">
        <v>556</v>
      </c>
      <c r="E70" s="288" t="s">
        <v>495</v>
      </c>
      <c r="F70" s="291"/>
      <c r="G70" s="291"/>
    </row>
    <row r="71" spans="1:7" ht="12.75">
      <c r="A71" s="289">
        <v>2002</v>
      </c>
      <c r="B71" s="289" t="s">
        <v>480</v>
      </c>
      <c r="C71" s="289" t="s">
        <v>496</v>
      </c>
      <c r="D71" s="289">
        <v>1</v>
      </c>
      <c r="E71" s="289">
        <v>1</v>
      </c>
      <c r="F71" s="291"/>
      <c r="G71" s="292"/>
    </row>
    <row r="72" spans="1:7" ht="12.75">
      <c r="A72" s="289">
        <v>2003</v>
      </c>
      <c r="B72" s="289" t="s">
        <v>480</v>
      </c>
      <c r="C72" s="289" t="s">
        <v>496</v>
      </c>
      <c r="D72" s="289" t="s">
        <v>497</v>
      </c>
      <c r="E72" s="289">
        <v>0</v>
      </c>
      <c r="F72" s="291"/>
      <c r="G72" s="292"/>
    </row>
    <row r="73" spans="1:7" ht="12.75">
      <c r="A73" s="289">
        <v>2004</v>
      </c>
      <c r="B73" s="289" t="s">
        <v>480</v>
      </c>
      <c r="C73" s="289" t="s">
        <v>496</v>
      </c>
      <c r="D73" s="289" t="s">
        <v>497</v>
      </c>
      <c r="E73" s="289">
        <v>0</v>
      </c>
      <c r="F73" s="291"/>
      <c r="G73" s="292"/>
    </row>
    <row r="74" spans="1:7" ht="12.75">
      <c r="A74" s="289">
        <v>2005</v>
      </c>
      <c r="B74" s="289" t="s">
        <v>480</v>
      </c>
      <c r="C74" s="289" t="s">
        <v>496</v>
      </c>
      <c r="D74" s="289" t="s">
        <v>497</v>
      </c>
      <c r="E74" s="289">
        <v>0</v>
      </c>
      <c r="F74" s="291"/>
      <c r="G74" s="292"/>
    </row>
    <row r="75" spans="1:7" ht="12.75">
      <c r="A75" s="289">
        <v>2006</v>
      </c>
      <c r="B75" s="289" t="s">
        <v>480</v>
      </c>
      <c r="C75" s="289" t="s">
        <v>496</v>
      </c>
      <c r="D75" s="289" t="s">
        <v>497</v>
      </c>
      <c r="E75" s="289">
        <v>0</v>
      </c>
      <c r="F75" s="291"/>
      <c r="G75" s="292"/>
    </row>
    <row r="76" spans="1:7" ht="12.75">
      <c r="A76" s="289">
        <v>2007</v>
      </c>
      <c r="B76" s="289" t="s">
        <v>480</v>
      </c>
      <c r="C76" s="289" t="s">
        <v>496</v>
      </c>
      <c r="D76" s="289" t="s">
        <v>497</v>
      </c>
      <c r="E76" s="289">
        <v>0</v>
      </c>
      <c r="F76" s="291"/>
      <c r="G76" s="292"/>
    </row>
    <row r="77" spans="1:7" ht="12.75">
      <c r="A77" s="289">
        <v>2008</v>
      </c>
      <c r="B77" s="289" t="s">
        <v>480</v>
      </c>
      <c r="C77" s="289">
        <v>0</v>
      </c>
      <c r="D77" s="289" t="s">
        <v>497</v>
      </c>
      <c r="E77" s="289">
        <v>0</v>
      </c>
      <c r="F77" s="291"/>
      <c r="G77" s="292"/>
    </row>
    <row r="78" ht="12.75">
      <c r="A78" s="287" t="s">
        <v>302</v>
      </c>
    </row>
    <row r="79" ht="12.75">
      <c r="A79" s="324" t="s">
        <v>159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7"/>
  <dimension ref="A1:G53"/>
  <sheetViews>
    <sheetView workbookViewId="0" topLeftCell="A1">
      <selection activeCell="A2" sqref="A2"/>
    </sheetView>
  </sheetViews>
  <sheetFormatPr defaultColWidth="11.421875" defaultRowHeight="12.75"/>
  <cols>
    <col min="1" max="4" width="11.421875" style="280" customWidth="1"/>
    <col min="5" max="5" width="12.28125" style="280" customWidth="1"/>
    <col min="6" max="16384" width="11.421875" style="280" customWidth="1"/>
  </cols>
  <sheetData>
    <row r="1" ht="12.75">
      <c r="A1" s="325" t="s">
        <v>1020</v>
      </c>
    </row>
    <row r="2" ht="9" customHeight="1"/>
    <row r="3" ht="12.75">
      <c r="A3" s="358" t="s">
        <v>986</v>
      </c>
    </row>
    <row r="4" ht="12.75">
      <c r="A4" s="357" t="s">
        <v>987</v>
      </c>
    </row>
    <row r="5" ht="9" customHeight="1"/>
    <row r="6" ht="12.75">
      <c r="A6" s="279" t="s">
        <v>467</v>
      </c>
    </row>
    <row r="7" ht="12.75">
      <c r="A7" s="279" t="s">
        <v>525</v>
      </c>
    </row>
    <row r="8" ht="12.75">
      <c r="A8" s="280" t="s">
        <v>302</v>
      </c>
    </row>
    <row r="9" ht="12.75">
      <c r="A9" s="280" t="s">
        <v>474</v>
      </c>
    </row>
    <row r="10" ht="12.75">
      <c r="A10" s="280" t="s">
        <v>302</v>
      </c>
    </row>
    <row r="11" spans="1:5" ht="12.75">
      <c r="A11" s="280" t="s">
        <v>476</v>
      </c>
      <c r="B11" s="280" t="s">
        <v>477</v>
      </c>
      <c r="C11" s="281" t="s">
        <v>526</v>
      </c>
      <c r="D11" s="281" t="s">
        <v>556</v>
      </c>
      <c r="E11" s="281" t="s">
        <v>495</v>
      </c>
    </row>
    <row r="12" spans="1:7" ht="12.75">
      <c r="A12" s="282">
        <v>2002</v>
      </c>
      <c r="B12" s="282" t="s">
        <v>480</v>
      </c>
      <c r="C12" s="283">
        <v>15414</v>
      </c>
      <c r="D12" s="283">
        <v>6620</v>
      </c>
      <c r="E12" s="283">
        <v>22034</v>
      </c>
      <c r="F12" s="284"/>
      <c r="G12" s="284"/>
    </row>
    <row r="13" spans="1:7" ht="12.75">
      <c r="A13" s="282">
        <v>2003</v>
      </c>
      <c r="B13" s="282" t="s">
        <v>480</v>
      </c>
      <c r="C13" s="283">
        <v>28149</v>
      </c>
      <c r="D13" s="283">
        <v>10447</v>
      </c>
      <c r="E13" s="283">
        <v>38596</v>
      </c>
      <c r="F13" s="284"/>
      <c r="G13" s="284"/>
    </row>
    <row r="14" spans="1:7" ht="12.75">
      <c r="A14" s="282">
        <v>2004</v>
      </c>
      <c r="B14" s="282" t="s">
        <v>480</v>
      </c>
      <c r="C14" s="283">
        <v>24184</v>
      </c>
      <c r="D14" s="283">
        <v>20123</v>
      </c>
      <c r="E14" s="283">
        <v>44307</v>
      </c>
      <c r="F14" s="284"/>
      <c r="G14" s="284"/>
    </row>
    <row r="15" spans="1:7" ht="12.75">
      <c r="A15" s="282">
        <v>2005</v>
      </c>
      <c r="B15" s="282" t="s">
        <v>480</v>
      </c>
      <c r="C15" s="283">
        <v>31018</v>
      </c>
      <c r="D15" s="283">
        <v>14154</v>
      </c>
      <c r="E15" s="283">
        <v>45172</v>
      </c>
      <c r="F15" s="284"/>
      <c r="G15" s="284"/>
    </row>
    <row r="16" spans="1:7" ht="12.75">
      <c r="A16" s="282">
        <v>2006</v>
      </c>
      <c r="B16" s="282" t="s">
        <v>480</v>
      </c>
      <c r="C16" s="283">
        <v>54605</v>
      </c>
      <c r="D16" s="283">
        <v>20367</v>
      </c>
      <c r="E16" s="283">
        <v>74972</v>
      </c>
      <c r="F16" s="284"/>
      <c r="G16" s="284"/>
    </row>
    <row r="17" spans="1:7" ht="12.75">
      <c r="A17" s="282">
        <v>2007</v>
      </c>
      <c r="B17" s="282" t="s">
        <v>480</v>
      </c>
      <c r="C17" s="283">
        <v>56369</v>
      </c>
      <c r="D17" s="283">
        <v>25445</v>
      </c>
      <c r="E17" s="283">
        <v>81815</v>
      </c>
      <c r="F17" s="284"/>
      <c r="G17" s="284"/>
    </row>
    <row r="18" spans="1:7" ht="12.75">
      <c r="A18" s="282">
        <v>2008</v>
      </c>
      <c r="B18" s="282" t="s">
        <v>480</v>
      </c>
      <c r="C18" s="283">
        <v>71257</v>
      </c>
      <c r="D18" s="283">
        <v>32026</v>
      </c>
      <c r="E18" s="283">
        <v>103284</v>
      </c>
      <c r="F18" s="284"/>
      <c r="G18" s="284"/>
    </row>
    <row r="19" spans="1:7" ht="12.75">
      <c r="A19" s="280" t="s">
        <v>302</v>
      </c>
      <c r="F19" s="285"/>
      <c r="G19" s="285"/>
    </row>
    <row r="20" spans="1:7" ht="12.75">
      <c r="A20" s="280" t="s">
        <v>471</v>
      </c>
      <c r="F20" s="285"/>
      <c r="G20" s="285"/>
    </row>
    <row r="21" spans="1:7" ht="12.75">
      <c r="A21" s="280" t="s">
        <v>302</v>
      </c>
      <c r="F21" s="285"/>
      <c r="G21" s="285"/>
    </row>
    <row r="22" spans="1:7" ht="12.75">
      <c r="A22" s="280" t="s">
        <v>476</v>
      </c>
      <c r="B22" s="280" t="s">
        <v>477</v>
      </c>
      <c r="C22" s="281" t="s">
        <v>526</v>
      </c>
      <c r="D22" s="281" t="s">
        <v>556</v>
      </c>
      <c r="E22" s="281" t="s">
        <v>495</v>
      </c>
      <c r="F22" s="285"/>
      <c r="G22" s="285"/>
    </row>
    <row r="23" spans="1:7" ht="12.75">
      <c r="A23" s="282">
        <v>2002</v>
      </c>
      <c r="B23" s="282" t="s">
        <v>480</v>
      </c>
      <c r="C23" s="283">
        <v>4538</v>
      </c>
      <c r="D23" s="283">
        <v>3917</v>
      </c>
      <c r="E23" s="283">
        <v>8456</v>
      </c>
      <c r="F23" s="284"/>
      <c r="G23" s="284"/>
    </row>
    <row r="24" spans="1:7" ht="12.75">
      <c r="A24" s="282">
        <v>2003</v>
      </c>
      <c r="B24" s="282" t="s">
        <v>480</v>
      </c>
      <c r="C24" s="283">
        <v>4039</v>
      </c>
      <c r="D24" s="283">
        <v>4215</v>
      </c>
      <c r="E24" s="283">
        <v>8255</v>
      </c>
      <c r="F24" s="284"/>
      <c r="G24" s="284"/>
    </row>
    <row r="25" spans="1:7" ht="12.75">
      <c r="A25" s="282">
        <v>2004</v>
      </c>
      <c r="B25" s="282" t="s">
        <v>480</v>
      </c>
      <c r="C25" s="283">
        <v>5357</v>
      </c>
      <c r="D25" s="283">
        <v>5686</v>
      </c>
      <c r="E25" s="283">
        <v>11043</v>
      </c>
      <c r="F25" s="284"/>
      <c r="G25" s="284"/>
    </row>
    <row r="26" spans="1:7" ht="12.75">
      <c r="A26" s="282">
        <v>2005</v>
      </c>
      <c r="B26" s="282" t="s">
        <v>480</v>
      </c>
      <c r="C26" s="283">
        <v>5101</v>
      </c>
      <c r="D26" s="283">
        <v>6268</v>
      </c>
      <c r="E26" s="283">
        <v>11370</v>
      </c>
      <c r="F26" s="284"/>
      <c r="G26" s="284"/>
    </row>
    <row r="27" spans="1:7" ht="12.75">
      <c r="A27" s="282">
        <v>2006</v>
      </c>
      <c r="B27" s="282" t="s">
        <v>480</v>
      </c>
      <c r="C27" s="283">
        <v>4875</v>
      </c>
      <c r="D27" s="283">
        <v>6411</v>
      </c>
      <c r="E27" s="283">
        <v>11286</v>
      </c>
      <c r="F27" s="284"/>
      <c r="G27" s="284"/>
    </row>
    <row r="28" spans="1:7" ht="12.75">
      <c r="A28" s="282">
        <v>2007</v>
      </c>
      <c r="B28" s="282" t="s">
        <v>480</v>
      </c>
      <c r="C28" s="283">
        <v>5087</v>
      </c>
      <c r="D28" s="283">
        <v>7302</v>
      </c>
      <c r="E28" s="283">
        <v>12390</v>
      </c>
      <c r="F28" s="284"/>
      <c r="G28" s="284"/>
    </row>
    <row r="29" spans="1:7" ht="12.75">
      <c r="A29" s="282">
        <v>2008</v>
      </c>
      <c r="B29" s="282" t="s">
        <v>480</v>
      </c>
      <c r="C29" s="283">
        <v>4977</v>
      </c>
      <c r="D29" s="283">
        <v>8235</v>
      </c>
      <c r="E29" s="283">
        <v>13212</v>
      </c>
      <c r="F29" s="284"/>
      <c r="G29" s="284"/>
    </row>
    <row r="30" spans="1:7" ht="12.75">
      <c r="A30" s="280" t="s">
        <v>302</v>
      </c>
      <c r="F30" s="285"/>
      <c r="G30" s="285"/>
    </row>
    <row r="31" spans="1:7" ht="12.75">
      <c r="A31" s="280" t="s">
        <v>472</v>
      </c>
      <c r="F31" s="285"/>
      <c r="G31" s="285"/>
    </row>
    <row r="32" spans="1:7" ht="12.75">
      <c r="A32" s="280" t="s">
        <v>302</v>
      </c>
      <c r="F32" s="285"/>
      <c r="G32" s="285"/>
    </row>
    <row r="33" spans="1:7" ht="12.75">
      <c r="A33" s="280" t="s">
        <v>476</v>
      </c>
      <c r="B33" s="280" t="s">
        <v>477</v>
      </c>
      <c r="C33" s="281" t="s">
        <v>526</v>
      </c>
      <c r="D33" s="281" t="s">
        <v>556</v>
      </c>
      <c r="E33" s="281" t="s">
        <v>495</v>
      </c>
      <c r="F33" s="285"/>
      <c r="G33" s="285"/>
    </row>
    <row r="34" spans="1:7" ht="12.75">
      <c r="A34" s="282">
        <v>2002</v>
      </c>
      <c r="B34" s="282" t="s">
        <v>480</v>
      </c>
      <c r="C34" s="283">
        <v>2208</v>
      </c>
      <c r="D34" s="283">
        <v>1141</v>
      </c>
      <c r="E34" s="283">
        <v>3350</v>
      </c>
      <c r="F34" s="284"/>
      <c r="G34" s="284"/>
    </row>
    <row r="35" spans="1:7" ht="12.75">
      <c r="A35" s="282">
        <v>2003</v>
      </c>
      <c r="B35" s="282" t="s">
        <v>480</v>
      </c>
      <c r="C35" s="283">
        <v>1661</v>
      </c>
      <c r="D35" s="283">
        <v>259</v>
      </c>
      <c r="E35" s="283">
        <v>1921</v>
      </c>
      <c r="F35" s="284"/>
      <c r="G35" s="284"/>
    </row>
    <row r="36" spans="1:7" ht="12.75">
      <c r="A36" s="282">
        <v>2004</v>
      </c>
      <c r="B36" s="282" t="s">
        <v>480</v>
      </c>
      <c r="C36" s="283">
        <v>2069</v>
      </c>
      <c r="D36" s="283">
        <v>1365</v>
      </c>
      <c r="E36" s="283">
        <v>3434</v>
      </c>
      <c r="F36" s="284"/>
      <c r="G36" s="284"/>
    </row>
    <row r="37" spans="1:7" ht="12.75">
      <c r="A37" s="282">
        <v>2005</v>
      </c>
      <c r="B37" s="282" t="s">
        <v>480</v>
      </c>
      <c r="C37" s="283">
        <v>625</v>
      </c>
      <c r="D37" s="283">
        <v>377</v>
      </c>
      <c r="E37" s="283">
        <v>1003</v>
      </c>
      <c r="F37" s="284"/>
      <c r="G37" s="284"/>
    </row>
    <row r="38" spans="1:7" ht="12.75">
      <c r="A38" s="282">
        <v>2006</v>
      </c>
      <c r="B38" s="282" t="s">
        <v>480</v>
      </c>
      <c r="C38" s="283">
        <v>355</v>
      </c>
      <c r="D38" s="283">
        <v>135</v>
      </c>
      <c r="E38" s="283">
        <v>491</v>
      </c>
      <c r="F38" s="284"/>
      <c r="G38" s="284"/>
    </row>
    <row r="39" spans="1:7" ht="12.75">
      <c r="A39" s="282">
        <v>2007</v>
      </c>
      <c r="B39" s="282" t="s">
        <v>480</v>
      </c>
      <c r="C39" s="283">
        <v>242</v>
      </c>
      <c r="D39" s="283">
        <v>391</v>
      </c>
      <c r="E39" s="283">
        <v>633</v>
      </c>
      <c r="F39" s="284"/>
      <c r="G39" s="284"/>
    </row>
    <row r="40" spans="1:7" ht="12.75">
      <c r="A40" s="282">
        <v>2008</v>
      </c>
      <c r="B40" s="282" t="s">
        <v>480</v>
      </c>
      <c r="C40" s="283">
        <v>-378</v>
      </c>
      <c r="D40" s="283">
        <v>390</v>
      </c>
      <c r="E40" s="283">
        <v>11</v>
      </c>
      <c r="F40" s="284"/>
      <c r="G40" s="284"/>
    </row>
    <row r="41" spans="1:7" ht="12.75">
      <c r="A41" s="280" t="s">
        <v>302</v>
      </c>
      <c r="F41" s="285"/>
      <c r="G41" s="285"/>
    </row>
    <row r="42" spans="1:7" ht="12.75">
      <c r="A42" s="280" t="s">
        <v>505</v>
      </c>
      <c r="F42" s="285"/>
      <c r="G42" s="285"/>
    </row>
    <row r="43" spans="1:7" ht="12.75">
      <c r="A43" s="280" t="s">
        <v>302</v>
      </c>
      <c r="F43" s="285"/>
      <c r="G43" s="285"/>
    </row>
    <row r="44" spans="1:7" ht="12.75">
      <c r="A44" s="280" t="s">
        <v>476</v>
      </c>
      <c r="B44" s="280" t="s">
        <v>477</v>
      </c>
      <c r="C44" s="281" t="s">
        <v>526</v>
      </c>
      <c r="D44" s="281" t="s">
        <v>556</v>
      </c>
      <c r="E44" s="281" t="s">
        <v>495</v>
      </c>
      <c r="F44" s="285"/>
      <c r="G44" s="285"/>
    </row>
    <row r="45" spans="1:7" ht="12.75">
      <c r="A45" s="282">
        <v>2002</v>
      </c>
      <c r="B45" s="282" t="s">
        <v>480</v>
      </c>
      <c r="C45" s="282">
        <v>94.8</v>
      </c>
      <c r="D45" s="282">
        <v>41.1</v>
      </c>
      <c r="E45" s="282">
        <v>65.6</v>
      </c>
      <c r="F45" s="284"/>
      <c r="G45" s="284"/>
    </row>
    <row r="46" spans="1:7" ht="12.75">
      <c r="A46" s="282">
        <v>2003</v>
      </c>
      <c r="B46" s="282" t="s">
        <v>480</v>
      </c>
      <c r="C46" s="282">
        <v>69.9</v>
      </c>
      <c r="D46" s="282">
        <v>6.6</v>
      </c>
      <c r="E46" s="282">
        <v>30.3</v>
      </c>
      <c r="F46" s="284"/>
      <c r="G46" s="284"/>
    </row>
    <row r="47" spans="1:7" ht="12.75">
      <c r="A47" s="282">
        <v>2004</v>
      </c>
      <c r="B47" s="282" t="s">
        <v>480</v>
      </c>
      <c r="C47" s="282">
        <v>62.9</v>
      </c>
      <c r="D47" s="282">
        <v>31.6</v>
      </c>
      <c r="E47" s="282">
        <v>45.1</v>
      </c>
      <c r="F47" s="284"/>
      <c r="G47" s="284"/>
    </row>
    <row r="48" spans="1:7" ht="12.75">
      <c r="A48" s="282">
        <v>2005</v>
      </c>
      <c r="B48" s="282" t="s">
        <v>480</v>
      </c>
      <c r="C48" s="282">
        <v>14</v>
      </c>
      <c r="D48" s="282">
        <v>6.4</v>
      </c>
      <c r="E48" s="282">
        <v>9.7</v>
      </c>
      <c r="F48" s="284"/>
      <c r="G48" s="284"/>
    </row>
    <row r="49" spans="1:7" ht="12.75">
      <c r="A49" s="282">
        <v>2006</v>
      </c>
      <c r="B49" s="282" t="s">
        <v>480</v>
      </c>
      <c r="C49" s="282">
        <v>7.9</v>
      </c>
      <c r="D49" s="282">
        <v>2.2</v>
      </c>
      <c r="E49" s="282">
        <v>4.5</v>
      </c>
      <c r="F49" s="284"/>
      <c r="G49" s="284"/>
    </row>
    <row r="50" spans="1:7" ht="12.75">
      <c r="A50" s="282">
        <v>2007</v>
      </c>
      <c r="B50" s="282" t="s">
        <v>480</v>
      </c>
      <c r="C50" s="282">
        <v>5</v>
      </c>
      <c r="D50" s="282">
        <v>5.7</v>
      </c>
      <c r="E50" s="282">
        <v>5.4</v>
      </c>
      <c r="F50" s="284"/>
      <c r="G50" s="284"/>
    </row>
    <row r="51" spans="1:7" ht="12.75">
      <c r="A51" s="282">
        <v>2008</v>
      </c>
      <c r="B51" s="282" t="s">
        <v>480</v>
      </c>
      <c r="C51" s="282">
        <v>0</v>
      </c>
      <c r="D51" s="282">
        <v>5</v>
      </c>
      <c r="E51" s="282">
        <v>0.1</v>
      </c>
      <c r="F51" s="284"/>
      <c r="G51" s="284"/>
    </row>
    <row r="52" ht="12.75">
      <c r="A52" s="280" t="s">
        <v>302</v>
      </c>
    </row>
    <row r="53" ht="12.75">
      <c r="A53" s="324" t="s">
        <v>159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9"/>
  <dimension ref="A1:G5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273" customWidth="1"/>
    <col min="3" max="3" width="13.140625" style="273" customWidth="1"/>
    <col min="4" max="16384" width="11.421875" style="273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4" ht="12.75">
      <c r="A4" s="357"/>
    </row>
    <row r="5" ht="12.75">
      <c r="A5" s="274" t="s">
        <v>467</v>
      </c>
    </row>
    <row r="6" ht="12.75">
      <c r="A6" s="274" t="s">
        <v>528</v>
      </c>
    </row>
    <row r="7" ht="12.75">
      <c r="A7" s="273" t="s">
        <v>302</v>
      </c>
    </row>
    <row r="8" ht="12.75">
      <c r="A8" s="273" t="s">
        <v>474</v>
      </c>
    </row>
    <row r="9" ht="12.75">
      <c r="A9" s="273" t="s">
        <v>302</v>
      </c>
    </row>
    <row r="10" spans="1:5" ht="12.75">
      <c r="A10" s="273" t="s">
        <v>476</v>
      </c>
      <c r="B10" s="273" t="s">
        <v>477</v>
      </c>
      <c r="C10" s="275" t="s">
        <v>519</v>
      </c>
      <c r="D10" s="275" t="s">
        <v>181</v>
      </c>
      <c r="E10" s="275" t="s">
        <v>495</v>
      </c>
    </row>
    <row r="11" spans="1:7" ht="12.75">
      <c r="A11" s="276">
        <v>2002</v>
      </c>
      <c r="B11" s="276" t="s">
        <v>480</v>
      </c>
      <c r="C11" s="278">
        <v>1071</v>
      </c>
      <c r="D11" s="278">
        <v>315</v>
      </c>
      <c r="E11" s="278">
        <v>1386</v>
      </c>
      <c r="F11" s="277"/>
      <c r="G11" s="277"/>
    </row>
    <row r="12" spans="1:7" ht="12.75">
      <c r="A12" s="276">
        <v>2003</v>
      </c>
      <c r="B12" s="276" t="s">
        <v>480</v>
      </c>
      <c r="C12" s="278" t="s">
        <v>496</v>
      </c>
      <c r="D12" s="278" t="s">
        <v>497</v>
      </c>
      <c r="E12" s="278">
        <v>0</v>
      </c>
      <c r="F12" s="277"/>
      <c r="G12" s="277"/>
    </row>
    <row r="13" spans="1:7" ht="12.75">
      <c r="A13" s="276">
        <v>2004</v>
      </c>
      <c r="B13" s="276" t="s">
        <v>480</v>
      </c>
      <c r="C13" s="278" t="s">
        <v>496</v>
      </c>
      <c r="D13" s="278" t="s">
        <v>497</v>
      </c>
      <c r="E13" s="278">
        <v>0</v>
      </c>
      <c r="F13" s="277"/>
      <c r="G13" s="277"/>
    </row>
    <row r="14" spans="1:7" ht="12.75">
      <c r="A14" s="276">
        <v>2005</v>
      </c>
      <c r="B14" s="276" t="s">
        <v>480</v>
      </c>
      <c r="C14" s="278" t="s">
        <v>496</v>
      </c>
      <c r="D14" s="278" t="s">
        <v>497</v>
      </c>
      <c r="E14" s="278">
        <v>0</v>
      </c>
      <c r="F14" s="277"/>
      <c r="G14" s="277"/>
    </row>
    <row r="15" spans="1:7" ht="12.75">
      <c r="A15" s="276">
        <v>2006</v>
      </c>
      <c r="B15" s="276" t="s">
        <v>480</v>
      </c>
      <c r="C15" s="278" t="s">
        <v>496</v>
      </c>
      <c r="D15" s="278" t="s">
        <v>497</v>
      </c>
      <c r="E15" s="278">
        <v>0</v>
      </c>
      <c r="F15" s="277"/>
      <c r="G15" s="277"/>
    </row>
    <row r="16" spans="1:7" ht="12.75">
      <c r="A16" s="276">
        <v>2007</v>
      </c>
      <c r="B16" s="276" t="s">
        <v>480</v>
      </c>
      <c r="C16" s="278" t="s">
        <v>496</v>
      </c>
      <c r="D16" s="278" t="s">
        <v>497</v>
      </c>
      <c r="E16" s="278">
        <v>0</v>
      </c>
      <c r="F16" s="277"/>
      <c r="G16" s="277"/>
    </row>
    <row r="17" spans="1:7" ht="12.75">
      <c r="A17" s="276">
        <v>2008</v>
      </c>
      <c r="B17" s="276" t="s">
        <v>480</v>
      </c>
      <c r="C17" s="278" t="s">
        <v>496</v>
      </c>
      <c r="D17" s="278" t="s">
        <v>497</v>
      </c>
      <c r="E17" s="278">
        <v>0</v>
      </c>
      <c r="F17" s="277"/>
      <c r="G17" s="277"/>
    </row>
    <row r="18" spans="1:7" ht="12.75">
      <c r="A18" s="273" t="s">
        <v>302</v>
      </c>
      <c r="F18" s="277"/>
      <c r="G18" s="277"/>
    </row>
    <row r="19" spans="1:7" ht="12.75">
      <c r="A19" s="273" t="s">
        <v>471</v>
      </c>
      <c r="F19" s="277"/>
      <c r="G19" s="277"/>
    </row>
    <row r="20" spans="1:7" ht="12.75">
      <c r="A20" s="273" t="s">
        <v>302</v>
      </c>
      <c r="F20" s="277"/>
      <c r="G20" s="277"/>
    </row>
    <row r="21" spans="1:7" ht="12.75">
      <c r="A21" s="273" t="s">
        <v>476</v>
      </c>
      <c r="B21" s="273" t="s">
        <v>477</v>
      </c>
      <c r="C21" s="275" t="s">
        <v>519</v>
      </c>
      <c r="D21" s="275" t="s">
        <v>181</v>
      </c>
      <c r="E21" s="275" t="s">
        <v>495</v>
      </c>
      <c r="F21" s="277"/>
      <c r="G21" s="277"/>
    </row>
    <row r="22" spans="1:7" ht="12.75">
      <c r="A22" s="276">
        <v>2002</v>
      </c>
      <c r="B22" s="276" t="s">
        <v>480</v>
      </c>
      <c r="C22" s="278">
        <v>1028</v>
      </c>
      <c r="D22" s="278">
        <v>302</v>
      </c>
      <c r="E22" s="278">
        <v>1331</v>
      </c>
      <c r="F22" s="277"/>
      <c r="G22" s="277"/>
    </row>
    <row r="23" spans="1:7" ht="12.75">
      <c r="A23" s="276">
        <v>2003</v>
      </c>
      <c r="B23" s="276" t="s">
        <v>480</v>
      </c>
      <c r="C23" s="278" t="s">
        <v>496</v>
      </c>
      <c r="D23" s="278" t="s">
        <v>497</v>
      </c>
      <c r="E23" s="278">
        <v>0</v>
      </c>
      <c r="F23" s="277"/>
      <c r="G23" s="277"/>
    </row>
    <row r="24" spans="1:7" ht="12.75">
      <c r="A24" s="276">
        <v>2004</v>
      </c>
      <c r="B24" s="276" t="s">
        <v>480</v>
      </c>
      <c r="C24" s="278" t="s">
        <v>496</v>
      </c>
      <c r="D24" s="278" t="s">
        <v>497</v>
      </c>
      <c r="E24" s="278">
        <v>0</v>
      </c>
      <c r="F24" s="277"/>
      <c r="G24" s="277"/>
    </row>
    <row r="25" spans="1:7" ht="12.75">
      <c r="A25" s="276">
        <v>2005</v>
      </c>
      <c r="B25" s="276" t="s">
        <v>480</v>
      </c>
      <c r="C25" s="278" t="s">
        <v>496</v>
      </c>
      <c r="D25" s="278" t="s">
        <v>497</v>
      </c>
      <c r="E25" s="278">
        <v>0</v>
      </c>
      <c r="F25" s="277"/>
      <c r="G25" s="277"/>
    </row>
    <row r="26" spans="1:7" ht="12.75">
      <c r="A26" s="276">
        <v>2006</v>
      </c>
      <c r="B26" s="276" t="s">
        <v>480</v>
      </c>
      <c r="C26" s="278" t="s">
        <v>496</v>
      </c>
      <c r="D26" s="278" t="s">
        <v>497</v>
      </c>
      <c r="E26" s="278">
        <v>0</v>
      </c>
      <c r="F26" s="277"/>
      <c r="G26" s="277"/>
    </row>
    <row r="27" spans="1:7" ht="12.75">
      <c r="A27" s="276">
        <v>2007</v>
      </c>
      <c r="B27" s="276" t="s">
        <v>480</v>
      </c>
      <c r="C27" s="278" t="s">
        <v>496</v>
      </c>
      <c r="D27" s="278" t="s">
        <v>497</v>
      </c>
      <c r="E27" s="278">
        <v>0</v>
      </c>
      <c r="F27" s="277"/>
      <c r="G27" s="277"/>
    </row>
    <row r="28" spans="1:7" ht="12.75">
      <c r="A28" s="276">
        <v>2008</v>
      </c>
      <c r="B28" s="477" t="s">
        <v>480</v>
      </c>
      <c r="C28" s="278" t="s">
        <v>496</v>
      </c>
      <c r="D28" s="278" t="s">
        <v>497</v>
      </c>
      <c r="E28" s="278">
        <v>0</v>
      </c>
      <c r="F28" s="277"/>
      <c r="G28" s="277"/>
    </row>
    <row r="29" spans="1:7" ht="12.75">
      <c r="A29" s="273" t="s">
        <v>302</v>
      </c>
      <c r="F29" s="277"/>
      <c r="G29" s="277"/>
    </row>
    <row r="30" spans="1:7" ht="12.75">
      <c r="A30" s="273" t="s">
        <v>472</v>
      </c>
      <c r="F30" s="277"/>
      <c r="G30" s="277"/>
    </row>
    <row r="31" spans="1:7" ht="12.75">
      <c r="A31" s="273" t="s">
        <v>302</v>
      </c>
      <c r="F31" s="277"/>
      <c r="G31" s="277"/>
    </row>
    <row r="32" spans="1:7" ht="12.75">
      <c r="A32" s="273" t="s">
        <v>476</v>
      </c>
      <c r="B32" s="273" t="s">
        <v>477</v>
      </c>
      <c r="C32" s="275" t="s">
        <v>519</v>
      </c>
      <c r="D32" s="275" t="s">
        <v>181</v>
      </c>
      <c r="E32" s="275" t="s">
        <v>495</v>
      </c>
      <c r="F32" s="277"/>
      <c r="G32" s="277"/>
    </row>
    <row r="33" spans="1:7" ht="12.75">
      <c r="A33" s="276">
        <v>2002</v>
      </c>
      <c r="B33" s="276" t="s">
        <v>480</v>
      </c>
      <c r="C33" s="278">
        <v>336</v>
      </c>
      <c r="D33" s="278">
        <v>23</v>
      </c>
      <c r="E33" s="278">
        <v>359</v>
      </c>
      <c r="F33" s="277"/>
      <c r="G33" s="277"/>
    </row>
    <row r="34" spans="1:7" ht="12.75">
      <c r="A34" s="276">
        <v>2003</v>
      </c>
      <c r="B34" s="276" t="s">
        <v>480</v>
      </c>
      <c r="C34" s="278" t="s">
        <v>496</v>
      </c>
      <c r="D34" s="278" t="s">
        <v>497</v>
      </c>
      <c r="E34" s="278">
        <v>0</v>
      </c>
      <c r="F34" s="277"/>
      <c r="G34" s="277"/>
    </row>
    <row r="35" spans="1:7" ht="12.75">
      <c r="A35" s="276">
        <v>2004</v>
      </c>
      <c r="B35" s="276" t="s">
        <v>480</v>
      </c>
      <c r="C35" s="278" t="s">
        <v>496</v>
      </c>
      <c r="D35" s="278" t="s">
        <v>497</v>
      </c>
      <c r="E35" s="278">
        <v>0</v>
      </c>
      <c r="F35" s="277"/>
      <c r="G35" s="277"/>
    </row>
    <row r="36" spans="1:7" ht="12.75">
      <c r="A36" s="276">
        <v>2005</v>
      </c>
      <c r="B36" s="276" t="s">
        <v>480</v>
      </c>
      <c r="C36" s="278" t="s">
        <v>496</v>
      </c>
      <c r="D36" s="278" t="s">
        <v>497</v>
      </c>
      <c r="E36" s="278">
        <v>0</v>
      </c>
      <c r="F36" s="277"/>
      <c r="G36" s="277"/>
    </row>
    <row r="37" spans="1:7" ht="12.75">
      <c r="A37" s="276">
        <v>2006</v>
      </c>
      <c r="B37" s="276" t="s">
        <v>480</v>
      </c>
      <c r="C37" s="278" t="s">
        <v>496</v>
      </c>
      <c r="D37" s="278" t="s">
        <v>497</v>
      </c>
      <c r="E37" s="278">
        <v>0</v>
      </c>
      <c r="F37" s="277"/>
      <c r="G37" s="277"/>
    </row>
    <row r="38" spans="1:7" ht="12.75">
      <c r="A38" s="276">
        <v>2007</v>
      </c>
      <c r="B38" s="276" t="s">
        <v>480</v>
      </c>
      <c r="C38" s="278" t="s">
        <v>496</v>
      </c>
      <c r="D38" s="278" t="s">
        <v>497</v>
      </c>
      <c r="E38" s="278">
        <v>0</v>
      </c>
      <c r="F38" s="277"/>
      <c r="G38" s="277"/>
    </row>
    <row r="39" spans="1:7" ht="12.75">
      <c r="A39" s="276">
        <v>2008</v>
      </c>
      <c r="B39" s="477" t="s">
        <v>480</v>
      </c>
      <c r="C39" s="278" t="s">
        <v>496</v>
      </c>
      <c r="D39" s="278" t="s">
        <v>497</v>
      </c>
      <c r="E39" s="278">
        <v>0</v>
      </c>
      <c r="F39" s="277"/>
      <c r="G39" s="277"/>
    </row>
    <row r="40" spans="1:7" ht="12.75">
      <c r="A40" s="273" t="s">
        <v>302</v>
      </c>
      <c r="F40" s="277"/>
      <c r="G40" s="277"/>
    </row>
    <row r="41" spans="1:7" ht="12.75">
      <c r="A41" s="273" t="s">
        <v>505</v>
      </c>
      <c r="F41" s="277"/>
      <c r="G41" s="277"/>
    </row>
    <row r="42" spans="1:7" ht="12.75">
      <c r="A42" s="273" t="s">
        <v>302</v>
      </c>
      <c r="F42" s="277"/>
      <c r="G42" s="277"/>
    </row>
    <row r="43" spans="1:7" ht="12.75">
      <c r="A43" s="273" t="s">
        <v>476</v>
      </c>
      <c r="B43" s="273" t="s">
        <v>477</v>
      </c>
      <c r="C43" s="275" t="s">
        <v>519</v>
      </c>
      <c r="D43" s="275" t="s">
        <v>181</v>
      </c>
      <c r="E43" s="275" t="s">
        <v>495</v>
      </c>
      <c r="F43" s="277"/>
      <c r="G43" s="277"/>
    </row>
    <row r="44" spans="1:7" ht="12.75">
      <c r="A44" s="276">
        <v>2002</v>
      </c>
      <c r="B44" s="276" t="s">
        <v>480</v>
      </c>
      <c r="C44" s="411">
        <v>48.5</v>
      </c>
      <c r="D44" s="411">
        <v>8.6</v>
      </c>
      <c r="E44" s="411">
        <v>37.1</v>
      </c>
      <c r="F44" s="277"/>
      <c r="G44" s="277"/>
    </row>
    <row r="45" spans="1:7" ht="12.75">
      <c r="A45" s="276">
        <v>2003</v>
      </c>
      <c r="B45" s="276" t="s">
        <v>480</v>
      </c>
      <c r="C45" s="411" t="s">
        <v>496</v>
      </c>
      <c r="D45" s="411" t="s">
        <v>497</v>
      </c>
      <c r="E45" s="411">
        <v>0</v>
      </c>
      <c r="F45" s="277"/>
      <c r="G45" s="277"/>
    </row>
    <row r="46" spans="1:7" ht="12.75">
      <c r="A46" s="276">
        <v>2004</v>
      </c>
      <c r="B46" s="276" t="s">
        <v>480</v>
      </c>
      <c r="C46" s="411" t="s">
        <v>496</v>
      </c>
      <c r="D46" s="411" t="s">
        <v>497</v>
      </c>
      <c r="E46" s="411">
        <v>0</v>
      </c>
      <c r="F46" s="277"/>
      <c r="G46" s="277"/>
    </row>
    <row r="47" spans="1:7" ht="12.75">
      <c r="A47" s="276">
        <v>2005</v>
      </c>
      <c r="B47" s="276" t="s">
        <v>480</v>
      </c>
      <c r="C47" s="411" t="s">
        <v>496</v>
      </c>
      <c r="D47" s="411" t="s">
        <v>497</v>
      </c>
      <c r="E47" s="411">
        <v>0</v>
      </c>
      <c r="F47" s="277"/>
      <c r="G47" s="277"/>
    </row>
    <row r="48" spans="1:7" ht="12.75">
      <c r="A48" s="276">
        <v>2006</v>
      </c>
      <c r="B48" s="276" t="s">
        <v>480</v>
      </c>
      <c r="C48" s="411" t="s">
        <v>496</v>
      </c>
      <c r="D48" s="411" t="s">
        <v>497</v>
      </c>
      <c r="E48" s="411">
        <v>0</v>
      </c>
      <c r="F48" s="277"/>
      <c r="G48" s="277"/>
    </row>
    <row r="49" spans="1:7" ht="12.75">
      <c r="A49" s="276">
        <v>2007</v>
      </c>
      <c r="B49" s="276" t="s">
        <v>480</v>
      </c>
      <c r="C49" s="411" t="s">
        <v>496</v>
      </c>
      <c r="D49" s="411" t="s">
        <v>497</v>
      </c>
      <c r="E49" s="411">
        <v>0</v>
      </c>
      <c r="F49" s="277"/>
      <c r="G49" s="277"/>
    </row>
    <row r="50" spans="1:7" ht="12.75">
      <c r="A50" s="276">
        <v>2008</v>
      </c>
      <c r="B50" s="477" t="s">
        <v>480</v>
      </c>
      <c r="C50" s="411" t="s">
        <v>496</v>
      </c>
      <c r="D50" s="411" t="s">
        <v>497</v>
      </c>
      <c r="E50" s="411">
        <v>0</v>
      </c>
      <c r="F50" s="277"/>
      <c r="G50" s="277"/>
    </row>
    <row r="51" ht="12.75">
      <c r="A51" s="273" t="s">
        <v>302</v>
      </c>
    </row>
    <row r="52" ht="12.75">
      <c r="A52" s="324" t="s">
        <v>159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/>
  <dimension ref="A1:P74"/>
  <sheetViews>
    <sheetView workbookViewId="0" topLeftCell="A1">
      <selection activeCell="A2" sqref="A2"/>
    </sheetView>
  </sheetViews>
  <sheetFormatPr defaultColWidth="11.421875" defaultRowHeight="12.75"/>
  <cols>
    <col min="1" max="1" width="8.421875" style="268" customWidth="1"/>
    <col min="2" max="16384" width="11.421875" style="268" customWidth="1"/>
  </cols>
  <sheetData>
    <row r="1" spans="1:16" ht="12.75">
      <c r="A1" s="325" t="s">
        <v>1020</v>
      </c>
      <c r="O1" s="383"/>
      <c r="P1" s="383"/>
    </row>
    <row r="2" spans="1:16" ht="12.75">
      <c r="A2" s="358" t="s">
        <v>986</v>
      </c>
      <c r="O2" s="383"/>
      <c r="P2" s="383"/>
    </row>
    <row r="3" spans="1:16" ht="12.75">
      <c r="A3" s="357" t="s">
        <v>987</v>
      </c>
      <c r="O3" s="383"/>
      <c r="P3" s="383"/>
    </row>
    <row r="4" spans="15:16" ht="12.75">
      <c r="O4" s="383"/>
      <c r="P4" s="383"/>
    </row>
    <row r="5" spans="1:16" ht="12.75">
      <c r="A5" s="269" t="s">
        <v>467</v>
      </c>
      <c r="O5" s="383"/>
      <c r="P5" s="383"/>
    </row>
    <row r="6" spans="1:16" ht="12.75">
      <c r="A6" s="269" t="s">
        <v>529</v>
      </c>
      <c r="O6" s="383"/>
      <c r="P6" s="383"/>
    </row>
    <row r="7" spans="1:16" ht="12.75">
      <c r="A7" s="268" t="s">
        <v>302</v>
      </c>
      <c r="O7" s="383"/>
      <c r="P7" s="383"/>
    </row>
    <row r="8" spans="1:16" ht="12.75">
      <c r="A8" s="268" t="s">
        <v>474</v>
      </c>
      <c r="O8" s="383"/>
      <c r="P8" s="383"/>
    </row>
    <row r="9" spans="1:16" ht="12.75">
      <c r="A9" s="268" t="s">
        <v>302</v>
      </c>
      <c r="O9" s="383"/>
      <c r="P9" s="383"/>
    </row>
    <row r="10" spans="1:16" ht="12.75">
      <c r="A10" s="268" t="s">
        <v>476</v>
      </c>
      <c r="B10" s="268" t="s">
        <v>477</v>
      </c>
      <c r="C10" s="270" t="s">
        <v>483</v>
      </c>
      <c r="D10" s="270" t="s">
        <v>507</v>
      </c>
      <c r="E10" s="270" t="s">
        <v>508</v>
      </c>
      <c r="F10" s="270" t="s">
        <v>526</v>
      </c>
      <c r="G10" s="270" t="s">
        <v>545</v>
      </c>
      <c r="H10" s="403" t="s">
        <v>520</v>
      </c>
      <c r="I10" s="270" t="s">
        <v>763</v>
      </c>
      <c r="J10" s="270" t="s">
        <v>764</v>
      </c>
      <c r="K10" s="270" t="s">
        <v>530</v>
      </c>
      <c r="L10" s="270" t="s">
        <v>765</v>
      </c>
      <c r="M10" s="270" t="s">
        <v>494</v>
      </c>
      <c r="N10" s="270" t="s">
        <v>495</v>
      </c>
      <c r="O10" s="383"/>
      <c r="P10" s="383"/>
    </row>
    <row r="11" spans="1:16" ht="12.75">
      <c r="A11" s="271">
        <v>2002</v>
      </c>
      <c r="B11" s="271" t="s">
        <v>480</v>
      </c>
      <c r="C11" s="272" t="s">
        <v>496</v>
      </c>
      <c r="D11" s="272" t="s">
        <v>497</v>
      </c>
      <c r="E11" s="272">
        <v>9006</v>
      </c>
      <c r="F11" s="272">
        <v>926</v>
      </c>
      <c r="G11" s="272" t="s">
        <v>498</v>
      </c>
      <c r="H11" s="272" t="s">
        <v>496</v>
      </c>
      <c r="I11" s="272" t="s">
        <v>497</v>
      </c>
      <c r="J11" s="272" t="s">
        <v>497</v>
      </c>
      <c r="K11" s="272" t="s">
        <v>497</v>
      </c>
      <c r="L11" s="272">
        <v>9969</v>
      </c>
      <c r="M11" s="272" t="s">
        <v>496</v>
      </c>
      <c r="N11" s="272">
        <v>19902</v>
      </c>
      <c r="O11" s="383"/>
      <c r="P11" s="383"/>
    </row>
    <row r="12" spans="1:16" ht="12.75">
      <c r="A12" s="271">
        <v>2003</v>
      </c>
      <c r="B12" s="271" t="s">
        <v>480</v>
      </c>
      <c r="C12" s="272">
        <v>10659</v>
      </c>
      <c r="D12" s="272" t="s">
        <v>497</v>
      </c>
      <c r="E12" s="272">
        <v>10833</v>
      </c>
      <c r="F12" s="272">
        <v>1032</v>
      </c>
      <c r="G12" s="272">
        <v>978</v>
      </c>
      <c r="H12" s="272" t="s">
        <v>496</v>
      </c>
      <c r="I12" s="272" t="s">
        <v>497</v>
      </c>
      <c r="J12" s="272" t="s">
        <v>497</v>
      </c>
      <c r="K12" s="272" t="s">
        <v>497</v>
      </c>
      <c r="L12" s="272">
        <v>33460</v>
      </c>
      <c r="M12" s="272">
        <v>4631</v>
      </c>
      <c r="N12" s="272">
        <v>61594</v>
      </c>
      <c r="O12" s="383"/>
      <c r="P12" s="383"/>
    </row>
    <row r="13" spans="1:16" ht="12.75">
      <c r="A13" s="271">
        <v>2004</v>
      </c>
      <c r="B13" s="271" t="s">
        <v>480</v>
      </c>
      <c r="C13" s="272">
        <v>11099</v>
      </c>
      <c r="D13" s="272" t="s">
        <v>497</v>
      </c>
      <c r="E13" s="272">
        <v>15407</v>
      </c>
      <c r="F13" s="272">
        <v>695</v>
      </c>
      <c r="G13" s="272">
        <v>2434</v>
      </c>
      <c r="H13" s="272" t="s">
        <v>496</v>
      </c>
      <c r="I13" s="272">
        <v>2506</v>
      </c>
      <c r="J13" s="272" t="s">
        <v>497</v>
      </c>
      <c r="K13" s="272" t="s">
        <v>497</v>
      </c>
      <c r="L13" s="272">
        <v>49127</v>
      </c>
      <c r="M13" s="272">
        <v>6422</v>
      </c>
      <c r="N13" s="272">
        <v>87693</v>
      </c>
      <c r="O13" s="383"/>
      <c r="P13" s="383"/>
    </row>
    <row r="14" spans="1:16" ht="12.75">
      <c r="A14" s="271">
        <v>2005</v>
      </c>
      <c r="B14" s="271" t="s">
        <v>480</v>
      </c>
      <c r="C14" s="272">
        <v>9856</v>
      </c>
      <c r="D14" s="272" t="s">
        <v>497</v>
      </c>
      <c r="E14" s="272">
        <v>24403</v>
      </c>
      <c r="F14" s="272">
        <v>682</v>
      </c>
      <c r="G14" s="272">
        <v>3797</v>
      </c>
      <c r="H14" s="272">
        <v>5008</v>
      </c>
      <c r="I14" s="272">
        <v>3714</v>
      </c>
      <c r="J14" s="272" t="s">
        <v>497</v>
      </c>
      <c r="K14" s="272">
        <v>4297</v>
      </c>
      <c r="L14" s="272">
        <v>60523</v>
      </c>
      <c r="M14" s="272">
        <v>8243</v>
      </c>
      <c r="N14" s="272">
        <v>120528</v>
      </c>
      <c r="O14" s="383"/>
      <c r="P14" s="383"/>
    </row>
    <row r="15" spans="1:16" ht="12.75">
      <c r="A15" s="271">
        <v>2006</v>
      </c>
      <c r="B15" s="271" t="s">
        <v>480</v>
      </c>
      <c r="C15" s="272">
        <v>11916</v>
      </c>
      <c r="D15" s="272" t="s">
        <v>497</v>
      </c>
      <c r="E15" s="272">
        <v>31820</v>
      </c>
      <c r="F15" s="272">
        <v>792</v>
      </c>
      <c r="G15" s="272">
        <v>1107</v>
      </c>
      <c r="H15" s="272">
        <v>7401</v>
      </c>
      <c r="I15" s="272">
        <v>4023</v>
      </c>
      <c r="J15" s="272" t="s">
        <v>497</v>
      </c>
      <c r="K15" s="272">
        <v>2040</v>
      </c>
      <c r="L15" s="272">
        <v>65984</v>
      </c>
      <c r="M15" s="272">
        <v>10033</v>
      </c>
      <c r="N15" s="272">
        <v>135121</v>
      </c>
      <c r="O15" s="383"/>
      <c r="P15" s="383"/>
    </row>
    <row r="16" spans="1:16" ht="12.75">
      <c r="A16" s="271">
        <v>2007</v>
      </c>
      <c r="B16" s="271" t="s">
        <v>480</v>
      </c>
      <c r="C16" s="272">
        <v>22892</v>
      </c>
      <c r="D16" s="272">
        <v>423</v>
      </c>
      <c r="E16" s="272">
        <v>43222</v>
      </c>
      <c r="F16" s="272">
        <v>1026</v>
      </c>
      <c r="G16" s="272">
        <v>1660</v>
      </c>
      <c r="H16" s="272">
        <v>10496</v>
      </c>
      <c r="I16" s="272">
        <v>7371</v>
      </c>
      <c r="J16" s="272" t="s">
        <v>497</v>
      </c>
      <c r="K16" s="272">
        <v>2554</v>
      </c>
      <c r="L16" s="272">
        <v>77122</v>
      </c>
      <c r="M16" s="272">
        <v>8317</v>
      </c>
      <c r="N16" s="272">
        <v>175087</v>
      </c>
      <c r="O16" s="383"/>
      <c r="P16" s="383"/>
    </row>
    <row r="17" spans="1:16" ht="12.75">
      <c r="A17" s="271">
        <v>2008</v>
      </c>
      <c r="B17" s="271" t="s">
        <v>480</v>
      </c>
      <c r="C17" s="272">
        <v>16838</v>
      </c>
      <c r="D17" s="272">
        <v>426</v>
      </c>
      <c r="E17" s="272">
        <v>46866</v>
      </c>
      <c r="F17" s="272" t="s">
        <v>497</v>
      </c>
      <c r="G17" s="272">
        <v>3034</v>
      </c>
      <c r="H17" s="272">
        <v>13163</v>
      </c>
      <c r="I17" s="272">
        <v>3790</v>
      </c>
      <c r="J17" s="272">
        <v>7191</v>
      </c>
      <c r="K17" s="272">
        <v>2799</v>
      </c>
      <c r="L17" s="272">
        <v>78975</v>
      </c>
      <c r="M17" s="272">
        <v>8841</v>
      </c>
      <c r="N17" s="272">
        <v>181927</v>
      </c>
      <c r="O17" s="383"/>
      <c r="P17" s="383"/>
    </row>
    <row r="18" spans="1:16" ht="12.75">
      <c r="A18" s="268" t="s">
        <v>302</v>
      </c>
      <c r="O18" s="383"/>
      <c r="P18" s="383"/>
    </row>
    <row r="19" spans="1:16" ht="12.75">
      <c r="A19" s="268" t="s">
        <v>471</v>
      </c>
      <c r="O19" s="383"/>
      <c r="P19" s="383"/>
    </row>
    <row r="20" spans="1:16" ht="12.75">
      <c r="A20" s="268" t="s">
        <v>302</v>
      </c>
      <c r="O20" s="383"/>
      <c r="P20" s="383"/>
    </row>
    <row r="21" spans="1:16" ht="12.75">
      <c r="A21" s="268" t="s">
        <v>476</v>
      </c>
      <c r="B21" s="268" t="s">
        <v>477</v>
      </c>
      <c r="C21" s="270" t="s">
        <v>483</v>
      </c>
      <c r="D21" s="270" t="s">
        <v>507</v>
      </c>
      <c r="E21" s="270" t="s">
        <v>508</v>
      </c>
      <c r="F21" s="270" t="s">
        <v>526</v>
      </c>
      <c r="G21" s="270" t="s">
        <v>545</v>
      </c>
      <c r="H21" s="403" t="s">
        <v>520</v>
      </c>
      <c r="I21" s="270" t="s">
        <v>763</v>
      </c>
      <c r="J21" s="270" t="s">
        <v>764</v>
      </c>
      <c r="K21" s="270" t="s">
        <v>530</v>
      </c>
      <c r="L21" s="270" t="s">
        <v>765</v>
      </c>
      <c r="M21" s="270" t="s">
        <v>494</v>
      </c>
      <c r="N21" s="270" t="s">
        <v>495</v>
      </c>
      <c r="O21" s="383"/>
      <c r="P21" s="383"/>
    </row>
    <row r="22" spans="1:16" ht="12.75">
      <c r="A22" s="271">
        <v>2002</v>
      </c>
      <c r="B22" s="271" t="s">
        <v>480</v>
      </c>
      <c r="C22" s="272" t="s">
        <v>496</v>
      </c>
      <c r="D22" s="272" t="s">
        <v>497</v>
      </c>
      <c r="E22" s="272">
        <v>3650</v>
      </c>
      <c r="F22" s="272">
        <v>884</v>
      </c>
      <c r="G22" s="272" t="s">
        <v>498</v>
      </c>
      <c r="H22" s="272" t="s">
        <v>496</v>
      </c>
      <c r="I22" s="272" t="s">
        <v>497</v>
      </c>
      <c r="J22" s="272" t="s">
        <v>497</v>
      </c>
      <c r="K22" s="272" t="s">
        <v>497</v>
      </c>
      <c r="L22" s="272">
        <v>8499</v>
      </c>
      <c r="M22" s="272" t="s">
        <v>496</v>
      </c>
      <c r="N22" s="272">
        <v>13034</v>
      </c>
      <c r="O22" s="383"/>
      <c r="P22" s="383"/>
    </row>
    <row r="23" spans="1:16" ht="12.75">
      <c r="A23" s="271">
        <v>2003</v>
      </c>
      <c r="B23" s="271" t="s">
        <v>480</v>
      </c>
      <c r="C23" s="272">
        <v>8736</v>
      </c>
      <c r="D23" s="272" t="s">
        <v>497</v>
      </c>
      <c r="E23" s="272">
        <v>9454</v>
      </c>
      <c r="F23" s="272">
        <v>1003</v>
      </c>
      <c r="G23" s="272">
        <v>945</v>
      </c>
      <c r="H23" s="272" t="s">
        <v>496</v>
      </c>
      <c r="I23" s="272" t="s">
        <v>497</v>
      </c>
      <c r="J23" s="272" t="s">
        <v>497</v>
      </c>
      <c r="K23" s="272" t="s">
        <v>497</v>
      </c>
      <c r="L23" s="272">
        <v>31083</v>
      </c>
      <c r="M23" s="272">
        <v>4336</v>
      </c>
      <c r="N23" s="272">
        <v>55559</v>
      </c>
      <c r="O23" s="383"/>
      <c r="P23" s="383"/>
    </row>
    <row r="24" spans="1:16" ht="12.75">
      <c r="A24" s="271">
        <v>2004</v>
      </c>
      <c r="B24" s="271" t="s">
        <v>480</v>
      </c>
      <c r="C24" s="272">
        <v>8841</v>
      </c>
      <c r="D24" s="272" t="s">
        <v>497</v>
      </c>
      <c r="E24" s="272">
        <v>13991</v>
      </c>
      <c r="F24" s="272">
        <v>668</v>
      </c>
      <c r="G24" s="272">
        <v>1013</v>
      </c>
      <c r="H24" s="272" t="s">
        <v>496</v>
      </c>
      <c r="I24" s="272">
        <v>2220</v>
      </c>
      <c r="J24" s="272" t="s">
        <v>497</v>
      </c>
      <c r="K24" s="272" t="s">
        <v>497</v>
      </c>
      <c r="L24" s="272">
        <v>44557</v>
      </c>
      <c r="M24" s="272">
        <v>6085</v>
      </c>
      <c r="N24" s="272">
        <v>77379</v>
      </c>
      <c r="O24" s="383"/>
      <c r="P24" s="383"/>
    </row>
    <row r="25" spans="1:16" ht="12.75">
      <c r="A25" s="271">
        <v>2005</v>
      </c>
      <c r="B25" s="271" t="s">
        <v>480</v>
      </c>
      <c r="C25" s="272">
        <v>9686</v>
      </c>
      <c r="D25" s="272" t="s">
        <v>497</v>
      </c>
      <c r="E25" s="272">
        <v>22920</v>
      </c>
      <c r="F25" s="272">
        <v>654</v>
      </c>
      <c r="G25" s="272">
        <v>805</v>
      </c>
      <c r="H25" s="272">
        <v>4405</v>
      </c>
      <c r="I25" s="272">
        <v>2894</v>
      </c>
      <c r="J25" s="272" t="s">
        <v>497</v>
      </c>
      <c r="K25" s="272">
        <v>1078</v>
      </c>
      <c r="L25" s="272">
        <v>59106</v>
      </c>
      <c r="M25" s="272">
        <v>7934</v>
      </c>
      <c r="N25" s="272">
        <v>109486</v>
      </c>
      <c r="O25" s="383"/>
      <c r="P25" s="383"/>
    </row>
    <row r="26" spans="1:16" ht="12.75">
      <c r="A26" s="271">
        <v>2006</v>
      </c>
      <c r="B26" s="271" t="s">
        <v>480</v>
      </c>
      <c r="C26" s="272">
        <v>11686</v>
      </c>
      <c r="D26" s="272" t="s">
        <v>497</v>
      </c>
      <c r="E26" s="272">
        <v>30470</v>
      </c>
      <c r="F26" s="272">
        <v>741</v>
      </c>
      <c r="G26" s="272">
        <v>910</v>
      </c>
      <c r="H26" s="272">
        <v>6952</v>
      </c>
      <c r="I26" s="272">
        <v>3518</v>
      </c>
      <c r="J26" s="272" t="s">
        <v>497</v>
      </c>
      <c r="K26" s="272">
        <v>1465</v>
      </c>
      <c r="L26" s="272">
        <v>63774</v>
      </c>
      <c r="M26" s="272">
        <v>9541</v>
      </c>
      <c r="N26" s="272">
        <v>129060</v>
      </c>
      <c r="O26" s="383"/>
      <c r="P26" s="383"/>
    </row>
    <row r="27" spans="1:16" ht="12.75">
      <c r="A27" s="271">
        <v>2007</v>
      </c>
      <c r="B27" s="271" t="s">
        <v>480</v>
      </c>
      <c r="C27" s="272">
        <v>13782</v>
      </c>
      <c r="D27" s="272">
        <v>404</v>
      </c>
      <c r="E27" s="272">
        <v>40612</v>
      </c>
      <c r="F27" s="272">
        <v>933</v>
      </c>
      <c r="G27" s="272">
        <v>1349</v>
      </c>
      <c r="H27" s="272">
        <v>9996</v>
      </c>
      <c r="I27" s="272">
        <v>6379</v>
      </c>
      <c r="J27" s="272" t="s">
        <v>497</v>
      </c>
      <c r="K27" s="272">
        <v>1985</v>
      </c>
      <c r="L27" s="272">
        <v>74376</v>
      </c>
      <c r="M27" s="272">
        <v>6982</v>
      </c>
      <c r="N27" s="272">
        <v>156803</v>
      </c>
      <c r="O27" s="383"/>
      <c r="P27" s="383"/>
    </row>
    <row r="28" spans="1:16" ht="12.75">
      <c r="A28" s="271">
        <v>2008</v>
      </c>
      <c r="B28" s="271" t="s">
        <v>480</v>
      </c>
      <c r="C28" s="272">
        <v>16287</v>
      </c>
      <c r="D28" s="272">
        <v>400</v>
      </c>
      <c r="E28" s="272">
        <v>44762</v>
      </c>
      <c r="F28" s="272" t="s">
        <v>497</v>
      </c>
      <c r="G28" s="272">
        <v>2221</v>
      </c>
      <c r="H28" s="272">
        <v>12825</v>
      </c>
      <c r="I28" s="272">
        <v>3226</v>
      </c>
      <c r="J28" s="272">
        <v>6885</v>
      </c>
      <c r="K28" s="272">
        <v>2303</v>
      </c>
      <c r="L28" s="272">
        <v>76390</v>
      </c>
      <c r="M28" s="272">
        <v>7865</v>
      </c>
      <c r="N28" s="272">
        <v>173167</v>
      </c>
      <c r="O28" s="383"/>
      <c r="P28" s="383"/>
    </row>
    <row r="29" spans="1:16" ht="12.75">
      <c r="A29" s="268" t="s">
        <v>302</v>
      </c>
      <c r="O29" s="383"/>
      <c r="P29" s="383"/>
    </row>
    <row r="30" spans="1:16" ht="12.75">
      <c r="A30" s="268" t="s">
        <v>472</v>
      </c>
      <c r="O30" s="383"/>
      <c r="P30" s="383"/>
    </row>
    <row r="31" spans="1:16" ht="12.75">
      <c r="A31" s="268" t="s">
        <v>302</v>
      </c>
      <c r="O31" s="383"/>
      <c r="P31" s="383"/>
    </row>
    <row r="32" spans="1:16" ht="12.75">
      <c r="A32" s="268" t="s">
        <v>476</v>
      </c>
      <c r="B32" s="268" t="s">
        <v>477</v>
      </c>
      <c r="C32" s="270" t="s">
        <v>483</v>
      </c>
      <c r="D32" s="270" t="s">
        <v>507</v>
      </c>
      <c r="E32" s="270" t="s">
        <v>508</v>
      </c>
      <c r="F32" s="270" t="s">
        <v>526</v>
      </c>
      <c r="G32" s="270" t="s">
        <v>545</v>
      </c>
      <c r="H32" s="403" t="s">
        <v>520</v>
      </c>
      <c r="I32" s="270" t="s">
        <v>763</v>
      </c>
      <c r="J32" s="270" t="s">
        <v>764</v>
      </c>
      <c r="K32" s="270" t="s">
        <v>530</v>
      </c>
      <c r="L32" s="270" t="s">
        <v>765</v>
      </c>
      <c r="M32" s="270" t="s">
        <v>494</v>
      </c>
      <c r="N32" s="270" t="s">
        <v>495</v>
      </c>
      <c r="O32" s="383"/>
      <c r="P32" s="383"/>
    </row>
    <row r="33" spans="1:16" ht="12.75">
      <c r="A33" s="271">
        <v>2002</v>
      </c>
      <c r="B33" s="271" t="s">
        <v>480</v>
      </c>
      <c r="C33" s="272" t="s">
        <v>496</v>
      </c>
      <c r="D33" s="272" t="s">
        <v>497</v>
      </c>
      <c r="E33" s="272">
        <v>4866</v>
      </c>
      <c r="F33" s="272">
        <v>134</v>
      </c>
      <c r="G33" s="272" t="s">
        <v>498</v>
      </c>
      <c r="H33" s="272" t="s">
        <v>496</v>
      </c>
      <c r="I33" s="272" t="s">
        <v>497</v>
      </c>
      <c r="J33" s="272" t="s">
        <v>497</v>
      </c>
      <c r="K33" s="272" t="s">
        <v>497</v>
      </c>
      <c r="L33" s="272">
        <v>3099</v>
      </c>
      <c r="M33" s="272" t="s">
        <v>496</v>
      </c>
      <c r="N33" s="272">
        <v>8100</v>
      </c>
      <c r="O33" s="383"/>
      <c r="P33" s="383"/>
    </row>
    <row r="34" spans="1:16" ht="12.75">
      <c r="A34" s="271">
        <v>2003</v>
      </c>
      <c r="B34" s="271" t="s">
        <v>480</v>
      </c>
      <c r="C34" s="272">
        <v>1301</v>
      </c>
      <c r="D34" s="272" t="s">
        <v>497</v>
      </c>
      <c r="E34" s="272">
        <v>5766</v>
      </c>
      <c r="F34" s="272">
        <v>109</v>
      </c>
      <c r="G34" s="272">
        <v>241</v>
      </c>
      <c r="H34" s="272" t="s">
        <v>496</v>
      </c>
      <c r="I34" s="272" t="s">
        <v>497</v>
      </c>
      <c r="J34" s="272" t="s">
        <v>497</v>
      </c>
      <c r="K34" s="272" t="s">
        <v>497</v>
      </c>
      <c r="L34" s="272">
        <v>8294</v>
      </c>
      <c r="M34" s="272">
        <v>1125</v>
      </c>
      <c r="N34" s="272">
        <v>16838</v>
      </c>
      <c r="O34" s="383"/>
      <c r="P34" s="383"/>
    </row>
    <row r="35" spans="1:16" ht="12.75">
      <c r="A35" s="271">
        <v>2004</v>
      </c>
      <c r="B35" s="271" t="s">
        <v>480</v>
      </c>
      <c r="C35" s="272">
        <v>-113</v>
      </c>
      <c r="D35" s="272" t="s">
        <v>497</v>
      </c>
      <c r="E35" s="272">
        <v>9080</v>
      </c>
      <c r="F35" s="272">
        <v>144</v>
      </c>
      <c r="G35" s="272">
        <v>44</v>
      </c>
      <c r="H35" s="272" t="s">
        <v>496</v>
      </c>
      <c r="I35" s="272">
        <v>701</v>
      </c>
      <c r="J35" s="272" t="s">
        <v>497</v>
      </c>
      <c r="K35" s="272" t="s">
        <v>497</v>
      </c>
      <c r="L35" s="272">
        <v>12697</v>
      </c>
      <c r="M35" s="272">
        <v>1640</v>
      </c>
      <c r="N35" s="272">
        <v>24194</v>
      </c>
      <c r="O35" s="383"/>
      <c r="P35" s="383"/>
    </row>
    <row r="36" spans="1:16" ht="12.75">
      <c r="A36" s="271">
        <v>2005</v>
      </c>
      <c r="B36" s="271" t="s">
        <v>480</v>
      </c>
      <c r="C36" s="272">
        <v>526</v>
      </c>
      <c r="D36" s="272" t="s">
        <v>497</v>
      </c>
      <c r="E36" s="272">
        <v>8425</v>
      </c>
      <c r="F36" s="272">
        <v>110</v>
      </c>
      <c r="G36" s="272">
        <v>-245</v>
      </c>
      <c r="H36" s="272">
        <v>3141</v>
      </c>
      <c r="I36" s="272">
        <v>1324</v>
      </c>
      <c r="J36" s="272" t="s">
        <v>497</v>
      </c>
      <c r="K36" s="272">
        <v>210</v>
      </c>
      <c r="L36" s="272">
        <v>12945</v>
      </c>
      <c r="M36" s="272">
        <v>1630</v>
      </c>
      <c r="N36" s="272">
        <v>28069</v>
      </c>
      <c r="O36" s="383"/>
      <c r="P36" s="383"/>
    </row>
    <row r="37" spans="1:16" ht="12.75">
      <c r="A37" s="271">
        <v>2006</v>
      </c>
      <c r="B37" s="271" t="s">
        <v>480</v>
      </c>
      <c r="C37" s="272">
        <v>1795</v>
      </c>
      <c r="D37" s="272" t="s">
        <v>497</v>
      </c>
      <c r="E37" s="272">
        <v>9636</v>
      </c>
      <c r="F37" s="272">
        <v>185</v>
      </c>
      <c r="G37" s="272">
        <v>88</v>
      </c>
      <c r="H37" s="272">
        <v>2454</v>
      </c>
      <c r="I37" s="272">
        <v>1914</v>
      </c>
      <c r="J37" s="272" t="s">
        <v>497</v>
      </c>
      <c r="K37" s="272">
        <v>364</v>
      </c>
      <c r="L37" s="272">
        <v>13616</v>
      </c>
      <c r="M37" s="272">
        <v>1440</v>
      </c>
      <c r="N37" s="272">
        <v>31495</v>
      </c>
      <c r="O37" s="383"/>
      <c r="P37" s="383"/>
    </row>
    <row r="38" spans="1:16" ht="12.75">
      <c r="A38" s="271">
        <v>2007</v>
      </c>
      <c r="B38" s="271" t="s">
        <v>480</v>
      </c>
      <c r="C38" s="272">
        <v>1231</v>
      </c>
      <c r="D38" s="272">
        <v>-133</v>
      </c>
      <c r="E38" s="272">
        <v>13879</v>
      </c>
      <c r="F38" s="272">
        <v>335</v>
      </c>
      <c r="G38" s="272">
        <v>371</v>
      </c>
      <c r="H38" s="272">
        <v>2530</v>
      </c>
      <c r="I38" s="272">
        <v>2601</v>
      </c>
      <c r="J38" s="272" t="s">
        <v>497</v>
      </c>
      <c r="K38" s="272">
        <v>840</v>
      </c>
      <c r="L38" s="272">
        <v>19602</v>
      </c>
      <c r="M38" s="272">
        <v>2070</v>
      </c>
      <c r="N38" s="272">
        <v>43329</v>
      </c>
      <c r="O38" s="383"/>
      <c r="P38" s="383"/>
    </row>
    <row r="39" spans="1:16" ht="12.75">
      <c r="A39" s="271">
        <v>2008</v>
      </c>
      <c r="B39" s="271" t="s">
        <v>480</v>
      </c>
      <c r="C39" s="272">
        <v>1278</v>
      </c>
      <c r="D39" s="272">
        <v>-168</v>
      </c>
      <c r="E39" s="272">
        <v>5790</v>
      </c>
      <c r="F39" s="272" t="s">
        <v>497</v>
      </c>
      <c r="G39" s="272">
        <v>751</v>
      </c>
      <c r="H39" s="272">
        <v>1938</v>
      </c>
      <c r="I39" s="272">
        <v>1322</v>
      </c>
      <c r="J39" s="272">
        <v>1906</v>
      </c>
      <c r="K39" s="272">
        <v>1048</v>
      </c>
      <c r="L39" s="272">
        <v>16075</v>
      </c>
      <c r="M39" s="272">
        <v>2445</v>
      </c>
      <c r="N39" s="272">
        <v>32389</v>
      </c>
      <c r="O39" s="383"/>
      <c r="P39" s="383"/>
    </row>
    <row r="40" spans="1:16" ht="12.75">
      <c r="A40" s="268" t="s">
        <v>302</v>
      </c>
      <c r="O40" s="383"/>
      <c r="P40" s="383"/>
    </row>
    <row r="41" spans="1:16" ht="12.75">
      <c r="A41" s="268" t="s">
        <v>505</v>
      </c>
      <c r="O41" s="383"/>
      <c r="P41" s="383"/>
    </row>
    <row r="42" spans="1:16" ht="12.75">
      <c r="A42" s="268" t="s">
        <v>302</v>
      </c>
      <c r="O42" s="383"/>
      <c r="P42" s="383"/>
    </row>
    <row r="43" spans="1:16" ht="12.75">
      <c r="A43" s="268" t="s">
        <v>476</v>
      </c>
      <c r="B43" s="268" t="s">
        <v>477</v>
      </c>
      <c r="C43" s="270" t="s">
        <v>483</v>
      </c>
      <c r="D43" s="270" t="s">
        <v>507</v>
      </c>
      <c r="E43" s="270" t="s">
        <v>508</v>
      </c>
      <c r="F43" s="270" t="s">
        <v>526</v>
      </c>
      <c r="G43" s="270" t="s">
        <v>545</v>
      </c>
      <c r="H43" s="403" t="s">
        <v>520</v>
      </c>
      <c r="I43" s="270" t="s">
        <v>763</v>
      </c>
      <c r="J43" s="270" t="s">
        <v>764</v>
      </c>
      <c r="K43" s="270" t="s">
        <v>530</v>
      </c>
      <c r="L43" s="270" t="s">
        <v>765</v>
      </c>
      <c r="M43" s="270" t="s">
        <v>494</v>
      </c>
      <c r="N43" s="270" t="s">
        <v>495</v>
      </c>
      <c r="O43" s="383"/>
      <c r="P43" s="383"/>
    </row>
    <row r="44" spans="1:16" ht="12.75">
      <c r="A44" s="271">
        <v>2002</v>
      </c>
      <c r="B44" s="271" t="s">
        <v>480</v>
      </c>
      <c r="C44" s="271" t="s">
        <v>496</v>
      </c>
      <c r="D44" s="271" t="s">
        <v>497</v>
      </c>
      <c r="E44" s="271">
        <v>0</v>
      </c>
      <c r="F44" s="271">
        <v>17.9</v>
      </c>
      <c r="G44" s="271" t="s">
        <v>498</v>
      </c>
      <c r="H44" s="271" t="s">
        <v>496</v>
      </c>
      <c r="I44" s="271" t="s">
        <v>497</v>
      </c>
      <c r="J44" s="271" t="s">
        <v>497</v>
      </c>
      <c r="K44" s="271" t="s">
        <v>497</v>
      </c>
      <c r="L44" s="271">
        <v>57.4</v>
      </c>
      <c r="M44" s="271" t="s">
        <v>496</v>
      </c>
      <c r="N44" s="271">
        <v>164.1</v>
      </c>
      <c r="O44" s="383"/>
      <c r="P44" s="383"/>
    </row>
    <row r="45" spans="1:16" ht="12.75">
      <c r="A45" s="271">
        <v>2003</v>
      </c>
      <c r="B45" s="271" t="s">
        <v>480</v>
      </c>
      <c r="C45" s="271">
        <v>17.5</v>
      </c>
      <c r="D45" s="271" t="s">
        <v>497</v>
      </c>
      <c r="E45" s="271">
        <v>156.4</v>
      </c>
      <c r="F45" s="271">
        <v>12.2</v>
      </c>
      <c r="G45" s="271">
        <v>34.2</v>
      </c>
      <c r="H45" s="271" t="s">
        <v>496</v>
      </c>
      <c r="I45" s="271" t="s">
        <v>497</v>
      </c>
      <c r="J45" s="271" t="s">
        <v>497</v>
      </c>
      <c r="K45" s="271" t="s">
        <v>497</v>
      </c>
      <c r="L45" s="271">
        <v>36.4</v>
      </c>
      <c r="M45" s="271">
        <v>35.1</v>
      </c>
      <c r="N45" s="271">
        <v>43.5</v>
      </c>
      <c r="O45" s="383"/>
      <c r="P45" s="383"/>
    </row>
    <row r="46" spans="1:16" ht="12.75">
      <c r="A46" s="271">
        <v>2004</v>
      </c>
      <c r="B46" s="271" t="s">
        <v>480</v>
      </c>
      <c r="C46" s="271">
        <v>0</v>
      </c>
      <c r="D46" s="271" t="s">
        <v>497</v>
      </c>
      <c r="E46" s="271">
        <v>184.9</v>
      </c>
      <c r="F46" s="271">
        <v>27.5</v>
      </c>
      <c r="G46" s="271">
        <v>4.6</v>
      </c>
      <c r="H46" s="271" t="s">
        <v>496</v>
      </c>
      <c r="I46" s="271">
        <v>46.2</v>
      </c>
      <c r="J46" s="271" t="s">
        <v>497</v>
      </c>
      <c r="K46" s="271" t="s">
        <v>497</v>
      </c>
      <c r="L46" s="271">
        <v>39.9</v>
      </c>
      <c r="M46" s="271">
        <v>36.9</v>
      </c>
      <c r="N46" s="271">
        <v>45.5</v>
      </c>
      <c r="O46" s="383"/>
      <c r="P46" s="383"/>
    </row>
    <row r="47" spans="1:16" ht="12.75">
      <c r="A47" s="271">
        <v>2005</v>
      </c>
      <c r="B47" s="271" t="s">
        <v>480</v>
      </c>
      <c r="C47" s="271">
        <v>5.8</v>
      </c>
      <c r="D47" s="271" t="s">
        <v>497</v>
      </c>
      <c r="E47" s="271">
        <v>58.1</v>
      </c>
      <c r="F47" s="271">
        <v>20.2</v>
      </c>
      <c r="G47" s="271">
        <v>0</v>
      </c>
      <c r="H47" s="271">
        <v>248.7</v>
      </c>
      <c r="I47" s="271">
        <v>84.4</v>
      </c>
      <c r="J47" s="271" t="s">
        <v>497</v>
      </c>
      <c r="K47" s="271">
        <v>24.3</v>
      </c>
      <c r="L47" s="271">
        <v>28</v>
      </c>
      <c r="M47" s="271">
        <v>25.9</v>
      </c>
      <c r="N47" s="271">
        <v>34.5</v>
      </c>
      <c r="O47" s="383"/>
      <c r="P47" s="383"/>
    </row>
    <row r="48" spans="1:16" ht="12.75">
      <c r="A48" s="271">
        <v>2006</v>
      </c>
      <c r="B48" s="271" t="s">
        <v>480</v>
      </c>
      <c r="C48" s="271">
        <v>18.2</v>
      </c>
      <c r="D48" s="271" t="s">
        <v>497</v>
      </c>
      <c r="E48" s="271">
        <v>46.2</v>
      </c>
      <c r="F48" s="271">
        <v>33.3</v>
      </c>
      <c r="G48" s="271">
        <v>10.8</v>
      </c>
      <c r="H48" s="271">
        <v>54.6</v>
      </c>
      <c r="I48" s="271">
        <v>119.4</v>
      </c>
      <c r="J48" s="271" t="s">
        <v>497</v>
      </c>
      <c r="K48" s="271">
        <v>33.1</v>
      </c>
      <c r="L48" s="271">
        <v>27.1</v>
      </c>
      <c r="M48" s="271">
        <v>17.8</v>
      </c>
      <c r="N48" s="271">
        <v>32.3</v>
      </c>
      <c r="O48" s="383"/>
      <c r="P48" s="383"/>
    </row>
    <row r="49" spans="1:16" ht="12.75">
      <c r="A49" s="271">
        <v>2007</v>
      </c>
      <c r="B49" s="271" t="s">
        <v>480</v>
      </c>
      <c r="C49" s="271">
        <v>9.8</v>
      </c>
      <c r="D49" s="271">
        <v>0</v>
      </c>
      <c r="E49" s="271">
        <v>51.9</v>
      </c>
      <c r="F49" s="271">
        <v>56</v>
      </c>
      <c r="G49" s="271">
        <v>38</v>
      </c>
      <c r="H49" s="271">
        <v>33.9</v>
      </c>
      <c r="I49" s="271">
        <v>68.8</v>
      </c>
      <c r="J49" s="271" t="s">
        <v>497</v>
      </c>
      <c r="K49" s="271">
        <v>73.3</v>
      </c>
      <c r="L49" s="271">
        <v>35.8</v>
      </c>
      <c r="M49" s="271">
        <v>42.1</v>
      </c>
      <c r="N49" s="271">
        <v>38.2</v>
      </c>
      <c r="O49" s="383"/>
      <c r="P49" s="383"/>
    </row>
    <row r="50" spans="1:16" ht="12.75">
      <c r="A50" s="271">
        <v>2008</v>
      </c>
      <c r="B50" s="271" t="s">
        <v>480</v>
      </c>
      <c r="C50" s="271">
        <v>8.5</v>
      </c>
      <c r="D50" s="271">
        <v>0</v>
      </c>
      <c r="E50" s="271">
        <v>14.9</v>
      </c>
      <c r="F50" s="271" t="s">
        <v>497</v>
      </c>
      <c r="G50" s="271">
        <v>51.1</v>
      </c>
      <c r="H50" s="271">
        <v>17.8</v>
      </c>
      <c r="I50" s="271">
        <v>69.5</v>
      </c>
      <c r="J50" s="271">
        <v>38.3</v>
      </c>
      <c r="K50" s="271">
        <v>83.6</v>
      </c>
      <c r="L50" s="271">
        <v>26.7</v>
      </c>
      <c r="M50" s="271">
        <v>45.1</v>
      </c>
      <c r="N50" s="271">
        <v>23</v>
      </c>
      <c r="O50" s="383"/>
      <c r="P50" s="383"/>
    </row>
    <row r="51" spans="1:16" ht="12.75">
      <c r="A51" s="268" t="s">
        <v>302</v>
      </c>
      <c r="O51" s="383"/>
      <c r="P51" s="383"/>
    </row>
    <row r="52" spans="1:16" ht="12.75">
      <c r="A52" s="268" t="s">
        <v>475</v>
      </c>
      <c r="O52" s="383"/>
      <c r="P52" s="383"/>
    </row>
    <row r="53" spans="1:16" ht="12.75">
      <c r="A53" s="268" t="s">
        <v>302</v>
      </c>
      <c r="O53" s="383"/>
      <c r="P53" s="383"/>
    </row>
    <row r="54" spans="1:16" ht="12.75">
      <c r="A54" s="268" t="s">
        <v>476</v>
      </c>
      <c r="B54" s="268" t="s">
        <v>477</v>
      </c>
      <c r="C54" s="270" t="s">
        <v>483</v>
      </c>
      <c r="D54" s="270" t="s">
        <v>507</v>
      </c>
      <c r="E54" s="270" t="s">
        <v>508</v>
      </c>
      <c r="F54" s="270" t="s">
        <v>526</v>
      </c>
      <c r="G54" s="270" t="s">
        <v>545</v>
      </c>
      <c r="H54" s="403" t="s">
        <v>520</v>
      </c>
      <c r="I54" s="270" t="s">
        <v>763</v>
      </c>
      <c r="J54" s="270" t="s">
        <v>764</v>
      </c>
      <c r="K54" s="270" t="s">
        <v>530</v>
      </c>
      <c r="L54" s="270" t="s">
        <v>765</v>
      </c>
      <c r="M54" s="270" t="s">
        <v>494</v>
      </c>
      <c r="N54" s="270" t="s">
        <v>495</v>
      </c>
      <c r="O54" s="383"/>
      <c r="P54" s="383"/>
    </row>
    <row r="55" spans="1:16" ht="12.75">
      <c r="A55" s="271">
        <v>2002</v>
      </c>
      <c r="B55" s="271" t="s">
        <v>480</v>
      </c>
      <c r="C55" s="272" t="s">
        <v>496</v>
      </c>
      <c r="D55" s="272" t="s">
        <v>497</v>
      </c>
      <c r="E55" s="272">
        <v>1231653</v>
      </c>
      <c r="F55" s="272">
        <v>884</v>
      </c>
      <c r="G55" s="272" t="s">
        <v>498</v>
      </c>
      <c r="H55" s="272" t="s">
        <v>496</v>
      </c>
      <c r="I55" s="272" t="s">
        <v>497</v>
      </c>
      <c r="J55" s="272" t="s">
        <v>497</v>
      </c>
      <c r="K55" s="272" t="s">
        <v>497</v>
      </c>
      <c r="L55" s="272">
        <v>974626</v>
      </c>
      <c r="M55" s="272" t="s">
        <v>496</v>
      </c>
      <c r="N55" s="272">
        <v>2207164</v>
      </c>
      <c r="O55" s="383"/>
      <c r="P55" s="383">
        <f aca="true" t="shared" si="0" ref="P55:P61">N55-O55</f>
        <v>2207164</v>
      </c>
    </row>
    <row r="56" spans="1:16" ht="12.75">
      <c r="A56" s="271">
        <v>2003</v>
      </c>
      <c r="B56" s="271" t="s">
        <v>480</v>
      </c>
      <c r="C56" s="272">
        <v>261574</v>
      </c>
      <c r="D56" s="272" t="s">
        <v>497</v>
      </c>
      <c r="E56" s="272">
        <v>1421455</v>
      </c>
      <c r="F56" s="272">
        <v>42842</v>
      </c>
      <c r="G56" s="272">
        <v>46926</v>
      </c>
      <c r="H56" s="272" t="s">
        <v>496</v>
      </c>
      <c r="I56" s="272" t="s">
        <v>497</v>
      </c>
      <c r="J56" s="272" t="s">
        <v>497</v>
      </c>
      <c r="K56" s="272" t="s">
        <v>497</v>
      </c>
      <c r="L56" s="272">
        <v>1113819</v>
      </c>
      <c r="M56" s="272">
        <v>178690</v>
      </c>
      <c r="N56" s="272">
        <v>3065307</v>
      </c>
      <c r="O56" s="383"/>
      <c r="P56" s="383">
        <f t="shared" si="0"/>
        <v>3065307</v>
      </c>
    </row>
    <row r="57" spans="1:16" ht="12.75">
      <c r="A57" s="271">
        <v>2004</v>
      </c>
      <c r="B57" s="271" t="s">
        <v>480</v>
      </c>
      <c r="C57" s="272">
        <v>333792</v>
      </c>
      <c r="D57" s="272" t="s">
        <v>497</v>
      </c>
      <c r="E57" s="272">
        <v>1766115</v>
      </c>
      <c r="F57" s="272">
        <v>68955</v>
      </c>
      <c r="G57" s="272">
        <v>118495</v>
      </c>
      <c r="H57" s="272" t="s">
        <v>496</v>
      </c>
      <c r="I57" s="272">
        <v>223926</v>
      </c>
      <c r="J57" s="272" t="s">
        <v>497</v>
      </c>
      <c r="K57" s="272" t="s">
        <v>497</v>
      </c>
      <c r="L57" s="272">
        <v>1468196</v>
      </c>
      <c r="M57" s="272">
        <v>266255</v>
      </c>
      <c r="N57" s="272">
        <v>4245737</v>
      </c>
      <c r="O57" s="383"/>
      <c r="P57" s="383">
        <f t="shared" si="0"/>
        <v>4245737</v>
      </c>
    </row>
    <row r="58" spans="1:16" ht="12.75">
      <c r="A58" s="271">
        <v>2005</v>
      </c>
      <c r="B58" s="271" t="s">
        <v>480</v>
      </c>
      <c r="C58" s="272">
        <v>259706</v>
      </c>
      <c r="D58" s="272" t="s">
        <v>497</v>
      </c>
      <c r="E58" s="272">
        <v>1775749</v>
      </c>
      <c r="F58" s="272">
        <v>85685</v>
      </c>
      <c r="G58" s="272">
        <v>144927</v>
      </c>
      <c r="H58" s="272">
        <v>486870</v>
      </c>
      <c r="I58" s="272">
        <v>193895</v>
      </c>
      <c r="J58" s="272" t="s">
        <v>497</v>
      </c>
      <c r="K58" s="272">
        <v>180030</v>
      </c>
      <c r="L58" s="272">
        <v>1616578</v>
      </c>
      <c r="M58" s="272">
        <v>283028</v>
      </c>
      <c r="N58" s="272">
        <v>5026473</v>
      </c>
      <c r="O58" s="383"/>
      <c r="P58" s="383">
        <f t="shared" si="0"/>
        <v>5026473</v>
      </c>
    </row>
    <row r="59" spans="1:16" ht="12.75">
      <c r="A59" s="271">
        <v>2006</v>
      </c>
      <c r="B59" s="271" t="s">
        <v>480</v>
      </c>
      <c r="C59" s="272">
        <v>388411</v>
      </c>
      <c r="D59" s="272" t="s">
        <v>497</v>
      </c>
      <c r="E59" s="272">
        <v>2318</v>
      </c>
      <c r="F59" s="272">
        <v>72203</v>
      </c>
      <c r="G59" s="272">
        <v>268123</v>
      </c>
      <c r="H59" s="272">
        <v>576724</v>
      </c>
      <c r="I59" s="272">
        <v>210375</v>
      </c>
      <c r="J59" s="272" t="s">
        <v>497</v>
      </c>
      <c r="K59" s="272">
        <v>269545</v>
      </c>
      <c r="L59" s="272">
        <v>2209830</v>
      </c>
      <c r="M59" s="272">
        <v>337221</v>
      </c>
      <c r="N59" s="272">
        <v>4334755</v>
      </c>
      <c r="O59" s="383"/>
      <c r="P59" s="383">
        <f t="shared" si="0"/>
        <v>4334755</v>
      </c>
    </row>
    <row r="60" spans="1:16" ht="12.75">
      <c r="A60" s="271">
        <v>2007</v>
      </c>
      <c r="B60" s="271" t="s">
        <v>480</v>
      </c>
      <c r="C60" s="272">
        <v>384601</v>
      </c>
      <c r="D60" s="272">
        <v>8353</v>
      </c>
      <c r="E60" s="272">
        <v>2821744</v>
      </c>
      <c r="F60" s="272">
        <v>161666</v>
      </c>
      <c r="G60" s="272">
        <v>366091</v>
      </c>
      <c r="H60" s="272">
        <v>642107</v>
      </c>
      <c r="I60" s="272">
        <v>356215</v>
      </c>
      <c r="J60" s="272" t="s">
        <v>497</v>
      </c>
      <c r="K60" s="272">
        <v>314105</v>
      </c>
      <c r="L60" s="272">
        <v>2646171</v>
      </c>
      <c r="M60" s="272">
        <v>455634</v>
      </c>
      <c r="N60" s="272">
        <v>8156691</v>
      </c>
      <c r="O60" s="383"/>
      <c r="P60" s="383">
        <f t="shared" si="0"/>
        <v>8156691</v>
      </c>
    </row>
    <row r="61" spans="1:16" ht="12.75">
      <c r="A61" s="271">
        <v>2008</v>
      </c>
      <c r="B61" s="271" t="s">
        <v>480</v>
      </c>
      <c r="C61" s="272">
        <v>432970</v>
      </c>
      <c r="D61" s="272">
        <v>8810</v>
      </c>
      <c r="E61" s="272">
        <v>3080535</v>
      </c>
      <c r="F61" s="272" t="s">
        <v>497</v>
      </c>
      <c r="G61" s="272">
        <v>418938</v>
      </c>
      <c r="H61" s="272">
        <v>601360</v>
      </c>
      <c r="I61" s="272">
        <v>260101771</v>
      </c>
      <c r="J61" s="272">
        <v>315357</v>
      </c>
      <c r="K61" s="272">
        <v>190844</v>
      </c>
      <c r="L61" s="272">
        <v>2402488</v>
      </c>
      <c r="M61" s="272">
        <v>526445</v>
      </c>
      <c r="N61" s="272">
        <v>268079520</v>
      </c>
      <c r="O61" s="383"/>
      <c r="P61" s="383">
        <f t="shared" si="0"/>
        <v>268079520</v>
      </c>
    </row>
    <row r="62" spans="1:16" ht="12.75">
      <c r="A62" s="268" t="s">
        <v>302</v>
      </c>
      <c r="O62" s="383"/>
      <c r="P62" s="383"/>
    </row>
    <row r="63" spans="1:16" ht="12.75">
      <c r="A63" s="268" t="s">
        <v>523</v>
      </c>
      <c r="O63" s="383"/>
      <c r="P63" s="383"/>
    </row>
    <row r="64" spans="1:16" ht="12.75">
      <c r="A64" s="268" t="s">
        <v>302</v>
      </c>
      <c r="O64" s="383"/>
      <c r="P64" s="383"/>
    </row>
    <row r="65" spans="1:16" ht="12.75">
      <c r="A65" s="268" t="s">
        <v>476</v>
      </c>
      <c r="B65" s="268" t="s">
        <v>477</v>
      </c>
      <c r="C65" s="270" t="s">
        <v>483</v>
      </c>
      <c r="D65" s="270" t="s">
        <v>507</v>
      </c>
      <c r="E65" s="270" t="s">
        <v>508</v>
      </c>
      <c r="F65" s="270" t="s">
        <v>526</v>
      </c>
      <c r="G65" s="270" t="s">
        <v>545</v>
      </c>
      <c r="H65" s="403" t="s">
        <v>520</v>
      </c>
      <c r="I65" s="270" t="s">
        <v>763</v>
      </c>
      <c r="J65" s="270" t="s">
        <v>764</v>
      </c>
      <c r="K65" s="270" t="s">
        <v>530</v>
      </c>
      <c r="L65" s="270" t="s">
        <v>765</v>
      </c>
      <c r="M65" s="270" t="s">
        <v>494</v>
      </c>
      <c r="N65" s="270" t="s">
        <v>495</v>
      </c>
      <c r="O65" s="383"/>
      <c r="P65" s="383"/>
    </row>
    <row r="66" spans="1:16" ht="12.75">
      <c r="A66" s="271">
        <v>2002</v>
      </c>
      <c r="B66" s="271" t="s">
        <v>480</v>
      </c>
      <c r="C66" s="271" t="s">
        <v>496</v>
      </c>
      <c r="D66" s="271" t="s">
        <v>497</v>
      </c>
      <c r="E66" s="271">
        <v>34</v>
      </c>
      <c r="F66" s="271">
        <v>5</v>
      </c>
      <c r="G66" s="271" t="s">
        <v>498</v>
      </c>
      <c r="H66" s="271" t="s">
        <v>496</v>
      </c>
      <c r="I66" s="271" t="s">
        <v>497</v>
      </c>
      <c r="J66" s="271" t="s">
        <v>497</v>
      </c>
      <c r="K66" s="271" t="s">
        <v>497</v>
      </c>
      <c r="L66" s="271">
        <v>33</v>
      </c>
      <c r="M66" s="271" t="s">
        <v>496</v>
      </c>
      <c r="N66" s="271">
        <v>72</v>
      </c>
      <c r="O66" s="383">
        <f>SUM(C66:L66)</f>
        <v>72</v>
      </c>
      <c r="P66" s="383">
        <f aca="true" t="shared" si="1" ref="P66:P72">N66-O66</f>
        <v>0</v>
      </c>
    </row>
    <row r="67" spans="1:16" ht="12.75">
      <c r="A67" s="271">
        <v>2003</v>
      </c>
      <c r="B67" s="271" t="s">
        <v>480</v>
      </c>
      <c r="C67" s="271">
        <v>14</v>
      </c>
      <c r="D67" s="271" t="s">
        <v>497</v>
      </c>
      <c r="E67" s="271">
        <v>36</v>
      </c>
      <c r="F67" s="271">
        <v>5</v>
      </c>
      <c r="G67" s="271">
        <v>1</v>
      </c>
      <c r="H67" s="271" t="s">
        <v>496</v>
      </c>
      <c r="I67" s="271" t="s">
        <v>497</v>
      </c>
      <c r="J67" s="271" t="s">
        <v>497</v>
      </c>
      <c r="K67" s="271" t="s">
        <v>497</v>
      </c>
      <c r="L67" s="271">
        <v>36</v>
      </c>
      <c r="M67" s="271">
        <v>9</v>
      </c>
      <c r="N67" s="271">
        <v>101</v>
      </c>
      <c r="O67" s="383">
        <f>SUM(C67:L67)</f>
        <v>92</v>
      </c>
      <c r="P67" s="383">
        <f t="shared" si="1"/>
        <v>9</v>
      </c>
    </row>
    <row r="68" spans="1:16" ht="12.75">
      <c r="A68" s="271">
        <v>2004</v>
      </c>
      <c r="B68" s="271" t="s">
        <v>480</v>
      </c>
      <c r="C68" s="271">
        <v>17</v>
      </c>
      <c r="D68" s="271" t="s">
        <v>497</v>
      </c>
      <c r="E68" s="271">
        <v>40</v>
      </c>
      <c r="F68" s="271">
        <v>6</v>
      </c>
      <c r="G68" s="271">
        <v>6</v>
      </c>
      <c r="H68" s="271" t="s">
        <v>496</v>
      </c>
      <c r="I68" s="271">
        <v>18</v>
      </c>
      <c r="J68" s="271" t="s">
        <v>497</v>
      </c>
      <c r="K68" s="271" t="s">
        <v>497</v>
      </c>
      <c r="L68" s="271">
        <v>43</v>
      </c>
      <c r="M68" s="271">
        <v>10</v>
      </c>
      <c r="N68" s="271">
        <v>140</v>
      </c>
      <c r="O68" s="383">
        <f>SUM(C68:L68)</f>
        <v>130</v>
      </c>
      <c r="P68" s="383">
        <f t="shared" si="1"/>
        <v>10</v>
      </c>
    </row>
    <row r="69" spans="1:16" ht="12.75">
      <c r="A69" s="271">
        <v>2005</v>
      </c>
      <c r="B69" s="271" t="s">
        <v>480</v>
      </c>
      <c r="C69" s="271">
        <v>19</v>
      </c>
      <c r="D69" s="271" t="s">
        <v>497</v>
      </c>
      <c r="E69" s="271">
        <v>45</v>
      </c>
      <c r="F69" s="271">
        <v>7</v>
      </c>
      <c r="G69" s="271">
        <v>6</v>
      </c>
      <c r="H69" s="271">
        <v>13</v>
      </c>
      <c r="I69" s="271">
        <v>18</v>
      </c>
      <c r="J69" s="271" t="s">
        <v>497</v>
      </c>
      <c r="K69" s="271">
        <v>13</v>
      </c>
      <c r="L69" s="271">
        <v>53</v>
      </c>
      <c r="M69" s="271">
        <v>16</v>
      </c>
      <c r="N69" s="271">
        <v>190</v>
      </c>
      <c r="O69" s="383">
        <f>SUM(C69:L69)</f>
        <v>174</v>
      </c>
      <c r="P69" s="383">
        <f t="shared" si="1"/>
        <v>16</v>
      </c>
    </row>
    <row r="70" spans="1:16" ht="12.75">
      <c r="A70" s="271">
        <v>2006</v>
      </c>
      <c r="B70" s="271" t="s">
        <v>480</v>
      </c>
      <c r="C70" s="271">
        <v>27</v>
      </c>
      <c r="D70" s="271" t="s">
        <v>497</v>
      </c>
      <c r="E70" s="271">
        <v>55</v>
      </c>
      <c r="F70" s="271">
        <v>10</v>
      </c>
      <c r="G70" s="271">
        <v>6</v>
      </c>
      <c r="H70" s="271">
        <v>14</v>
      </c>
      <c r="I70" s="271">
        <v>18</v>
      </c>
      <c r="J70" s="271" t="s">
        <v>497</v>
      </c>
      <c r="K70" s="271">
        <v>19</v>
      </c>
      <c r="L70" s="271">
        <v>58</v>
      </c>
      <c r="M70" s="271">
        <v>17</v>
      </c>
      <c r="N70" s="271">
        <v>224</v>
      </c>
      <c r="O70" s="383"/>
      <c r="P70" s="383">
        <f t="shared" si="1"/>
        <v>224</v>
      </c>
    </row>
    <row r="71" spans="1:16" ht="12.75">
      <c r="A71" s="271">
        <v>2007</v>
      </c>
      <c r="B71" s="271" t="s">
        <v>480</v>
      </c>
      <c r="C71" s="271">
        <v>32</v>
      </c>
      <c r="D71" s="271">
        <v>1</v>
      </c>
      <c r="E71" s="271">
        <v>61</v>
      </c>
      <c r="F71" s="271">
        <v>11</v>
      </c>
      <c r="G71" s="271">
        <v>8</v>
      </c>
      <c r="H71" s="271">
        <v>21</v>
      </c>
      <c r="I71" s="271">
        <v>18</v>
      </c>
      <c r="J71" s="271" t="s">
        <v>497</v>
      </c>
      <c r="K71" s="271">
        <v>20</v>
      </c>
      <c r="L71" s="271">
        <v>51</v>
      </c>
      <c r="M71" s="271">
        <v>23</v>
      </c>
      <c r="N71" s="271">
        <v>246</v>
      </c>
      <c r="O71" s="383"/>
      <c r="P71" s="383">
        <f t="shared" si="1"/>
        <v>246</v>
      </c>
    </row>
    <row r="72" spans="1:16" ht="12.75">
      <c r="A72" s="271">
        <v>2008</v>
      </c>
      <c r="B72" s="271" t="s">
        <v>480</v>
      </c>
      <c r="C72" s="271">
        <v>36</v>
      </c>
      <c r="D72" s="271">
        <v>3</v>
      </c>
      <c r="E72" s="271">
        <v>77</v>
      </c>
      <c r="F72" s="271" t="s">
        <v>497</v>
      </c>
      <c r="G72" s="271">
        <v>10</v>
      </c>
      <c r="H72" s="271">
        <v>24</v>
      </c>
      <c r="I72" s="271">
        <v>24</v>
      </c>
      <c r="J72" s="271">
        <v>17</v>
      </c>
      <c r="K72" s="271">
        <v>22</v>
      </c>
      <c r="L72" s="271">
        <v>56</v>
      </c>
      <c r="M72" s="271">
        <v>24</v>
      </c>
      <c r="N72" s="271">
        <v>293</v>
      </c>
      <c r="O72" s="383"/>
      <c r="P72" s="383">
        <f t="shared" si="1"/>
        <v>293</v>
      </c>
    </row>
    <row r="73" ht="12.75">
      <c r="A73" s="268" t="s">
        <v>302</v>
      </c>
    </row>
    <row r="74" ht="12.75">
      <c r="A74" s="324" t="s">
        <v>159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54" r:id="rId1"/>
  <colBreaks count="1" manualBreakCount="1">
    <brk id="14" max="65535" man="1"/>
  </colBreaks>
  <ignoredErrors>
    <ignoredError sqref="O66:O6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C55"/>
  <sheetViews>
    <sheetView workbookViewId="0" topLeftCell="A1">
      <selection activeCell="A1" sqref="A1"/>
    </sheetView>
  </sheetViews>
  <sheetFormatPr defaultColWidth="11.421875" defaultRowHeight="12.75"/>
  <cols>
    <col min="1" max="1" width="9.421875" style="261" customWidth="1"/>
    <col min="2" max="2" width="11.421875" style="261" customWidth="1"/>
    <col min="3" max="3" width="12.140625" style="261" customWidth="1"/>
    <col min="4" max="4" width="16.421875" style="261" customWidth="1"/>
    <col min="5" max="27" width="11.421875" style="261" customWidth="1"/>
    <col min="28" max="28" width="12.28125" style="261" customWidth="1"/>
    <col min="29" max="16384" width="11.421875" style="261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262" t="s">
        <v>467</v>
      </c>
    </row>
    <row r="6" ht="12.75">
      <c r="A6" s="262" t="s">
        <v>531</v>
      </c>
    </row>
    <row r="7" ht="12.75">
      <c r="A7" s="261" t="s">
        <v>302</v>
      </c>
    </row>
    <row r="8" ht="12.75">
      <c r="A8" s="261" t="s">
        <v>474</v>
      </c>
    </row>
    <row r="9" ht="12.75">
      <c r="A9" s="261" t="s">
        <v>302</v>
      </c>
    </row>
    <row r="10" spans="1:28" ht="12.75">
      <c r="A10" s="261" t="s">
        <v>476</v>
      </c>
      <c r="B10" s="261" t="s">
        <v>477</v>
      </c>
      <c r="C10" s="263" t="s">
        <v>532</v>
      </c>
      <c r="D10" s="263" t="s">
        <v>136</v>
      </c>
      <c r="E10" s="263" t="s">
        <v>533</v>
      </c>
      <c r="F10" s="263" t="s">
        <v>534</v>
      </c>
      <c r="G10" s="419" t="s">
        <v>792</v>
      </c>
      <c r="H10" s="263" t="s">
        <v>526</v>
      </c>
      <c r="I10" s="263" t="s">
        <v>519</v>
      </c>
      <c r="J10" s="263" t="s">
        <v>407</v>
      </c>
      <c r="K10" s="263" t="s">
        <v>137</v>
      </c>
      <c r="L10" s="263" t="s">
        <v>890</v>
      </c>
      <c r="M10" s="263" t="s">
        <v>535</v>
      </c>
      <c r="N10" s="263" t="s">
        <v>536</v>
      </c>
      <c r="O10" s="263" t="s">
        <v>891</v>
      </c>
      <c r="P10" s="263" t="s">
        <v>537</v>
      </c>
      <c r="Q10" s="263" t="s">
        <v>892</v>
      </c>
      <c r="R10" s="263" t="s">
        <v>408</v>
      </c>
      <c r="S10" s="263" t="s">
        <v>176</v>
      </c>
      <c r="T10" s="263" t="s">
        <v>138</v>
      </c>
      <c r="U10" s="263" t="s">
        <v>538</v>
      </c>
      <c r="V10" s="263" t="s">
        <v>539</v>
      </c>
      <c r="W10" s="263" t="s">
        <v>409</v>
      </c>
      <c r="X10" s="263" t="s">
        <v>410</v>
      </c>
      <c r="Y10" s="263" t="s">
        <v>517</v>
      </c>
      <c r="Z10" s="263" t="s">
        <v>139</v>
      </c>
      <c r="AA10" s="263" t="s">
        <v>540</v>
      </c>
      <c r="AB10" s="360" t="s">
        <v>495</v>
      </c>
    </row>
    <row r="11" spans="1:29" ht="12.75">
      <c r="A11" s="264">
        <v>2002</v>
      </c>
      <c r="B11" s="264" t="s">
        <v>480</v>
      </c>
      <c r="C11" s="265">
        <v>5167</v>
      </c>
      <c r="D11" s="265" t="s">
        <v>497</v>
      </c>
      <c r="E11" s="265" t="s">
        <v>497</v>
      </c>
      <c r="F11" s="265">
        <v>212</v>
      </c>
      <c r="G11" s="265" t="s">
        <v>498</v>
      </c>
      <c r="H11" s="265" t="s">
        <v>496</v>
      </c>
      <c r="I11" s="265" t="s">
        <v>497</v>
      </c>
      <c r="J11" s="265">
        <v>1507</v>
      </c>
      <c r="K11" s="265">
        <v>727</v>
      </c>
      <c r="L11" s="265" t="s">
        <v>498</v>
      </c>
      <c r="M11" s="265" t="s">
        <v>496</v>
      </c>
      <c r="N11" s="265" t="s">
        <v>497</v>
      </c>
      <c r="O11" s="265" t="s">
        <v>497</v>
      </c>
      <c r="P11" s="265">
        <v>568</v>
      </c>
      <c r="Q11" s="265" t="s">
        <v>498</v>
      </c>
      <c r="R11" s="265">
        <v>6048</v>
      </c>
      <c r="S11" s="265" t="s">
        <v>497</v>
      </c>
      <c r="T11" s="265">
        <v>771</v>
      </c>
      <c r="U11" s="265">
        <v>465</v>
      </c>
      <c r="V11" s="265">
        <v>5451</v>
      </c>
      <c r="W11" s="265">
        <v>1379</v>
      </c>
      <c r="X11" s="265">
        <v>954</v>
      </c>
      <c r="Y11" s="265" t="s">
        <v>497</v>
      </c>
      <c r="Z11" s="265">
        <v>2941</v>
      </c>
      <c r="AA11" s="265">
        <v>134055</v>
      </c>
      <c r="AB11" s="361">
        <v>160252</v>
      </c>
      <c r="AC11" s="267"/>
    </row>
    <row r="12" spans="1:29" ht="12.75">
      <c r="A12" s="264">
        <v>2003</v>
      </c>
      <c r="B12" s="264" t="s">
        <v>480</v>
      </c>
      <c r="C12" s="265">
        <v>1079</v>
      </c>
      <c r="D12" s="265" t="s">
        <v>497</v>
      </c>
      <c r="E12" s="265" t="s">
        <v>497</v>
      </c>
      <c r="F12" s="265">
        <v>207</v>
      </c>
      <c r="G12" s="265" t="s">
        <v>498</v>
      </c>
      <c r="H12" s="265" t="s">
        <v>496</v>
      </c>
      <c r="I12" s="265" t="s">
        <v>497</v>
      </c>
      <c r="J12" s="265">
        <v>1031</v>
      </c>
      <c r="K12" s="265">
        <v>956</v>
      </c>
      <c r="L12" s="265" t="s">
        <v>498</v>
      </c>
      <c r="M12" s="265" t="s">
        <v>496</v>
      </c>
      <c r="N12" s="265" t="s">
        <v>497</v>
      </c>
      <c r="O12" s="265" t="s">
        <v>497</v>
      </c>
      <c r="P12" s="265">
        <v>538</v>
      </c>
      <c r="Q12" s="265" t="s">
        <v>498</v>
      </c>
      <c r="R12" s="265">
        <v>6693</v>
      </c>
      <c r="S12" s="265" t="s">
        <v>497</v>
      </c>
      <c r="T12" s="265">
        <v>718</v>
      </c>
      <c r="U12" s="265">
        <v>390</v>
      </c>
      <c r="V12" s="265">
        <v>6363</v>
      </c>
      <c r="W12" s="265">
        <v>1349</v>
      </c>
      <c r="X12" s="265">
        <v>722</v>
      </c>
      <c r="Y12" s="265" t="s">
        <v>497</v>
      </c>
      <c r="Z12" s="265">
        <v>3876</v>
      </c>
      <c r="AA12" s="265">
        <v>152951</v>
      </c>
      <c r="AB12" s="361">
        <v>176879</v>
      </c>
      <c r="AC12" s="267"/>
    </row>
    <row r="13" spans="1:29" ht="12.75">
      <c r="A13" s="264">
        <v>2004</v>
      </c>
      <c r="B13" s="264" t="s">
        <v>480</v>
      </c>
      <c r="C13" s="265">
        <v>871</v>
      </c>
      <c r="D13" s="265" t="s">
        <v>497</v>
      </c>
      <c r="E13" s="265">
        <v>6</v>
      </c>
      <c r="F13" s="265">
        <v>201</v>
      </c>
      <c r="G13" s="265" t="s">
        <v>498</v>
      </c>
      <c r="H13" s="265" t="s">
        <v>496</v>
      </c>
      <c r="I13" s="265" t="s">
        <v>497</v>
      </c>
      <c r="J13" s="265">
        <v>1129</v>
      </c>
      <c r="K13" s="265">
        <v>788</v>
      </c>
      <c r="L13" s="265" t="s">
        <v>498</v>
      </c>
      <c r="M13" s="265">
        <v>1680</v>
      </c>
      <c r="N13" s="265">
        <v>-1</v>
      </c>
      <c r="O13" s="265" t="s">
        <v>497</v>
      </c>
      <c r="P13" s="265">
        <v>469</v>
      </c>
      <c r="Q13" s="265" t="s">
        <v>498</v>
      </c>
      <c r="R13" s="265">
        <v>7637</v>
      </c>
      <c r="S13" s="265" t="s">
        <v>497</v>
      </c>
      <c r="T13" s="265">
        <v>646</v>
      </c>
      <c r="U13" s="265">
        <v>377</v>
      </c>
      <c r="V13" s="265">
        <v>5785</v>
      </c>
      <c r="W13" s="265">
        <v>1233</v>
      </c>
      <c r="X13" s="265">
        <v>95</v>
      </c>
      <c r="Y13" s="265" t="s">
        <v>497</v>
      </c>
      <c r="Z13" s="265">
        <v>5779</v>
      </c>
      <c r="AA13" s="265">
        <v>92714</v>
      </c>
      <c r="AB13" s="361">
        <v>119413</v>
      </c>
      <c r="AC13" s="267"/>
    </row>
    <row r="14" spans="1:29" ht="12.75">
      <c r="A14" s="264">
        <v>2005</v>
      </c>
      <c r="B14" s="264" t="s">
        <v>480</v>
      </c>
      <c r="C14" s="265">
        <v>634</v>
      </c>
      <c r="D14" s="265">
        <v>20200</v>
      </c>
      <c r="E14" s="265">
        <v>125</v>
      </c>
      <c r="F14" s="265">
        <v>433</v>
      </c>
      <c r="G14" s="265" t="s">
        <v>498</v>
      </c>
      <c r="H14" s="265" t="s">
        <v>496</v>
      </c>
      <c r="I14" s="265" t="s">
        <v>497</v>
      </c>
      <c r="J14" s="265">
        <v>882</v>
      </c>
      <c r="K14" s="265">
        <v>767</v>
      </c>
      <c r="L14" s="265" t="s">
        <v>498</v>
      </c>
      <c r="M14" s="265">
        <v>4401</v>
      </c>
      <c r="N14" s="265">
        <v>2427</v>
      </c>
      <c r="O14" s="265" t="s">
        <v>497</v>
      </c>
      <c r="P14" s="265">
        <v>399</v>
      </c>
      <c r="Q14" s="265" t="s">
        <v>498</v>
      </c>
      <c r="R14" s="265">
        <v>8886</v>
      </c>
      <c r="S14" s="265" t="s">
        <v>497</v>
      </c>
      <c r="T14" s="265">
        <v>896</v>
      </c>
      <c r="U14" s="265">
        <v>2539</v>
      </c>
      <c r="V14" s="265">
        <v>5980</v>
      </c>
      <c r="W14" s="265">
        <v>1036</v>
      </c>
      <c r="X14" s="265" t="s">
        <v>497</v>
      </c>
      <c r="Y14" s="265" t="s">
        <v>497</v>
      </c>
      <c r="Z14" s="265">
        <v>8572</v>
      </c>
      <c r="AA14" s="265">
        <v>109036</v>
      </c>
      <c r="AB14" s="361">
        <v>167219</v>
      </c>
      <c r="AC14" s="267"/>
    </row>
    <row r="15" spans="1:29" ht="12.75">
      <c r="A15" s="264">
        <v>2006</v>
      </c>
      <c r="B15" s="264" t="s">
        <v>480</v>
      </c>
      <c r="C15" s="265">
        <v>773</v>
      </c>
      <c r="D15" s="265">
        <v>87550</v>
      </c>
      <c r="E15" s="265">
        <v>408</v>
      </c>
      <c r="F15" s="265" t="s">
        <v>497</v>
      </c>
      <c r="G15" s="265">
        <v>0</v>
      </c>
      <c r="H15" s="265">
        <v>66</v>
      </c>
      <c r="I15" s="265" t="s">
        <v>497</v>
      </c>
      <c r="J15" s="265">
        <v>806</v>
      </c>
      <c r="K15" s="265">
        <v>863</v>
      </c>
      <c r="L15" s="265" t="s">
        <v>498</v>
      </c>
      <c r="M15" s="265">
        <v>4242</v>
      </c>
      <c r="N15" s="265">
        <v>3446</v>
      </c>
      <c r="O15" s="265" t="s">
        <v>497</v>
      </c>
      <c r="P15" s="265">
        <v>228</v>
      </c>
      <c r="Q15" s="265" t="s">
        <v>498</v>
      </c>
      <c r="R15" s="265">
        <v>9443</v>
      </c>
      <c r="S15" s="265" t="s">
        <v>497</v>
      </c>
      <c r="T15" s="265">
        <v>1338</v>
      </c>
      <c r="U15" s="265">
        <v>1320</v>
      </c>
      <c r="V15" s="265">
        <v>6131</v>
      </c>
      <c r="W15" s="265">
        <v>1068</v>
      </c>
      <c r="X15" s="265" t="s">
        <v>497</v>
      </c>
      <c r="Y15" s="265" t="s">
        <v>497</v>
      </c>
      <c r="Z15" s="265">
        <v>14387</v>
      </c>
      <c r="AA15" s="265">
        <v>113280</v>
      </c>
      <c r="AB15" s="361">
        <v>245357</v>
      </c>
      <c r="AC15" s="267"/>
    </row>
    <row r="16" spans="1:29" ht="12.75">
      <c r="A16" s="264">
        <v>2007</v>
      </c>
      <c r="B16" s="264" t="s">
        <v>480</v>
      </c>
      <c r="C16" s="265">
        <v>835</v>
      </c>
      <c r="D16" s="265">
        <v>217948</v>
      </c>
      <c r="E16" s="265">
        <v>498</v>
      </c>
      <c r="F16" s="265" t="s">
        <v>497</v>
      </c>
      <c r="G16" s="265">
        <v>89</v>
      </c>
      <c r="H16" s="265">
        <v>82</v>
      </c>
      <c r="I16" s="265">
        <v>708</v>
      </c>
      <c r="J16" s="265">
        <v>966</v>
      </c>
      <c r="K16" s="265">
        <v>1060</v>
      </c>
      <c r="L16" s="265">
        <v>499</v>
      </c>
      <c r="M16" s="265">
        <v>4048</v>
      </c>
      <c r="N16" s="265">
        <v>6507</v>
      </c>
      <c r="O16" s="265">
        <v>284</v>
      </c>
      <c r="P16" s="265" t="s">
        <v>497</v>
      </c>
      <c r="Q16" s="265">
        <v>723</v>
      </c>
      <c r="R16" s="265">
        <v>9196</v>
      </c>
      <c r="S16" s="265" t="s">
        <v>497</v>
      </c>
      <c r="T16" s="265">
        <v>1418</v>
      </c>
      <c r="U16" s="265">
        <v>1433</v>
      </c>
      <c r="V16" s="265">
        <v>7308</v>
      </c>
      <c r="W16" s="265">
        <v>1224</v>
      </c>
      <c r="X16" s="265" t="s">
        <v>497</v>
      </c>
      <c r="Y16" s="265">
        <v>4261</v>
      </c>
      <c r="Z16" s="265">
        <v>16679</v>
      </c>
      <c r="AA16" s="265">
        <v>134897</v>
      </c>
      <c r="AB16" s="361">
        <v>410673</v>
      </c>
      <c r="AC16" s="267"/>
    </row>
    <row r="17" spans="1:28" s="380" customFormat="1" ht="12.75">
      <c r="A17" s="381">
        <v>2008</v>
      </c>
      <c r="B17" s="264" t="s">
        <v>480</v>
      </c>
      <c r="C17" s="265">
        <v>1152</v>
      </c>
      <c r="D17" s="265">
        <v>442212</v>
      </c>
      <c r="E17" s="265">
        <v>724</v>
      </c>
      <c r="F17" s="265" t="s">
        <v>497</v>
      </c>
      <c r="G17" s="265">
        <v>15</v>
      </c>
      <c r="H17" s="265" t="s">
        <v>496</v>
      </c>
      <c r="I17" s="265">
        <v>1411</v>
      </c>
      <c r="J17" s="265">
        <v>897</v>
      </c>
      <c r="K17" s="265">
        <v>1047</v>
      </c>
      <c r="L17" s="265">
        <v>583</v>
      </c>
      <c r="M17" s="265">
        <v>3970</v>
      </c>
      <c r="N17" s="265">
        <v>7137</v>
      </c>
      <c r="O17" s="265">
        <v>270</v>
      </c>
      <c r="P17" s="265" t="s">
        <v>497</v>
      </c>
      <c r="Q17" s="265">
        <v>711</v>
      </c>
      <c r="R17" s="265">
        <v>9579</v>
      </c>
      <c r="S17" s="265">
        <v>803</v>
      </c>
      <c r="T17" s="265">
        <v>2162</v>
      </c>
      <c r="U17" s="265">
        <v>2220</v>
      </c>
      <c r="V17" s="265">
        <v>8798</v>
      </c>
      <c r="W17" s="265">
        <v>1343</v>
      </c>
      <c r="X17" s="265" t="s">
        <v>497</v>
      </c>
      <c r="Y17" s="265">
        <v>4578</v>
      </c>
      <c r="Z17" s="265">
        <v>20564</v>
      </c>
      <c r="AA17" s="265">
        <v>167040</v>
      </c>
      <c r="AB17" s="361">
        <v>677225</v>
      </c>
    </row>
    <row r="18" spans="1:29" ht="12.75">
      <c r="A18" s="261" t="s">
        <v>302</v>
      </c>
      <c r="AB18" s="266"/>
      <c r="AC18" s="266"/>
    </row>
    <row r="19" spans="1:29" ht="12.75">
      <c r="A19" s="261" t="s">
        <v>302</v>
      </c>
      <c r="AB19" s="266"/>
      <c r="AC19" s="266"/>
    </row>
    <row r="20" spans="1:29" ht="12.75">
      <c r="A20" s="261" t="s">
        <v>471</v>
      </c>
      <c r="AB20" s="266"/>
      <c r="AC20" s="266"/>
    </row>
    <row r="21" spans="1:29" ht="12.75">
      <c r="A21" s="261" t="s">
        <v>302</v>
      </c>
      <c r="AB21" s="266"/>
      <c r="AC21" s="266"/>
    </row>
    <row r="22" spans="1:29" ht="12.75">
      <c r="A22" s="261" t="s">
        <v>476</v>
      </c>
      <c r="B22" s="261" t="s">
        <v>477</v>
      </c>
      <c r="C22" s="263" t="s">
        <v>532</v>
      </c>
      <c r="D22" s="263" t="s">
        <v>136</v>
      </c>
      <c r="E22" s="263" t="s">
        <v>533</v>
      </c>
      <c r="F22" s="263" t="s">
        <v>534</v>
      </c>
      <c r="G22" s="419" t="s">
        <v>792</v>
      </c>
      <c r="H22" s="263" t="s">
        <v>526</v>
      </c>
      <c r="I22" s="263" t="s">
        <v>519</v>
      </c>
      <c r="J22" s="263" t="s">
        <v>407</v>
      </c>
      <c r="K22" s="263" t="s">
        <v>137</v>
      </c>
      <c r="L22" s="263" t="s">
        <v>890</v>
      </c>
      <c r="M22" s="263" t="s">
        <v>535</v>
      </c>
      <c r="N22" s="263" t="s">
        <v>536</v>
      </c>
      <c r="O22" s="263" t="s">
        <v>891</v>
      </c>
      <c r="P22" s="263" t="s">
        <v>537</v>
      </c>
      <c r="Q22" s="263" t="s">
        <v>892</v>
      </c>
      <c r="R22" s="263" t="s">
        <v>408</v>
      </c>
      <c r="S22" s="263" t="s">
        <v>176</v>
      </c>
      <c r="T22" s="263" t="s">
        <v>138</v>
      </c>
      <c r="U22" s="263" t="s">
        <v>538</v>
      </c>
      <c r="V22" s="263" t="s">
        <v>539</v>
      </c>
      <c r="W22" s="263" t="s">
        <v>409</v>
      </c>
      <c r="X22" s="263" t="s">
        <v>410</v>
      </c>
      <c r="Y22" s="263" t="s">
        <v>517</v>
      </c>
      <c r="Z22" s="263" t="s">
        <v>139</v>
      </c>
      <c r="AA22" s="263" t="s">
        <v>540</v>
      </c>
      <c r="AB22" s="360" t="s">
        <v>495</v>
      </c>
      <c r="AC22" s="266"/>
    </row>
    <row r="23" spans="1:29" ht="12.75">
      <c r="A23" s="264">
        <v>2002</v>
      </c>
      <c r="B23" s="264" t="s">
        <v>480</v>
      </c>
      <c r="C23" s="265">
        <v>-136</v>
      </c>
      <c r="D23" s="265" t="s">
        <v>497</v>
      </c>
      <c r="E23" s="265" t="s">
        <v>497</v>
      </c>
      <c r="F23" s="265">
        <v>50</v>
      </c>
      <c r="G23" s="265" t="s">
        <v>498</v>
      </c>
      <c r="H23" s="265" t="s">
        <v>496</v>
      </c>
      <c r="I23" s="265" t="s">
        <v>497</v>
      </c>
      <c r="J23" s="265">
        <v>925</v>
      </c>
      <c r="K23" s="265">
        <v>458</v>
      </c>
      <c r="L23" s="265" t="s">
        <v>498</v>
      </c>
      <c r="M23" s="265" t="s">
        <v>496</v>
      </c>
      <c r="N23" s="265" t="s">
        <v>497</v>
      </c>
      <c r="O23" s="265" t="s">
        <v>497</v>
      </c>
      <c r="P23" s="265">
        <v>517</v>
      </c>
      <c r="Q23" s="265" t="s">
        <v>498</v>
      </c>
      <c r="R23" s="265">
        <v>3384</v>
      </c>
      <c r="S23" s="265" t="s">
        <v>497</v>
      </c>
      <c r="T23" s="265">
        <v>346</v>
      </c>
      <c r="U23" s="265">
        <v>38</v>
      </c>
      <c r="V23" s="265">
        <v>3431</v>
      </c>
      <c r="W23" s="265">
        <v>1378</v>
      </c>
      <c r="X23" s="265">
        <v>582</v>
      </c>
      <c r="Y23" s="265" t="s">
        <v>497</v>
      </c>
      <c r="Z23" s="265">
        <v>1432</v>
      </c>
      <c r="AA23" s="265">
        <v>4786</v>
      </c>
      <c r="AB23" s="361">
        <v>17197</v>
      </c>
      <c r="AC23" s="267"/>
    </row>
    <row r="24" spans="1:29" ht="12.75">
      <c r="A24" s="264">
        <v>2003</v>
      </c>
      <c r="B24" s="264" t="s">
        <v>480</v>
      </c>
      <c r="C24" s="265">
        <v>406</v>
      </c>
      <c r="D24" s="265" t="s">
        <v>497</v>
      </c>
      <c r="E24" s="265" t="s">
        <v>497</v>
      </c>
      <c r="F24" s="265">
        <v>73</v>
      </c>
      <c r="G24" s="265" t="s">
        <v>498</v>
      </c>
      <c r="H24" s="265" t="s">
        <v>496</v>
      </c>
      <c r="I24" s="265" t="s">
        <v>497</v>
      </c>
      <c r="J24" s="265">
        <v>992</v>
      </c>
      <c r="K24" s="265">
        <v>596</v>
      </c>
      <c r="L24" s="265" t="s">
        <v>498</v>
      </c>
      <c r="M24" s="265" t="s">
        <v>496</v>
      </c>
      <c r="N24" s="265" t="s">
        <v>497</v>
      </c>
      <c r="O24" s="265" t="s">
        <v>497</v>
      </c>
      <c r="P24" s="265">
        <v>494</v>
      </c>
      <c r="Q24" s="265" t="s">
        <v>498</v>
      </c>
      <c r="R24" s="265">
        <v>3821</v>
      </c>
      <c r="S24" s="265" t="s">
        <v>497</v>
      </c>
      <c r="T24" s="265">
        <v>278</v>
      </c>
      <c r="U24" s="265">
        <v>22</v>
      </c>
      <c r="V24" s="265">
        <v>4013</v>
      </c>
      <c r="W24" s="265">
        <v>1349</v>
      </c>
      <c r="X24" s="265">
        <v>428</v>
      </c>
      <c r="Y24" s="265" t="s">
        <v>497</v>
      </c>
      <c r="Z24" s="265">
        <v>1622</v>
      </c>
      <c r="AA24" s="265">
        <v>4851</v>
      </c>
      <c r="AB24" s="361">
        <v>18949</v>
      </c>
      <c r="AC24" s="267"/>
    </row>
    <row r="25" spans="1:29" ht="12.75">
      <c r="A25" s="264">
        <v>2004</v>
      </c>
      <c r="B25" s="264" t="s">
        <v>480</v>
      </c>
      <c r="C25" s="265">
        <v>86</v>
      </c>
      <c r="D25" s="265" t="s">
        <v>497</v>
      </c>
      <c r="E25" s="265">
        <v>-2</v>
      </c>
      <c r="F25" s="265">
        <v>47</v>
      </c>
      <c r="G25" s="265" t="s">
        <v>498</v>
      </c>
      <c r="H25" s="265" t="s">
        <v>496</v>
      </c>
      <c r="I25" s="265" t="s">
        <v>497</v>
      </c>
      <c r="J25" s="265">
        <v>679</v>
      </c>
      <c r="K25" s="265">
        <v>565</v>
      </c>
      <c r="L25" s="265" t="s">
        <v>498</v>
      </c>
      <c r="M25" s="265">
        <v>1609</v>
      </c>
      <c r="N25" s="265">
        <v>-1</v>
      </c>
      <c r="O25" s="265" t="s">
        <v>497</v>
      </c>
      <c r="P25" s="265">
        <v>430</v>
      </c>
      <c r="Q25" s="265" t="s">
        <v>498</v>
      </c>
      <c r="R25" s="265">
        <v>4131</v>
      </c>
      <c r="S25" s="265" t="s">
        <v>497</v>
      </c>
      <c r="T25" s="265">
        <v>331</v>
      </c>
      <c r="U25" s="265">
        <v>43</v>
      </c>
      <c r="V25" s="265">
        <v>3476</v>
      </c>
      <c r="W25" s="265">
        <v>1233</v>
      </c>
      <c r="X25" s="265">
        <v>-61</v>
      </c>
      <c r="Y25" s="265" t="s">
        <v>497</v>
      </c>
      <c r="Z25" s="265">
        <v>1967</v>
      </c>
      <c r="AA25" s="265">
        <v>4958</v>
      </c>
      <c r="AB25" s="361">
        <v>19497</v>
      </c>
      <c r="AC25" s="267"/>
    </row>
    <row r="26" spans="1:29" ht="12.75">
      <c r="A26" s="264">
        <v>2005</v>
      </c>
      <c r="B26" s="264" t="s">
        <v>480</v>
      </c>
      <c r="C26" s="265">
        <v>236</v>
      </c>
      <c r="D26" s="265">
        <v>6325</v>
      </c>
      <c r="E26" s="265">
        <v>120</v>
      </c>
      <c r="F26" s="265">
        <v>52</v>
      </c>
      <c r="G26" s="265" t="s">
        <v>498</v>
      </c>
      <c r="H26" s="265" t="s">
        <v>496</v>
      </c>
      <c r="I26" s="265" t="s">
        <v>497</v>
      </c>
      <c r="J26" s="265">
        <v>819</v>
      </c>
      <c r="K26" s="265">
        <v>640</v>
      </c>
      <c r="L26" s="265" t="s">
        <v>498</v>
      </c>
      <c r="M26" s="265">
        <v>2409</v>
      </c>
      <c r="N26" s="265">
        <v>1368</v>
      </c>
      <c r="O26" s="265" t="s">
        <v>497</v>
      </c>
      <c r="P26" s="265">
        <v>354</v>
      </c>
      <c r="Q26" s="265" t="s">
        <v>498</v>
      </c>
      <c r="R26" s="265">
        <v>4431</v>
      </c>
      <c r="S26" s="265" t="s">
        <v>497</v>
      </c>
      <c r="T26" s="265">
        <v>450</v>
      </c>
      <c r="U26" s="265">
        <v>56</v>
      </c>
      <c r="V26" s="265">
        <v>3589</v>
      </c>
      <c r="W26" s="265">
        <v>1035</v>
      </c>
      <c r="X26" s="265" t="s">
        <v>497</v>
      </c>
      <c r="Y26" s="265" t="s">
        <v>497</v>
      </c>
      <c r="Z26" s="265">
        <v>2461</v>
      </c>
      <c r="AA26" s="265">
        <v>5136</v>
      </c>
      <c r="AB26" s="361">
        <v>29489</v>
      </c>
      <c r="AC26" s="267"/>
    </row>
    <row r="27" spans="1:29" ht="12.75">
      <c r="A27" s="264">
        <v>2006</v>
      </c>
      <c r="B27" s="264" t="s">
        <v>480</v>
      </c>
      <c r="C27" s="265">
        <v>328</v>
      </c>
      <c r="D27" s="265">
        <v>5985</v>
      </c>
      <c r="E27" s="265">
        <v>331</v>
      </c>
      <c r="F27" s="265" t="s">
        <v>497</v>
      </c>
      <c r="G27" s="265">
        <v>0</v>
      </c>
      <c r="H27" s="265">
        <v>50</v>
      </c>
      <c r="I27" s="265" t="s">
        <v>497</v>
      </c>
      <c r="J27" s="265">
        <v>690</v>
      </c>
      <c r="K27" s="265">
        <v>721</v>
      </c>
      <c r="L27" s="265" t="s">
        <v>498</v>
      </c>
      <c r="M27" s="265">
        <v>2994</v>
      </c>
      <c r="N27" s="265">
        <v>1472</v>
      </c>
      <c r="O27" s="265" t="s">
        <v>497</v>
      </c>
      <c r="P27" s="265">
        <v>58</v>
      </c>
      <c r="Q27" s="265" t="s">
        <v>498</v>
      </c>
      <c r="R27" s="265">
        <v>4724</v>
      </c>
      <c r="S27" s="265" t="s">
        <v>497</v>
      </c>
      <c r="T27" s="265">
        <v>602</v>
      </c>
      <c r="U27" s="265">
        <v>7</v>
      </c>
      <c r="V27" s="265">
        <v>3708</v>
      </c>
      <c r="W27" s="265">
        <v>1068</v>
      </c>
      <c r="X27" s="265" t="s">
        <v>497</v>
      </c>
      <c r="Y27" s="265" t="s">
        <v>497</v>
      </c>
      <c r="Z27" s="265">
        <v>3026</v>
      </c>
      <c r="AA27" s="265">
        <v>5249</v>
      </c>
      <c r="AB27" s="361">
        <v>31022</v>
      </c>
      <c r="AC27" s="267"/>
    </row>
    <row r="28" spans="1:29" ht="12.75">
      <c r="A28" s="264">
        <v>2007</v>
      </c>
      <c r="B28" s="264" t="s">
        <v>480</v>
      </c>
      <c r="C28" s="265">
        <v>461</v>
      </c>
      <c r="D28" s="265">
        <v>4103</v>
      </c>
      <c r="E28" s="265">
        <v>458</v>
      </c>
      <c r="F28" s="265" t="s">
        <v>497</v>
      </c>
      <c r="G28" s="265">
        <v>65</v>
      </c>
      <c r="H28" s="265">
        <v>69</v>
      </c>
      <c r="I28" s="265">
        <v>555</v>
      </c>
      <c r="J28" s="265">
        <v>796</v>
      </c>
      <c r="K28" s="265">
        <v>823</v>
      </c>
      <c r="L28" s="265">
        <v>216</v>
      </c>
      <c r="M28" s="265">
        <v>3636</v>
      </c>
      <c r="N28" s="265">
        <v>2826</v>
      </c>
      <c r="O28" s="265">
        <v>-245</v>
      </c>
      <c r="P28" s="265" t="s">
        <v>497</v>
      </c>
      <c r="Q28" s="265">
        <v>502</v>
      </c>
      <c r="R28" s="265">
        <v>4678</v>
      </c>
      <c r="S28" s="265" t="s">
        <v>497</v>
      </c>
      <c r="T28" s="265">
        <v>308</v>
      </c>
      <c r="U28" s="265">
        <v>7</v>
      </c>
      <c r="V28" s="265">
        <v>3938</v>
      </c>
      <c r="W28" s="265">
        <v>1224</v>
      </c>
      <c r="X28" s="265" t="s">
        <v>497</v>
      </c>
      <c r="Y28" s="265">
        <v>3967</v>
      </c>
      <c r="Z28" s="265">
        <v>3923</v>
      </c>
      <c r="AA28" s="265">
        <v>5650</v>
      </c>
      <c r="AB28" s="361">
        <v>37967</v>
      </c>
      <c r="AC28" s="267"/>
    </row>
    <row r="29" spans="1:29" ht="12.75">
      <c r="A29" s="264">
        <v>2008</v>
      </c>
      <c r="B29" s="264" t="s">
        <v>480</v>
      </c>
      <c r="C29" s="265">
        <v>710</v>
      </c>
      <c r="D29" s="265">
        <v>2842</v>
      </c>
      <c r="E29" s="265">
        <v>695</v>
      </c>
      <c r="F29" s="265" t="s">
        <v>497</v>
      </c>
      <c r="G29" s="265">
        <v>10</v>
      </c>
      <c r="H29" s="265" t="s">
        <v>496</v>
      </c>
      <c r="I29" s="265">
        <v>1140</v>
      </c>
      <c r="J29" s="265">
        <v>735</v>
      </c>
      <c r="K29" s="265">
        <v>912</v>
      </c>
      <c r="L29" s="265">
        <v>436</v>
      </c>
      <c r="M29" s="265">
        <v>3612</v>
      </c>
      <c r="N29" s="265">
        <v>3417</v>
      </c>
      <c r="O29" s="265">
        <v>85</v>
      </c>
      <c r="P29" s="265" t="s">
        <v>497</v>
      </c>
      <c r="Q29" s="265">
        <v>529</v>
      </c>
      <c r="R29" s="265">
        <v>4106</v>
      </c>
      <c r="S29" s="265">
        <v>702</v>
      </c>
      <c r="T29" s="265">
        <v>933</v>
      </c>
      <c r="U29" s="265">
        <v>7</v>
      </c>
      <c r="V29" s="265">
        <v>4399</v>
      </c>
      <c r="W29" s="265">
        <v>1342</v>
      </c>
      <c r="X29" s="265" t="s">
        <v>497</v>
      </c>
      <c r="Y29" s="265">
        <v>4350</v>
      </c>
      <c r="Z29" s="265">
        <v>5307</v>
      </c>
      <c r="AA29" s="265">
        <v>6793</v>
      </c>
      <c r="AB29" s="361">
        <v>43073</v>
      </c>
      <c r="AC29" s="267"/>
    </row>
    <row r="30" spans="1:29" ht="12.75">
      <c r="A30" s="261" t="s">
        <v>302</v>
      </c>
      <c r="AB30" s="266"/>
      <c r="AC30" s="266"/>
    </row>
    <row r="31" spans="1:29" ht="12.75">
      <c r="A31" s="261" t="s">
        <v>302</v>
      </c>
      <c r="AB31" s="266"/>
      <c r="AC31" s="266"/>
    </row>
    <row r="32" spans="1:29" ht="12.75">
      <c r="A32" s="261" t="s">
        <v>472</v>
      </c>
      <c r="AB32" s="266"/>
      <c r="AC32" s="266"/>
    </row>
    <row r="33" spans="1:29" ht="12.75">
      <c r="A33" s="261" t="s">
        <v>302</v>
      </c>
      <c r="AB33" s="266"/>
      <c r="AC33" s="266"/>
    </row>
    <row r="34" spans="1:29" ht="12.75">
      <c r="A34" s="261" t="s">
        <v>476</v>
      </c>
      <c r="B34" s="261" t="s">
        <v>477</v>
      </c>
      <c r="C34" s="263" t="s">
        <v>532</v>
      </c>
      <c r="D34" s="263" t="s">
        <v>136</v>
      </c>
      <c r="E34" s="263" t="s">
        <v>533</v>
      </c>
      <c r="F34" s="263" t="s">
        <v>534</v>
      </c>
      <c r="G34" s="419" t="s">
        <v>792</v>
      </c>
      <c r="H34" s="263" t="s">
        <v>526</v>
      </c>
      <c r="I34" s="263" t="s">
        <v>519</v>
      </c>
      <c r="J34" s="263" t="s">
        <v>407</v>
      </c>
      <c r="K34" s="263" t="s">
        <v>137</v>
      </c>
      <c r="L34" s="263" t="s">
        <v>890</v>
      </c>
      <c r="M34" s="263" t="s">
        <v>535</v>
      </c>
      <c r="N34" s="263" t="s">
        <v>536</v>
      </c>
      <c r="O34" s="263" t="s">
        <v>891</v>
      </c>
      <c r="P34" s="263" t="s">
        <v>537</v>
      </c>
      <c r="Q34" s="263" t="s">
        <v>892</v>
      </c>
      <c r="R34" s="263" t="s">
        <v>408</v>
      </c>
      <c r="S34" s="263" t="s">
        <v>176</v>
      </c>
      <c r="T34" s="263" t="s">
        <v>138</v>
      </c>
      <c r="U34" s="263" t="s">
        <v>538</v>
      </c>
      <c r="V34" s="263" t="s">
        <v>539</v>
      </c>
      <c r="W34" s="263" t="s">
        <v>409</v>
      </c>
      <c r="X34" s="263" t="s">
        <v>410</v>
      </c>
      <c r="Y34" s="263" t="s">
        <v>517</v>
      </c>
      <c r="Z34" s="263" t="s">
        <v>139</v>
      </c>
      <c r="AA34" s="263" t="s">
        <v>540</v>
      </c>
      <c r="AB34" s="360" t="s">
        <v>495</v>
      </c>
      <c r="AC34" s="266"/>
    </row>
    <row r="35" spans="1:29" ht="12.75">
      <c r="A35" s="264">
        <v>2002</v>
      </c>
      <c r="B35" s="264" t="s">
        <v>480</v>
      </c>
      <c r="C35" s="265">
        <v>-2487</v>
      </c>
      <c r="D35" s="265" t="s">
        <v>497</v>
      </c>
      <c r="E35" s="265" t="s">
        <v>497</v>
      </c>
      <c r="F35" s="265">
        <v>5</v>
      </c>
      <c r="G35" s="265" t="s">
        <v>498</v>
      </c>
      <c r="H35" s="265" t="s">
        <v>496</v>
      </c>
      <c r="I35" s="265" t="s">
        <v>497</v>
      </c>
      <c r="J35" s="265">
        <v>-69</v>
      </c>
      <c r="K35" s="265">
        <v>37</v>
      </c>
      <c r="L35" s="265" t="s">
        <v>498</v>
      </c>
      <c r="M35" s="265" t="s">
        <v>496</v>
      </c>
      <c r="N35" s="265" t="s">
        <v>497</v>
      </c>
      <c r="O35" s="265" t="s">
        <v>497</v>
      </c>
      <c r="P35" s="265">
        <v>-128</v>
      </c>
      <c r="Q35" s="265" t="s">
        <v>498</v>
      </c>
      <c r="R35" s="265">
        <v>185</v>
      </c>
      <c r="S35" s="265" t="s">
        <v>497</v>
      </c>
      <c r="T35" s="265">
        <v>55</v>
      </c>
      <c r="U35" s="265">
        <v>-111</v>
      </c>
      <c r="V35" s="265">
        <v>594</v>
      </c>
      <c r="W35" s="265">
        <v>248</v>
      </c>
      <c r="X35" s="265">
        <v>-540</v>
      </c>
      <c r="Y35" s="265" t="s">
        <v>497</v>
      </c>
      <c r="Z35" s="265">
        <v>100</v>
      </c>
      <c r="AA35" s="265">
        <v>732</v>
      </c>
      <c r="AB35" s="361">
        <v>-1377</v>
      </c>
      <c r="AC35" s="267"/>
    </row>
    <row r="36" spans="1:29" ht="12.75">
      <c r="A36" s="264">
        <v>2003</v>
      </c>
      <c r="B36" s="264" t="s">
        <v>480</v>
      </c>
      <c r="C36" s="265">
        <v>0</v>
      </c>
      <c r="D36" s="265" t="s">
        <v>497</v>
      </c>
      <c r="E36" s="265" t="s">
        <v>497</v>
      </c>
      <c r="F36" s="265">
        <v>27</v>
      </c>
      <c r="G36" s="265" t="s">
        <v>498</v>
      </c>
      <c r="H36" s="265" t="s">
        <v>496</v>
      </c>
      <c r="I36" s="265" t="s">
        <v>497</v>
      </c>
      <c r="J36" s="265">
        <v>57</v>
      </c>
      <c r="K36" s="265">
        <v>133</v>
      </c>
      <c r="L36" s="265" t="s">
        <v>498</v>
      </c>
      <c r="M36" s="265" t="s">
        <v>496</v>
      </c>
      <c r="N36" s="265" t="s">
        <v>497</v>
      </c>
      <c r="O36" s="265" t="s">
        <v>497</v>
      </c>
      <c r="P36" s="265">
        <v>-28</v>
      </c>
      <c r="Q36" s="265" t="s">
        <v>498</v>
      </c>
      <c r="R36" s="265">
        <v>549</v>
      </c>
      <c r="S36" s="265" t="s">
        <v>497</v>
      </c>
      <c r="T36" s="265">
        <v>-71</v>
      </c>
      <c r="U36" s="265">
        <v>-17</v>
      </c>
      <c r="V36" s="265">
        <v>1142</v>
      </c>
      <c r="W36" s="265">
        <v>203</v>
      </c>
      <c r="X36" s="265">
        <v>-159</v>
      </c>
      <c r="Y36" s="265" t="s">
        <v>497</v>
      </c>
      <c r="Z36" s="265">
        <v>175</v>
      </c>
      <c r="AA36" s="265">
        <v>740</v>
      </c>
      <c r="AB36" s="361">
        <v>2753</v>
      </c>
      <c r="AC36" s="267"/>
    </row>
    <row r="37" spans="1:29" ht="12.75">
      <c r="A37" s="264">
        <v>2004</v>
      </c>
      <c r="B37" s="264" t="s">
        <v>480</v>
      </c>
      <c r="C37" s="265">
        <v>-330</v>
      </c>
      <c r="D37" s="265" t="s">
        <v>497</v>
      </c>
      <c r="E37" s="265">
        <v>-8</v>
      </c>
      <c r="F37" s="265">
        <v>0</v>
      </c>
      <c r="G37" s="265" t="s">
        <v>498</v>
      </c>
      <c r="H37" s="265" t="s">
        <v>496</v>
      </c>
      <c r="I37" s="265" t="s">
        <v>497</v>
      </c>
      <c r="J37" s="265">
        <v>62</v>
      </c>
      <c r="K37" s="265">
        <v>91</v>
      </c>
      <c r="L37" s="265" t="s">
        <v>498</v>
      </c>
      <c r="M37" s="265">
        <v>-1</v>
      </c>
      <c r="N37" s="265">
        <v>-1</v>
      </c>
      <c r="O37" s="265" t="s">
        <v>497</v>
      </c>
      <c r="P37" s="265">
        <v>-75</v>
      </c>
      <c r="Q37" s="265" t="s">
        <v>498</v>
      </c>
      <c r="R37" s="265">
        <v>665</v>
      </c>
      <c r="S37" s="265" t="s">
        <v>497</v>
      </c>
      <c r="T37" s="265">
        <v>45</v>
      </c>
      <c r="U37" s="265">
        <v>20</v>
      </c>
      <c r="V37" s="265">
        <v>542</v>
      </c>
      <c r="W37" s="265">
        <v>190</v>
      </c>
      <c r="X37" s="265">
        <v>-500</v>
      </c>
      <c r="Y37" s="265" t="s">
        <v>497</v>
      </c>
      <c r="Z37" s="265">
        <v>304</v>
      </c>
      <c r="AA37" s="265">
        <v>756</v>
      </c>
      <c r="AB37" s="361">
        <v>1764</v>
      </c>
      <c r="AC37" s="267"/>
    </row>
    <row r="38" spans="1:29" ht="12.75">
      <c r="A38" s="264">
        <v>2005</v>
      </c>
      <c r="B38" s="264" t="s">
        <v>480</v>
      </c>
      <c r="C38" s="265">
        <v>-365</v>
      </c>
      <c r="D38" s="265">
        <v>327</v>
      </c>
      <c r="E38" s="265">
        <v>122</v>
      </c>
      <c r="F38" s="265">
        <v>3</v>
      </c>
      <c r="G38" s="265" t="s">
        <v>498</v>
      </c>
      <c r="H38" s="265" t="s">
        <v>496</v>
      </c>
      <c r="I38" s="265" t="s">
        <v>497</v>
      </c>
      <c r="J38" s="265">
        <v>160</v>
      </c>
      <c r="K38" s="265">
        <v>101</v>
      </c>
      <c r="L38" s="265" t="s">
        <v>498</v>
      </c>
      <c r="M38" s="265">
        <v>-195</v>
      </c>
      <c r="N38" s="265">
        <v>-194</v>
      </c>
      <c r="O38" s="265" t="s">
        <v>497</v>
      </c>
      <c r="P38" s="265">
        <v>-92</v>
      </c>
      <c r="Q38" s="265" t="s">
        <v>498</v>
      </c>
      <c r="R38" s="265">
        <v>704</v>
      </c>
      <c r="S38" s="265" t="s">
        <v>497</v>
      </c>
      <c r="T38" s="265">
        <v>107</v>
      </c>
      <c r="U38" s="265">
        <v>11</v>
      </c>
      <c r="V38" s="265">
        <v>548</v>
      </c>
      <c r="W38" s="265">
        <v>193</v>
      </c>
      <c r="X38" s="265" t="s">
        <v>497</v>
      </c>
      <c r="Y38" s="265" t="s">
        <v>497</v>
      </c>
      <c r="Z38" s="265">
        <v>422</v>
      </c>
      <c r="AA38" s="265">
        <v>789</v>
      </c>
      <c r="AB38" s="361">
        <v>2645</v>
      </c>
      <c r="AC38" s="267"/>
    </row>
    <row r="39" spans="1:29" ht="12.75">
      <c r="A39" s="264">
        <v>2006</v>
      </c>
      <c r="B39" s="264" t="s">
        <v>480</v>
      </c>
      <c r="C39" s="265">
        <v>86</v>
      </c>
      <c r="D39" s="265">
        <v>-472</v>
      </c>
      <c r="E39" s="265">
        <v>194</v>
      </c>
      <c r="F39" s="265" t="s">
        <v>497</v>
      </c>
      <c r="G39" s="265">
        <v>0</v>
      </c>
      <c r="H39" s="265">
        <v>0</v>
      </c>
      <c r="I39" s="265" t="s">
        <v>497</v>
      </c>
      <c r="J39" s="265">
        <v>17</v>
      </c>
      <c r="K39" s="265">
        <v>119</v>
      </c>
      <c r="L39" s="265" t="s">
        <v>498</v>
      </c>
      <c r="M39" s="265">
        <v>501</v>
      </c>
      <c r="N39" s="265">
        <v>75</v>
      </c>
      <c r="O39" s="265" t="s">
        <v>497</v>
      </c>
      <c r="P39" s="265">
        <v>-302</v>
      </c>
      <c r="Q39" s="265" t="s">
        <v>498</v>
      </c>
      <c r="R39" s="265">
        <v>918</v>
      </c>
      <c r="S39" s="265" t="s">
        <v>497</v>
      </c>
      <c r="T39" s="265">
        <v>142</v>
      </c>
      <c r="U39" s="265" t="s">
        <v>499</v>
      </c>
      <c r="V39" s="265">
        <v>601</v>
      </c>
      <c r="W39" s="265">
        <v>232</v>
      </c>
      <c r="X39" s="265" t="s">
        <v>497</v>
      </c>
      <c r="Y39" s="265" t="s">
        <v>497</v>
      </c>
      <c r="Z39" s="265">
        <v>513</v>
      </c>
      <c r="AA39" s="265">
        <v>806</v>
      </c>
      <c r="AB39" s="361">
        <v>3434</v>
      </c>
      <c r="AC39" s="267"/>
    </row>
    <row r="40" spans="1:29" ht="12.75">
      <c r="A40" s="264">
        <v>2007</v>
      </c>
      <c r="B40" s="264" t="s">
        <v>480</v>
      </c>
      <c r="C40" s="265">
        <v>108</v>
      </c>
      <c r="D40" s="265">
        <v>-12525</v>
      </c>
      <c r="E40" s="265">
        <v>151</v>
      </c>
      <c r="F40" s="265" t="s">
        <v>497</v>
      </c>
      <c r="G40" s="265">
        <v>1</v>
      </c>
      <c r="H40" s="265">
        <v>15</v>
      </c>
      <c r="I40" s="265">
        <v>-483</v>
      </c>
      <c r="J40" s="265">
        <v>73</v>
      </c>
      <c r="K40" s="265">
        <v>112</v>
      </c>
      <c r="L40" s="265">
        <v>110</v>
      </c>
      <c r="M40" s="265">
        <v>420</v>
      </c>
      <c r="N40" s="265">
        <v>1244</v>
      </c>
      <c r="O40" s="265">
        <v>315</v>
      </c>
      <c r="P40" s="265" t="s">
        <v>497</v>
      </c>
      <c r="Q40" s="265">
        <v>14</v>
      </c>
      <c r="R40" s="265">
        <v>908</v>
      </c>
      <c r="S40" s="265" t="s">
        <v>497</v>
      </c>
      <c r="T40" s="265">
        <v>-339</v>
      </c>
      <c r="U40" s="265" t="s">
        <v>499</v>
      </c>
      <c r="V40" s="265">
        <v>597</v>
      </c>
      <c r="W40" s="265">
        <v>237</v>
      </c>
      <c r="X40" s="265" t="s">
        <v>497</v>
      </c>
      <c r="Y40" s="265">
        <v>10</v>
      </c>
      <c r="Z40" s="265">
        <v>673</v>
      </c>
      <c r="AA40" s="265">
        <v>870</v>
      </c>
      <c r="AB40" s="361">
        <v>-7484</v>
      </c>
      <c r="AC40" s="267"/>
    </row>
    <row r="41" spans="1:29" ht="12.75">
      <c r="A41" s="264">
        <v>2008</v>
      </c>
      <c r="B41" s="264" t="s">
        <v>480</v>
      </c>
      <c r="C41" s="265">
        <v>207</v>
      </c>
      <c r="D41" s="265">
        <v>899</v>
      </c>
      <c r="E41" s="265">
        <v>113</v>
      </c>
      <c r="F41" s="265" t="s">
        <v>497</v>
      </c>
      <c r="G41" s="265">
        <v>-61</v>
      </c>
      <c r="H41" s="265" t="s">
        <v>496</v>
      </c>
      <c r="I41" s="265">
        <v>-443</v>
      </c>
      <c r="J41" s="265">
        <v>-45</v>
      </c>
      <c r="K41" s="265">
        <v>84</v>
      </c>
      <c r="L41" s="265">
        <v>201</v>
      </c>
      <c r="M41" s="265">
        <v>569</v>
      </c>
      <c r="N41" s="265">
        <v>339</v>
      </c>
      <c r="O41" s="265">
        <v>353</v>
      </c>
      <c r="P41" s="265" t="s">
        <v>497</v>
      </c>
      <c r="Q41" s="265">
        <v>-21</v>
      </c>
      <c r="R41" s="265">
        <v>809</v>
      </c>
      <c r="S41" s="265">
        <v>79</v>
      </c>
      <c r="T41" s="265">
        <v>597</v>
      </c>
      <c r="U41" s="265" t="s">
        <v>499</v>
      </c>
      <c r="V41" s="265">
        <v>434</v>
      </c>
      <c r="W41" s="265">
        <v>256</v>
      </c>
      <c r="X41" s="265" t="s">
        <v>497</v>
      </c>
      <c r="Y41" s="265">
        <v>30</v>
      </c>
      <c r="Z41" s="265">
        <v>1035</v>
      </c>
      <c r="AA41" s="265">
        <v>1578</v>
      </c>
      <c r="AB41" s="361">
        <v>7020</v>
      </c>
      <c r="AC41" s="267"/>
    </row>
    <row r="42" spans="1:29" ht="12.75">
      <c r="A42" s="261" t="s">
        <v>302</v>
      </c>
      <c r="AB42" s="266"/>
      <c r="AC42" s="266"/>
    </row>
    <row r="43" spans="1:29" ht="12.75">
      <c r="A43" s="261" t="s">
        <v>302</v>
      </c>
      <c r="AB43" s="266"/>
      <c r="AC43" s="266"/>
    </row>
    <row r="44" spans="1:29" ht="12.75">
      <c r="A44" s="261" t="s">
        <v>505</v>
      </c>
      <c r="AB44" s="266"/>
      <c r="AC44" s="266"/>
    </row>
    <row r="45" spans="1:29" ht="12.75">
      <c r="A45" s="261" t="s">
        <v>302</v>
      </c>
      <c r="AB45" s="266"/>
      <c r="AC45" s="266"/>
    </row>
    <row r="46" spans="1:29" ht="12.75">
      <c r="A46" s="261" t="s">
        <v>476</v>
      </c>
      <c r="B46" s="261" t="s">
        <v>477</v>
      </c>
      <c r="C46" s="263" t="s">
        <v>532</v>
      </c>
      <c r="D46" s="263" t="s">
        <v>136</v>
      </c>
      <c r="E46" s="263" t="s">
        <v>533</v>
      </c>
      <c r="F46" s="263" t="s">
        <v>534</v>
      </c>
      <c r="G46" s="419" t="s">
        <v>792</v>
      </c>
      <c r="H46" s="263" t="s">
        <v>526</v>
      </c>
      <c r="I46" s="263" t="s">
        <v>519</v>
      </c>
      <c r="J46" s="263" t="s">
        <v>407</v>
      </c>
      <c r="K46" s="263" t="s">
        <v>137</v>
      </c>
      <c r="L46" s="263" t="s">
        <v>890</v>
      </c>
      <c r="M46" s="263" t="s">
        <v>535</v>
      </c>
      <c r="N46" s="263" t="s">
        <v>536</v>
      </c>
      <c r="O46" s="263" t="s">
        <v>891</v>
      </c>
      <c r="P46" s="263" t="s">
        <v>537</v>
      </c>
      <c r="Q46" s="263" t="s">
        <v>892</v>
      </c>
      <c r="R46" s="263" t="s">
        <v>408</v>
      </c>
      <c r="S46" s="263" t="s">
        <v>176</v>
      </c>
      <c r="T46" s="263" t="s">
        <v>138</v>
      </c>
      <c r="U46" s="263" t="s">
        <v>538</v>
      </c>
      <c r="V46" s="263" t="s">
        <v>539</v>
      </c>
      <c r="W46" s="263" t="s">
        <v>409</v>
      </c>
      <c r="X46" s="263" t="s">
        <v>410</v>
      </c>
      <c r="Y46" s="263" t="s">
        <v>517</v>
      </c>
      <c r="Z46" s="263" t="s">
        <v>139</v>
      </c>
      <c r="AA46" s="263" t="s">
        <v>540</v>
      </c>
      <c r="AB46" s="360" t="s">
        <v>495</v>
      </c>
      <c r="AC46" s="266"/>
    </row>
    <row r="47" spans="1:29" ht="12.75">
      <c r="A47" s="264">
        <v>2002</v>
      </c>
      <c r="B47" s="264" t="s">
        <v>480</v>
      </c>
      <c r="C47" s="264">
        <v>0</v>
      </c>
      <c r="D47" s="264" t="s">
        <v>497</v>
      </c>
      <c r="E47" s="264" t="s">
        <v>497</v>
      </c>
      <c r="F47" s="264">
        <v>12.4</v>
      </c>
      <c r="G47" s="264" t="s">
        <v>498</v>
      </c>
      <c r="H47" s="264" t="s">
        <v>496</v>
      </c>
      <c r="I47" s="264" t="s">
        <v>497</v>
      </c>
      <c r="J47" s="264">
        <v>0</v>
      </c>
      <c r="K47" s="264">
        <v>8.8</v>
      </c>
      <c r="L47" s="264" t="s">
        <v>498</v>
      </c>
      <c r="M47" s="264" t="s">
        <v>496</v>
      </c>
      <c r="N47" s="264" t="s">
        <v>497</v>
      </c>
      <c r="O47" s="264" t="s">
        <v>497</v>
      </c>
      <c r="P47" s="264">
        <v>0</v>
      </c>
      <c r="Q47" s="264" t="s">
        <v>498</v>
      </c>
      <c r="R47" s="264">
        <v>5.8</v>
      </c>
      <c r="S47" s="264" t="s">
        <v>497</v>
      </c>
      <c r="T47" s="264">
        <v>19.2</v>
      </c>
      <c r="U47" s="264">
        <v>0</v>
      </c>
      <c r="V47" s="264">
        <v>21</v>
      </c>
      <c r="W47" s="264">
        <v>21.9</v>
      </c>
      <c r="X47" s="264">
        <v>0</v>
      </c>
      <c r="Y47" s="264" t="s">
        <v>497</v>
      </c>
      <c r="Z47" s="264">
        <v>7.6</v>
      </c>
      <c r="AA47" s="264">
        <v>18.1</v>
      </c>
      <c r="AB47" s="264">
        <v>0</v>
      </c>
      <c r="AC47" s="267"/>
    </row>
    <row r="48" spans="1:29" ht="12.75">
      <c r="A48" s="264">
        <v>2003</v>
      </c>
      <c r="B48" s="264" t="s">
        <v>480</v>
      </c>
      <c r="C48" s="264">
        <v>0</v>
      </c>
      <c r="D48" s="264" t="s">
        <v>497</v>
      </c>
      <c r="E48" s="264" t="s">
        <v>497</v>
      </c>
      <c r="F48" s="264">
        <v>59.8</v>
      </c>
      <c r="G48" s="264" t="s">
        <v>498</v>
      </c>
      <c r="H48" s="264" t="s">
        <v>496</v>
      </c>
      <c r="I48" s="264" t="s">
        <v>497</v>
      </c>
      <c r="J48" s="264">
        <v>6.1</v>
      </c>
      <c r="K48" s="264">
        <v>28.9</v>
      </c>
      <c r="L48" s="264" t="s">
        <v>498</v>
      </c>
      <c r="M48" s="264" t="s">
        <v>496</v>
      </c>
      <c r="N48" s="264" t="s">
        <v>497</v>
      </c>
      <c r="O48" s="264" t="s">
        <v>497</v>
      </c>
      <c r="P48" s="264">
        <v>0</v>
      </c>
      <c r="Q48" s="264" t="s">
        <v>498</v>
      </c>
      <c r="R48" s="264">
        <v>16.8</v>
      </c>
      <c r="S48" s="264" t="s">
        <v>497</v>
      </c>
      <c r="T48" s="264">
        <v>0</v>
      </c>
      <c r="U48" s="264">
        <v>0</v>
      </c>
      <c r="V48" s="264">
        <v>39.8</v>
      </c>
      <c r="W48" s="264">
        <v>17.8</v>
      </c>
      <c r="X48" s="264">
        <v>0</v>
      </c>
      <c r="Y48" s="264" t="s">
        <v>497</v>
      </c>
      <c r="Z48" s="264">
        <v>12.1</v>
      </c>
      <c r="AA48" s="264">
        <v>18</v>
      </c>
      <c r="AB48" s="264">
        <v>17</v>
      </c>
      <c r="AC48" s="267"/>
    </row>
    <row r="49" spans="1:29" ht="12.75">
      <c r="A49" s="264">
        <v>2004</v>
      </c>
      <c r="B49" s="264" t="s">
        <v>480</v>
      </c>
      <c r="C49" s="264">
        <v>0</v>
      </c>
      <c r="D49" s="264" t="s">
        <v>497</v>
      </c>
      <c r="E49" s="264">
        <v>0</v>
      </c>
      <c r="F49" s="264">
        <v>2.1</v>
      </c>
      <c r="G49" s="264" t="s">
        <v>498</v>
      </c>
      <c r="H49" s="264" t="s">
        <v>496</v>
      </c>
      <c r="I49" s="264" t="s">
        <v>497</v>
      </c>
      <c r="J49" s="264">
        <v>10.1</v>
      </c>
      <c r="K49" s="264">
        <v>19.3</v>
      </c>
      <c r="L49" s="264" t="s">
        <v>498</v>
      </c>
      <c r="M49" s="264">
        <v>0</v>
      </c>
      <c r="N49" s="264">
        <v>0</v>
      </c>
      <c r="O49" s="264" t="s">
        <v>497</v>
      </c>
      <c r="P49" s="264">
        <v>0</v>
      </c>
      <c r="Q49" s="264" t="s">
        <v>498</v>
      </c>
      <c r="R49" s="264">
        <v>19.2</v>
      </c>
      <c r="S49" s="264" t="s">
        <v>497</v>
      </c>
      <c r="T49" s="264">
        <v>16.1</v>
      </c>
      <c r="U49" s="264">
        <v>91.8</v>
      </c>
      <c r="V49" s="264">
        <v>18.5</v>
      </c>
      <c r="W49" s="264">
        <v>18.2</v>
      </c>
      <c r="X49" s="264">
        <v>0</v>
      </c>
      <c r="Y49" s="264" t="s">
        <v>497</v>
      </c>
      <c r="Z49" s="264">
        <v>18.3</v>
      </c>
      <c r="AA49" s="264">
        <v>18</v>
      </c>
      <c r="AB49" s="264">
        <v>10</v>
      </c>
      <c r="AC49" s="267"/>
    </row>
    <row r="50" spans="1:29" ht="12.75">
      <c r="A50" s="264">
        <v>2005</v>
      </c>
      <c r="B50" s="264" t="s">
        <v>480</v>
      </c>
      <c r="C50" s="264">
        <v>0</v>
      </c>
      <c r="D50" s="264">
        <v>5.5</v>
      </c>
      <c r="E50" s="264">
        <v>0</v>
      </c>
      <c r="F50" s="264">
        <v>7</v>
      </c>
      <c r="G50" s="264" t="s">
        <v>498</v>
      </c>
      <c r="H50" s="264" t="s">
        <v>496</v>
      </c>
      <c r="I50" s="264" t="s">
        <v>497</v>
      </c>
      <c r="J50" s="264">
        <v>24.4</v>
      </c>
      <c r="K50" s="264">
        <v>18.9</v>
      </c>
      <c r="L50" s="264" t="s">
        <v>498</v>
      </c>
      <c r="M50" s="264">
        <v>0</v>
      </c>
      <c r="N50" s="264">
        <v>0</v>
      </c>
      <c r="O50" s="264" t="s">
        <v>497</v>
      </c>
      <c r="P50" s="264">
        <v>0</v>
      </c>
      <c r="Q50" s="264" t="s">
        <v>498</v>
      </c>
      <c r="R50" s="264">
        <v>18.9</v>
      </c>
      <c r="S50" s="264" t="s">
        <v>497</v>
      </c>
      <c r="T50" s="264">
        <v>31.4</v>
      </c>
      <c r="U50" s="264">
        <v>25.8</v>
      </c>
      <c r="V50" s="264">
        <v>18</v>
      </c>
      <c r="W50" s="264">
        <v>23</v>
      </c>
      <c r="X50" s="264" t="s">
        <v>497</v>
      </c>
      <c r="Y50" s="264" t="s">
        <v>497</v>
      </c>
      <c r="Z50" s="264">
        <v>20.7</v>
      </c>
      <c r="AA50" s="264">
        <v>18.1</v>
      </c>
      <c r="AB50" s="264">
        <v>9.9</v>
      </c>
      <c r="AC50" s="267"/>
    </row>
    <row r="51" spans="1:29" ht="12.75">
      <c r="A51" s="264">
        <v>2006</v>
      </c>
      <c r="B51" s="264" t="s">
        <v>480</v>
      </c>
      <c r="C51" s="264">
        <v>35.9</v>
      </c>
      <c r="D51" s="264">
        <v>0</v>
      </c>
      <c r="E51" s="264">
        <v>142.4</v>
      </c>
      <c r="F51" s="264" t="s">
        <v>497</v>
      </c>
      <c r="G51" s="264">
        <v>0</v>
      </c>
      <c r="H51" s="264">
        <v>0.7</v>
      </c>
      <c r="I51" s="264" t="s">
        <v>497</v>
      </c>
      <c r="J51" s="264">
        <v>2.7</v>
      </c>
      <c r="K51" s="264">
        <v>19.8</v>
      </c>
      <c r="L51" s="264" t="s">
        <v>498</v>
      </c>
      <c r="M51" s="264">
        <v>20.1</v>
      </c>
      <c r="N51" s="264">
        <v>5.4</v>
      </c>
      <c r="O51" s="264" t="s">
        <v>497</v>
      </c>
      <c r="P51" s="264">
        <v>0</v>
      </c>
      <c r="Q51" s="264" t="s">
        <v>498</v>
      </c>
      <c r="R51" s="264">
        <v>24.1</v>
      </c>
      <c r="S51" s="264" t="s">
        <v>497</v>
      </c>
      <c r="T51" s="264">
        <v>31</v>
      </c>
      <c r="U51" s="264">
        <v>0</v>
      </c>
      <c r="V51" s="264">
        <v>19.4</v>
      </c>
      <c r="W51" s="264">
        <v>27.8</v>
      </c>
      <c r="X51" s="264" t="s">
        <v>497</v>
      </c>
      <c r="Y51" s="264" t="s">
        <v>497</v>
      </c>
      <c r="Z51" s="264">
        <v>20.4</v>
      </c>
      <c r="AA51" s="264">
        <v>18.2</v>
      </c>
      <c r="AB51" s="264">
        <v>12.4</v>
      </c>
      <c r="AC51" s="267"/>
    </row>
    <row r="52" spans="1:29" ht="12.75">
      <c r="A52" s="264">
        <v>2007</v>
      </c>
      <c r="B52" s="264" t="s">
        <v>480</v>
      </c>
      <c r="C52" s="264">
        <v>30.8</v>
      </c>
      <c r="D52" s="264">
        <v>0</v>
      </c>
      <c r="E52" s="264">
        <v>49.2</v>
      </c>
      <c r="F52" s="264" t="s">
        <v>497</v>
      </c>
      <c r="G52" s="264">
        <v>1.7</v>
      </c>
      <c r="H52" s="264">
        <v>28.5</v>
      </c>
      <c r="I52" s="264">
        <v>0</v>
      </c>
      <c r="J52" s="264">
        <v>10.2</v>
      </c>
      <c r="K52" s="264">
        <v>15.8</v>
      </c>
      <c r="L52" s="264">
        <v>103.8</v>
      </c>
      <c r="M52" s="264">
        <v>13.1</v>
      </c>
      <c r="N52" s="264">
        <v>78.7</v>
      </c>
      <c r="O52" s="264">
        <v>0</v>
      </c>
      <c r="P52" s="264" t="s">
        <v>497</v>
      </c>
      <c r="Q52" s="264">
        <v>3</v>
      </c>
      <c r="R52" s="264">
        <v>24.1</v>
      </c>
      <c r="S52" s="264" t="s">
        <v>497</v>
      </c>
      <c r="T52" s="264">
        <v>0</v>
      </c>
      <c r="U52" s="264">
        <v>0</v>
      </c>
      <c r="V52" s="264">
        <v>17.9</v>
      </c>
      <c r="W52" s="264">
        <v>24.1</v>
      </c>
      <c r="X52" s="264" t="s">
        <v>497</v>
      </c>
      <c r="Y52" s="264">
        <v>0.3</v>
      </c>
      <c r="Z52" s="264">
        <v>20.7</v>
      </c>
      <c r="AA52" s="264">
        <v>18.2</v>
      </c>
      <c r="AB52" s="264">
        <v>0</v>
      </c>
      <c r="AC52" s="267"/>
    </row>
    <row r="53" spans="1:29" ht="12.75">
      <c r="A53" s="264">
        <v>2008</v>
      </c>
      <c r="B53" s="264" t="s">
        <v>480</v>
      </c>
      <c r="C53" s="264">
        <v>41.3</v>
      </c>
      <c r="D53" s="264">
        <v>46.3</v>
      </c>
      <c r="E53" s="264">
        <v>19.5</v>
      </c>
      <c r="F53" s="264" t="s">
        <v>497</v>
      </c>
      <c r="G53" s="264">
        <v>0</v>
      </c>
      <c r="H53" s="264" t="s">
        <v>496</v>
      </c>
      <c r="I53" s="264">
        <v>0</v>
      </c>
      <c r="J53" s="264">
        <v>0</v>
      </c>
      <c r="K53" s="264">
        <v>10.2</v>
      </c>
      <c r="L53" s="264">
        <v>85.5</v>
      </c>
      <c r="M53" s="264">
        <v>18.7</v>
      </c>
      <c r="N53" s="264">
        <v>11</v>
      </c>
      <c r="O53" s="264">
        <v>0</v>
      </c>
      <c r="P53" s="264" t="s">
        <v>497</v>
      </c>
      <c r="Q53" s="264">
        <v>0</v>
      </c>
      <c r="R53" s="264">
        <v>24.6</v>
      </c>
      <c r="S53" s="264">
        <v>12.8</v>
      </c>
      <c r="T53" s="264">
        <v>178.2</v>
      </c>
      <c r="U53" s="264">
        <v>0</v>
      </c>
      <c r="V53" s="264">
        <v>11</v>
      </c>
      <c r="W53" s="264">
        <v>23.6</v>
      </c>
      <c r="X53" s="264" t="s">
        <v>497</v>
      </c>
      <c r="Y53" s="264">
        <v>0.7</v>
      </c>
      <c r="Z53" s="264">
        <v>24.2</v>
      </c>
      <c r="AA53" s="264">
        <v>30.3</v>
      </c>
      <c r="AB53" s="264">
        <v>19.5</v>
      </c>
      <c r="AC53" s="267"/>
    </row>
    <row r="54" ht="12.75">
      <c r="A54" s="261" t="s">
        <v>302</v>
      </c>
    </row>
    <row r="55" ht="12.75">
      <c r="A55" s="324" t="s">
        <v>159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6"/>
  <dimension ref="A1:K55"/>
  <sheetViews>
    <sheetView workbookViewId="0" topLeftCell="A1">
      <selection activeCell="A2" sqref="A2"/>
    </sheetView>
  </sheetViews>
  <sheetFormatPr defaultColWidth="11.421875" defaultRowHeight="12.75"/>
  <cols>
    <col min="1" max="6" width="11.421875" style="254" customWidth="1"/>
    <col min="7" max="7" width="12.7109375" style="254" customWidth="1"/>
    <col min="8" max="16384" width="11.421875" style="254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255" t="s">
        <v>467</v>
      </c>
    </row>
    <row r="6" ht="12.75">
      <c r="A6" s="255" t="s">
        <v>541</v>
      </c>
    </row>
    <row r="7" ht="12.75">
      <c r="A7" s="254" t="s">
        <v>302</v>
      </c>
    </row>
    <row r="8" ht="12.75">
      <c r="A8" s="254" t="s">
        <v>474</v>
      </c>
    </row>
    <row r="9" ht="12.75">
      <c r="A9" s="254" t="s">
        <v>302</v>
      </c>
    </row>
    <row r="10" spans="1:9" ht="12.75">
      <c r="A10" s="254" t="s">
        <v>476</v>
      </c>
      <c r="B10" s="254" t="s">
        <v>477</v>
      </c>
      <c r="C10" s="256" t="s">
        <v>519</v>
      </c>
      <c r="D10" s="256" t="s">
        <v>757</v>
      </c>
      <c r="E10" s="256" t="s">
        <v>542</v>
      </c>
      <c r="F10" s="256" t="s">
        <v>758</v>
      </c>
      <c r="G10" s="256" t="s">
        <v>759</v>
      </c>
      <c r="H10" s="384" t="s">
        <v>760</v>
      </c>
      <c r="I10" s="256" t="s">
        <v>495</v>
      </c>
    </row>
    <row r="11" spans="1:11" ht="12.75">
      <c r="A11" s="257">
        <v>2002</v>
      </c>
      <c r="B11" s="257" t="s">
        <v>480</v>
      </c>
      <c r="C11" s="258">
        <v>2694</v>
      </c>
      <c r="D11" s="258">
        <v>1322</v>
      </c>
      <c r="E11" s="258">
        <v>538</v>
      </c>
      <c r="F11" s="258" t="s">
        <v>497</v>
      </c>
      <c r="G11" s="258">
        <v>3982</v>
      </c>
      <c r="H11" s="258" t="s">
        <v>496</v>
      </c>
      <c r="I11" s="258">
        <v>8537</v>
      </c>
      <c r="J11" s="259"/>
      <c r="K11" s="260"/>
    </row>
    <row r="12" spans="1:11" ht="12.75">
      <c r="A12" s="257">
        <v>2003</v>
      </c>
      <c r="B12" s="257" t="s">
        <v>480</v>
      </c>
      <c r="C12" s="258">
        <v>4236</v>
      </c>
      <c r="D12" s="258" t="s">
        <v>497</v>
      </c>
      <c r="E12" s="258">
        <v>610</v>
      </c>
      <c r="F12" s="258" t="s">
        <v>497</v>
      </c>
      <c r="G12" s="258">
        <v>4000</v>
      </c>
      <c r="H12" s="258" t="s">
        <v>496</v>
      </c>
      <c r="I12" s="258">
        <v>8847</v>
      </c>
      <c r="J12" s="259"/>
      <c r="K12" s="260"/>
    </row>
    <row r="13" spans="1:11" ht="12.75">
      <c r="A13" s="257">
        <v>2004</v>
      </c>
      <c r="B13" s="257" t="s">
        <v>480</v>
      </c>
      <c r="C13" s="258">
        <v>4749</v>
      </c>
      <c r="D13" s="258" t="s">
        <v>497</v>
      </c>
      <c r="E13" s="258">
        <v>686</v>
      </c>
      <c r="F13" s="258">
        <v>1712</v>
      </c>
      <c r="G13" s="258">
        <v>4235</v>
      </c>
      <c r="H13" s="258" t="s">
        <v>496</v>
      </c>
      <c r="I13" s="258">
        <v>11383</v>
      </c>
      <c r="J13" s="259"/>
      <c r="K13" s="260"/>
    </row>
    <row r="14" spans="1:11" ht="12.75">
      <c r="A14" s="257">
        <v>2005</v>
      </c>
      <c r="B14" s="257" t="s">
        <v>480</v>
      </c>
      <c r="C14" s="258">
        <v>3770</v>
      </c>
      <c r="D14" s="258" t="s">
        <v>497</v>
      </c>
      <c r="E14" s="258">
        <v>992</v>
      </c>
      <c r="F14" s="258">
        <v>2123</v>
      </c>
      <c r="G14" s="258">
        <v>4970</v>
      </c>
      <c r="H14" s="258">
        <v>204</v>
      </c>
      <c r="I14" s="258">
        <v>12061</v>
      </c>
      <c r="J14" s="259"/>
      <c r="K14" s="260"/>
    </row>
    <row r="15" spans="1:11" ht="12.75">
      <c r="A15" s="257">
        <v>2006</v>
      </c>
      <c r="B15" s="257" t="s">
        <v>480</v>
      </c>
      <c r="C15" s="258">
        <v>4039</v>
      </c>
      <c r="D15" s="258" t="s">
        <v>497</v>
      </c>
      <c r="E15" s="258">
        <v>1086</v>
      </c>
      <c r="F15" s="258">
        <v>1936</v>
      </c>
      <c r="G15" s="258">
        <v>5145</v>
      </c>
      <c r="H15" s="258">
        <v>487</v>
      </c>
      <c r="I15" s="258">
        <v>12696</v>
      </c>
      <c r="J15" s="259"/>
      <c r="K15" s="260"/>
    </row>
    <row r="16" spans="1:11" ht="12.75">
      <c r="A16" s="257">
        <v>2007</v>
      </c>
      <c r="B16" s="257" t="s">
        <v>480</v>
      </c>
      <c r="C16" s="258">
        <v>5145</v>
      </c>
      <c r="D16" s="258" t="s">
        <v>497</v>
      </c>
      <c r="E16" s="258" t="s">
        <v>497</v>
      </c>
      <c r="F16" s="258">
        <v>4626</v>
      </c>
      <c r="G16" s="258">
        <v>5492</v>
      </c>
      <c r="H16" s="258">
        <v>867</v>
      </c>
      <c r="I16" s="258">
        <v>16131</v>
      </c>
      <c r="J16" s="259"/>
      <c r="K16" s="260"/>
    </row>
    <row r="17" spans="1:11" ht="12.75">
      <c r="A17" s="257">
        <v>2008</v>
      </c>
      <c r="B17" s="257" t="s">
        <v>480</v>
      </c>
      <c r="C17" s="258">
        <v>4759</v>
      </c>
      <c r="D17" s="258" t="s">
        <v>497</v>
      </c>
      <c r="E17" s="258" t="s">
        <v>497</v>
      </c>
      <c r="F17" s="258">
        <v>4615</v>
      </c>
      <c r="G17" s="258">
        <v>5387</v>
      </c>
      <c r="H17" s="258">
        <v>1249</v>
      </c>
      <c r="I17" s="258">
        <v>16012</v>
      </c>
      <c r="J17" s="259"/>
      <c r="K17" s="260"/>
    </row>
    <row r="18" spans="1:11" ht="12.75">
      <c r="A18" s="254" t="s">
        <v>302</v>
      </c>
      <c r="J18" s="259"/>
      <c r="K18" s="259"/>
    </row>
    <row r="19" spans="1:11" ht="12.75">
      <c r="A19" s="254" t="s">
        <v>302</v>
      </c>
      <c r="J19" s="259"/>
      <c r="K19" s="259"/>
    </row>
    <row r="20" spans="1:11" ht="12.75">
      <c r="A20" s="254" t="s">
        <v>471</v>
      </c>
      <c r="J20" s="259"/>
      <c r="K20" s="259"/>
    </row>
    <row r="21" spans="1:11" ht="12.75">
      <c r="A21" s="254" t="s">
        <v>302</v>
      </c>
      <c r="J21" s="259"/>
      <c r="K21" s="259"/>
    </row>
    <row r="22" spans="1:11" ht="12.75">
      <c r="A22" s="254" t="s">
        <v>476</v>
      </c>
      <c r="B22" s="254" t="s">
        <v>477</v>
      </c>
      <c r="C22" s="256" t="s">
        <v>519</v>
      </c>
      <c r="D22" s="256" t="s">
        <v>757</v>
      </c>
      <c r="E22" s="256" t="s">
        <v>542</v>
      </c>
      <c r="F22" s="256" t="s">
        <v>758</v>
      </c>
      <c r="G22" s="256" t="s">
        <v>759</v>
      </c>
      <c r="H22" s="384" t="s">
        <v>760</v>
      </c>
      <c r="I22" s="256" t="s">
        <v>495</v>
      </c>
      <c r="J22" s="259"/>
      <c r="K22" s="259"/>
    </row>
    <row r="23" spans="1:11" ht="12.75">
      <c r="A23" s="257">
        <v>2002</v>
      </c>
      <c r="B23" s="257" t="s">
        <v>480</v>
      </c>
      <c r="C23" s="258">
        <v>2028</v>
      </c>
      <c r="D23" s="258">
        <v>787</v>
      </c>
      <c r="E23" s="258">
        <v>419</v>
      </c>
      <c r="F23" s="258" t="s">
        <v>497</v>
      </c>
      <c r="G23" s="258">
        <v>630</v>
      </c>
      <c r="H23" s="258" t="s">
        <v>496</v>
      </c>
      <c r="I23" s="258">
        <v>3865</v>
      </c>
      <c r="J23" s="259"/>
      <c r="K23" s="260"/>
    </row>
    <row r="24" spans="1:11" ht="12.75">
      <c r="A24" s="257">
        <v>2003</v>
      </c>
      <c r="B24" s="257" t="s">
        <v>480</v>
      </c>
      <c r="C24" s="258">
        <v>3213</v>
      </c>
      <c r="D24" s="258" t="s">
        <v>497</v>
      </c>
      <c r="E24" s="258">
        <v>451</v>
      </c>
      <c r="F24" s="258" t="s">
        <v>497</v>
      </c>
      <c r="G24" s="258">
        <v>774</v>
      </c>
      <c r="H24" s="258" t="s">
        <v>496</v>
      </c>
      <c r="I24" s="258">
        <v>4440</v>
      </c>
      <c r="J24" s="259"/>
      <c r="K24" s="260"/>
    </row>
    <row r="25" spans="1:11" ht="12.75">
      <c r="A25" s="257">
        <v>2004</v>
      </c>
      <c r="B25" s="257" t="s">
        <v>480</v>
      </c>
      <c r="C25" s="258">
        <v>3530</v>
      </c>
      <c r="D25" s="258" t="s">
        <v>497</v>
      </c>
      <c r="E25" s="258">
        <v>526</v>
      </c>
      <c r="F25" s="258">
        <v>1203</v>
      </c>
      <c r="G25" s="258">
        <v>931</v>
      </c>
      <c r="H25" s="258" t="s">
        <v>496</v>
      </c>
      <c r="I25" s="258">
        <v>6191</v>
      </c>
      <c r="J25" s="259"/>
      <c r="K25" s="260"/>
    </row>
    <row r="26" spans="1:11" ht="12.75">
      <c r="A26" s="257">
        <v>2005</v>
      </c>
      <c r="B26" s="257" t="s">
        <v>480</v>
      </c>
      <c r="C26" s="258">
        <v>2476</v>
      </c>
      <c r="D26" s="258" t="s">
        <v>497</v>
      </c>
      <c r="E26" s="258">
        <v>588</v>
      </c>
      <c r="F26" s="258">
        <v>1549</v>
      </c>
      <c r="G26" s="258">
        <v>1412</v>
      </c>
      <c r="H26" s="258">
        <v>169</v>
      </c>
      <c r="I26" s="258">
        <v>6196</v>
      </c>
      <c r="J26" s="259"/>
      <c r="K26" s="260"/>
    </row>
    <row r="27" spans="1:11" ht="12.75">
      <c r="A27" s="257">
        <v>2006</v>
      </c>
      <c r="B27" s="257" t="s">
        <v>480</v>
      </c>
      <c r="C27" s="258">
        <v>2857</v>
      </c>
      <c r="D27" s="258" t="s">
        <v>497</v>
      </c>
      <c r="E27" s="258">
        <v>694</v>
      </c>
      <c r="F27" s="258">
        <v>1433</v>
      </c>
      <c r="G27" s="258">
        <v>930</v>
      </c>
      <c r="H27" s="258">
        <v>462</v>
      </c>
      <c r="I27" s="258">
        <v>6378</v>
      </c>
      <c r="J27" s="259"/>
      <c r="K27" s="260"/>
    </row>
    <row r="28" spans="1:11" ht="12.75">
      <c r="A28" s="257">
        <v>2007</v>
      </c>
      <c r="B28" s="257" t="s">
        <v>480</v>
      </c>
      <c r="C28" s="258">
        <v>3694</v>
      </c>
      <c r="D28" s="258" t="s">
        <v>497</v>
      </c>
      <c r="E28" s="258" t="s">
        <v>497</v>
      </c>
      <c r="F28" s="258">
        <v>3720</v>
      </c>
      <c r="G28" s="258">
        <v>768</v>
      </c>
      <c r="H28" s="258">
        <v>835</v>
      </c>
      <c r="I28" s="258">
        <v>9018</v>
      </c>
      <c r="J28" s="259"/>
      <c r="K28" s="260"/>
    </row>
    <row r="29" spans="1:11" ht="12.75">
      <c r="A29" s="257">
        <v>2008</v>
      </c>
      <c r="B29" s="257" t="s">
        <v>480</v>
      </c>
      <c r="C29" s="258">
        <v>3701</v>
      </c>
      <c r="D29" s="258" t="s">
        <v>497</v>
      </c>
      <c r="E29" s="258" t="s">
        <v>497</v>
      </c>
      <c r="F29" s="258">
        <v>3208</v>
      </c>
      <c r="G29" s="258">
        <v>571</v>
      </c>
      <c r="H29" s="258">
        <v>1135</v>
      </c>
      <c r="I29" s="258">
        <v>8616</v>
      </c>
      <c r="J29" s="259"/>
      <c r="K29" s="260"/>
    </row>
    <row r="30" spans="1:11" ht="12.75">
      <c r="A30" s="254" t="s">
        <v>302</v>
      </c>
      <c r="J30" s="259"/>
      <c r="K30" s="259"/>
    </row>
    <row r="31" spans="1:11" ht="12.75">
      <c r="A31" s="254" t="s">
        <v>302</v>
      </c>
      <c r="J31" s="259"/>
      <c r="K31" s="259"/>
    </row>
    <row r="32" spans="1:11" ht="12.75">
      <c r="A32" s="254" t="s">
        <v>472</v>
      </c>
      <c r="J32" s="259"/>
      <c r="K32" s="259"/>
    </row>
    <row r="33" spans="1:11" ht="12.75">
      <c r="A33" s="254" t="s">
        <v>302</v>
      </c>
      <c r="J33" s="259"/>
      <c r="K33" s="259"/>
    </row>
    <row r="34" spans="1:11" ht="12.75">
      <c r="A34" s="254" t="s">
        <v>476</v>
      </c>
      <c r="B34" s="254" t="s">
        <v>477</v>
      </c>
      <c r="C34" s="256" t="s">
        <v>519</v>
      </c>
      <c r="D34" s="256" t="s">
        <v>757</v>
      </c>
      <c r="E34" s="256" t="s">
        <v>542</v>
      </c>
      <c r="F34" s="256" t="s">
        <v>758</v>
      </c>
      <c r="G34" s="256" t="s">
        <v>759</v>
      </c>
      <c r="H34" s="384" t="s">
        <v>760</v>
      </c>
      <c r="I34" s="256" t="s">
        <v>495</v>
      </c>
      <c r="J34" s="259"/>
      <c r="K34" s="259"/>
    </row>
    <row r="35" spans="1:11" ht="12.75">
      <c r="A35" s="257">
        <v>2002</v>
      </c>
      <c r="B35" s="257" t="s">
        <v>480</v>
      </c>
      <c r="C35" s="258">
        <v>1291</v>
      </c>
      <c r="D35" s="258">
        <v>747</v>
      </c>
      <c r="E35" s="258">
        <v>857</v>
      </c>
      <c r="F35" s="258" t="s">
        <v>497</v>
      </c>
      <c r="G35" s="258">
        <v>37</v>
      </c>
      <c r="H35" s="258" t="s">
        <v>496</v>
      </c>
      <c r="I35" s="258">
        <v>2934</v>
      </c>
      <c r="J35" s="259"/>
      <c r="K35" s="260"/>
    </row>
    <row r="36" spans="1:11" ht="12.75">
      <c r="A36" s="257">
        <v>2003</v>
      </c>
      <c r="B36" s="257" t="s">
        <v>480</v>
      </c>
      <c r="C36" s="258">
        <v>2470</v>
      </c>
      <c r="D36" s="258" t="s">
        <v>497</v>
      </c>
      <c r="E36" s="258">
        <v>1289</v>
      </c>
      <c r="F36" s="258" t="s">
        <v>497</v>
      </c>
      <c r="G36" s="258">
        <v>138</v>
      </c>
      <c r="H36" s="258" t="s">
        <v>496</v>
      </c>
      <c r="I36" s="258">
        <v>3898</v>
      </c>
      <c r="J36" s="259"/>
      <c r="K36" s="260"/>
    </row>
    <row r="37" spans="1:11" ht="12.75">
      <c r="A37" s="257">
        <v>2004</v>
      </c>
      <c r="B37" s="257" t="s">
        <v>480</v>
      </c>
      <c r="C37" s="258">
        <v>2771</v>
      </c>
      <c r="D37" s="258" t="s">
        <v>497</v>
      </c>
      <c r="E37" s="258">
        <v>1393</v>
      </c>
      <c r="F37" s="258">
        <v>246</v>
      </c>
      <c r="G37" s="258">
        <v>136</v>
      </c>
      <c r="H37" s="258" t="s">
        <v>496</v>
      </c>
      <c r="I37" s="258">
        <v>4547</v>
      </c>
      <c r="J37" s="259"/>
      <c r="K37" s="260"/>
    </row>
    <row r="38" spans="1:11" ht="12.75">
      <c r="A38" s="257">
        <v>2005</v>
      </c>
      <c r="B38" s="257" t="s">
        <v>480</v>
      </c>
      <c r="C38" s="258">
        <v>1710</v>
      </c>
      <c r="D38" s="258" t="s">
        <v>497</v>
      </c>
      <c r="E38" s="258">
        <v>1619</v>
      </c>
      <c r="F38" s="258">
        <v>302</v>
      </c>
      <c r="G38" s="258">
        <v>447</v>
      </c>
      <c r="H38" s="258">
        <v>112</v>
      </c>
      <c r="I38" s="258">
        <v>4192</v>
      </c>
      <c r="J38" s="259"/>
      <c r="K38" s="260"/>
    </row>
    <row r="39" spans="1:11" ht="12.75">
      <c r="A39" s="257">
        <v>2006</v>
      </c>
      <c r="B39" s="257" t="s">
        <v>480</v>
      </c>
      <c r="C39" s="258">
        <v>1379</v>
      </c>
      <c r="D39" s="258" t="s">
        <v>497</v>
      </c>
      <c r="E39" s="258">
        <v>1602</v>
      </c>
      <c r="F39" s="258">
        <v>434</v>
      </c>
      <c r="G39" s="258">
        <v>543</v>
      </c>
      <c r="H39" s="258">
        <v>289</v>
      </c>
      <c r="I39" s="258">
        <v>4250</v>
      </c>
      <c r="J39" s="259"/>
      <c r="K39" s="260"/>
    </row>
    <row r="40" spans="1:11" ht="12.75">
      <c r="A40" s="257">
        <v>2007</v>
      </c>
      <c r="B40" s="257" t="s">
        <v>480</v>
      </c>
      <c r="C40" s="258">
        <v>2099</v>
      </c>
      <c r="D40" s="258" t="s">
        <v>497</v>
      </c>
      <c r="E40" s="258" t="s">
        <v>497</v>
      </c>
      <c r="F40" s="258">
        <v>2189</v>
      </c>
      <c r="G40" s="258">
        <v>352</v>
      </c>
      <c r="H40" s="258">
        <v>337</v>
      </c>
      <c r="I40" s="258">
        <v>4978</v>
      </c>
      <c r="J40" s="259"/>
      <c r="K40" s="260"/>
    </row>
    <row r="41" spans="1:11" ht="12.75">
      <c r="A41" s="257">
        <v>2008</v>
      </c>
      <c r="B41" s="257" t="s">
        <v>480</v>
      </c>
      <c r="C41" s="258">
        <v>1929</v>
      </c>
      <c r="D41" s="258" t="s">
        <v>497</v>
      </c>
      <c r="E41" s="258" t="s">
        <v>497</v>
      </c>
      <c r="F41" s="258">
        <v>1978</v>
      </c>
      <c r="G41" s="258">
        <v>111</v>
      </c>
      <c r="H41" s="258">
        <v>916</v>
      </c>
      <c r="I41" s="258">
        <v>4936</v>
      </c>
      <c r="J41" s="259"/>
      <c r="K41" s="260"/>
    </row>
    <row r="42" spans="1:11" ht="12.75">
      <c r="A42" s="254" t="s">
        <v>302</v>
      </c>
      <c r="J42" s="259"/>
      <c r="K42" s="259"/>
    </row>
    <row r="43" spans="1:11" ht="12.75">
      <c r="A43" s="254" t="s">
        <v>302</v>
      </c>
      <c r="J43" s="259"/>
      <c r="K43" s="259"/>
    </row>
    <row r="44" spans="1:11" ht="12.75">
      <c r="A44" s="254" t="s">
        <v>505</v>
      </c>
      <c r="J44" s="259"/>
      <c r="K44" s="259"/>
    </row>
    <row r="45" spans="1:11" ht="12.75">
      <c r="A45" s="254" t="s">
        <v>302</v>
      </c>
      <c r="J45" s="259"/>
      <c r="K45" s="259"/>
    </row>
    <row r="46" spans="1:11" ht="12.75">
      <c r="A46" s="254" t="s">
        <v>476</v>
      </c>
      <c r="B46" s="254" t="s">
        <v>477</v>
      </c>
      <c r="C46" s="256" t="s">
        <v>519</v>
      </c>
      <c r="D46" s="256" t="s">
        <v>757</v>
      </c>
      <c r="E46" s="256" t="s">
        <v>542</v>
      </c>
      <c r="F46" s="256" t="s">
        <v>758</v>
      </c>
      <c r="G46" s="256" t="s">
        <v>759</v>
      </c>
      <c r="H46" s="384" t="s">
        <v>760</v>
      </c>
      <c r="I46" s="256" t="s">
        <v>495</v>
      </c>
      <c r="J46" s="259"/>
      <c r="K46" s="259"/>
    </row>
    <row r="47" spans="1:11" ht="12.75">
      <c r="A47" s="257">
        <v>2002</v>
      </c>
      <c r="B47" s="257" t="s">
        <v>480</v>
      </c>
      <c r="C47" s="257">
        <v>175.4</v>
      </c>
      <c r="D47" s="385">
        <v>1896.9</v>
      </c>
      <c r="E47" s="257">
        <v>0</v>
      </c>
      <c r="F47" s="257" t="s">
        <v>497</v>
      </c>
      <c r="G47" s="257">
        <v>6.3</v>
      </c>
      <c r="H47" s="257" t="s">
        <v>496</v>
      </c>
      <c r="I47" s="257">
        <v>315.1</v>
      </c>
      <c r="J47" s="259"/>
      <c r="K47" s="260"/>
    </row>
    <row r="48" spans="1:11" ht="12.75">
      <c r="A48" s="257">
        <v>2003</v>
      </c>
      <c r="B48" s="257" t="s">
        <v>480</v>
      </c>
      <c r="C48" s="257">
        <v>332.4</v>
      </c>
      <c r="D48" s="385" t="s">
        <v>497</v>
      </c>
      <c r="E48" s="257">
        <v>0</v>
      </c>
      <c r="F48" s="257" t="s">
        <v>497</v>
      </c>
      <c r="G48" s="257">
        <v>21.7</v>
      </c>
      <c r="H48" s="257" t="s">
        <v>496</v>
      </c>
      <c r="I48" s="257">
        <v>719.7</v>
      </c>
      <c r="J48" s="259"/>
      <c r="K48" s="260"/>
    </row>
    <row r="49" spans="1:11" ht="12.75">
      <c r="A49" s="257">
        <v>2004</v>
      </c>
      <c r="B49" s="257" t="s">
        <v>480</v>
      </c>
      <c r="C49" s="257">
        <v>365</v>
      </c>
      <c r="D49" s="385" t="s">
        <v>497</v>
      </c>
      <c r="E49" s="257">
        <v>0</v>
      </c>
      <c r="F49" s="257">
        <v>25.8</v>
      </c>
      <c r="G49" s="257">
        <v>17.2</v>
      </c>
      <c r="H49" s="257" t="s">
        <v>496</v>
      </c>
      <c r="I49" s="257">
        <v>276.7</v>
      </c>
      <c r="J49" s="259"/>
      <c r="K49" s="260"/>
    </row>
    <row r="50" spans="1:11" ht="12.75">
      <c r="A50" s="257">
        <v>2005</v>
      </c>
      <c r="B50" s="257" t="s">
        <v>480</v>
      </c>
      <c r="C50" s="257">
        <v>223.3</v>
      </c>
      <c r="D50" s="385" t="s">
        <v>497</v>
      </c>
      <c r="E50" s="257">
        <v>0</v>
      </c>
      <c r="F50" s="257">
        <v>24.3</v>
      </c>
      <c r="G50" s="257">
        <v>46.4</v>
      </c>
      <c r="H50" s="257">
        <v>196.3</v>
      </c>
      <c r="I50" s="257">
        <v>209.3</v>
      </c>
      <c r="J50" s="259"/>
      <c r="K50" s="260"/>
    </row>
    <row r="51" spans="1:11" ht="12.75">
      <c r="A51" s="257">
        <v>2006</v>
      </c>
      <c r="B51" s="257" t="s">
        <v>480</v>
      </c>
      <c r="C51" s="257">
        <v>93.4</v>
      </c>
      <c r="D51" s="385" t="s">
        <v>497</v>
      </c>
      <c r="E51" s="257">
        <v>0</v>
      </c>
      <c r="F51" s="257">
        <v>43.6</v>
      </c>
      <c r="G51" s="257">
        <v>140.4</v>
      </c>
      <c r="H51" s="257">
        <v>167.6</v>
      </c>
      <c r="I51" s="257">
        <v>199.8</v>
      </c>
      <c r="J51" s="259"/>
      <c r="K51" s="260"/>
    </row>
    <row r="52" spans="1:11" ht="12.75">
      <c r="A52" s="257">
        <v>2007</v>
      </c>
      <c r="B52" s="257" t="s">
        <v>480</v>
      </c>
      <c r="C52" s="257">
        <v>131.6</v>
      </c>
      <c r="D52" s="385" t="s">
        <v>497</v>
      </c>
      <c r="E52" s="257" t="s">
        <v>497</v>
      </c>
      <c r="F52" s="257">
        <v>143</v>
      </c>
      <c r="G52" s="257">
        <v>84.5</v>
      </c>
      <c r="H52" s="257">
        <v>68</v>
      </c>
      <c r="I52" s="257">
        <v>123.2</v>
      </c>
      <c r="J52" s="259"/>
      <c r="K52" s="260"/>
    </row>
    <row r="53" spans="1:11" ht="12.75">
      <c r="A53" s="257">
        <v>2008</v>
      </c>
      <c r="B53" s="257" t="s">
        <v>480</v>
      </c>
      <c r="C53" s="257">
        <v>108.9</v>
      </c>
      <c r="D53" s="385" t="s">
        <v>497</v>
      </c>
      <c r="E53" s="257" t="s">
        <v>497</v>
      </c>
      <c r="F53" s="257">
        <v>160.9</v>
      </c>
      <c r="G53" s="257">
        <v>24.3</v>
      </c>
      <c r="H53" s="257">
        <v>419.2</v>
      </c>
      <c r="I53" s="257">
        <v>134.1</v>
      </c>
      <c r="J53" s="259"/>
      <c r="K53" s="260"/>
    </row>
    <row r="54" ht="12.75">
      <c r="A54" s="254" t="s">
        <v>302</v>
      </c>
    </row>
    <row r="55" ht="12.75">
      <c r="A55" s="324" t="s">
        <v>159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1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R55"/>
  <sheetViews>
    <sheetView workbookViewId="0" topLeftCell="A1">
      <selection activeCell="A2" sqref="A2"/>
    </sheetView>
  </sheetViews>
  <sheetFormatPr defaultColWidth="11.421875" defaultRowHeight="12.75"/>
  <cols>
    <col min="1" max="16384" width="11.421875" style="247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248" t="s">
        <v>467</v>
      </c>
    </row>
    <row r="6" ht="12.75">
      <c r="A6" s="248" t="s">
        <v>543</v>
      </c>
    </row>
    <row r="7" ht="12.75">
      <c r="A7" s="247" t="s">
        <v>302</v>
      </c>
    </row>
    <row r="8" ht="12.75">
      <c r="A8" s="247" t="s">
        <v>474</v>
      </c>
    </row>
    <row r="9" ht="12.75">
      <c r="A9" s="247" t="s">
        <v>302</v>
      </c>
    </row>
    <row r="10" spans="1:16" ht="12.75">
      <c r="A10" s="247" t="s">
        <v>476</v>
      </c>
      <c r="B10" s="247" t="s">
        <v>477</v>
      </c>
      <c r="C10" s="249" t="s">
        <v>544</v>
      </c>
      <c r="D10" s="249" t="s">
        <v>507</v>
      </c>
      <c r="E10" s="249" t="s">
        <v>507</v>
      </c>
      <c r="F10" s="249" t="s">
        <v>556</v>
      </c>
      <c r="G10" s="249" t="s">
        <v>761</v>
      </c>
      <c r="H10" s="249" t="s">
        <v>519</v>
      </c>
      <c r="I10" s="249" t="s">
        <v>285</v>
      </c>
      <c r="J10" s="249" t="s">
        <v>520</v>
      </c>
      <c r="K10" s="249" t="s">
        <v>515</v>
      </c>
      <c r="L10" s="249" t="s">
        <v>762</v>
      </c>
      <c r="M10" s="249" t="s">
        <v>182</v>
      </c>
      <c r="N10" s="249" t="s">
        <v>513</v>
      </c>
      <c r="O10" s="249" t="s">
        <v>517</v>
      </c>
      <c r="P10" s="249" t="s">
        <v>495</v>
      </c>
    </row>
    <row r="11" spans="1:18" ht="12.75">
      <c r="A11" s="250">
        <v>2002</v>
      </c>
      <c r="B11" s="250" t="s">
        <v>480</v>
      </c>
      <c r="C11" s="251" t="s">
        <v>496</v>
      </c>
      <c r="D11" s="251">
        <v>776</v>
      </c>
      <c r="E11" s="251">
        <v>833</v>
      </c>
      <c r="F11" s="251">
        <v>3109</v>
      </c>
      <c r="G11" s="251">
        <v>3175</v>
      </c>
      <c r="H11" s="251">
        <v>3674</v>
      </c>
      <c r="I11" s="251">
        <v>1586</v>
      </c>
      <c r="J11" s="251">
        <v>226</v>
      </c>
      <c r="K11" s="251">
        <v>9155</v>
      </c>
      <c r="L11" s="251">
        <v>1363</v>
      </c>
      <c r="M11" s="251" t="s">
        <v>496</v>
      </c>
      <c r="N11" s="251">
        <v>1443</v>
      </c>
      <c r="O11" s="251">
        <v>3865</v>
      </c>
      <c r="P11" s="251">
        <v>29209</v>
      </c>
      <c r="Q11" s="252"/>
      <c r="R11" s="253"/>
    </row>
    <row r="12" spans="1:18" ht="12.75">
      <c r="A12" s="250">
        <v>2003</v>
      </c>
      <c r="B12" s="250" t="s">
        <v>480</v>
      </c>
      <c r="C12" s="251" t="s">
        <v>496</v>
      </c>
      <c r="D12" s="251">
        <v>1109</v>
      </c>
      <c r="E12" s="251">
        <v>986</v>
      </c>
      <c r="F12" s="251">
        <v>4492</v>
      </c>
      <c r="G12" s="251">
        <v>3839</v>
      </c>
      <c r="H12" s="251">
        <v>5255</v>
      </c>
      <c r="I12" s="251">
        <v>2475</v>
      </c>
      <c r="J12" s="251">
        <v>278</v>
      </c>
      <c r="K12" s="251">
        <v>11590</v>
      </c>
      <c r="L12" s="251">
        <v>1677</v>
      </c>
      <c r="M12" s="251" t="s">
        <v>496</v>
      </c>
      <c r="N12" s="251">
        <v>1515</v>
      </c>
      <c r="O12" s="251">
        <v>7694</v>
      </c>
      <c r="P12" s="251">
        <v>40913</v>
      </c>
      <c r="Q12" s="252"/>
      <c r="R12" s="253"/>
    </row>
    <row r="13" spans="1:18" ht="12.75">
      <c r="A13" s="250">
        <v>2004</v>
      </c>
      <c r="B13" s="250" t="s">
        <v>480</v>
      </c>
      <c r="C13" s="251">
        <v>371</v>
      </c>
      <c r="D13" s="251">
        <v>610</v>
      </c>
      <c r="E13" s="251">
        <v>1364</v>
      </c>
      <c r="F13" s="251">
        <v>6143</v>
      </c>
      <c r="G13" s="251">
        <v>2403</v>
      </c>
      <c r="H13" s="251">
        <v>4229</v>
      </c>
      <c r="I13" s="251">
        <v>3690</v>
      </c>
      <c r="J13" s="251">
        <v>303</v>
      </c>
      <c r="K13" s="251">
        <v>15277</v>
      </c>
      <c r="L13" s="251">
        <v>2055</v>
      </c>
      <c r="M13" s="251" t="s">
        <v>496</v>
      </c>
      <c r="N13" s="251">
        <v>1831</v>
      </c>
      <c r="O13" s="251">
        <v>12249</v>
      </c>
      <c r="P13" s="251">
        <v>50528</v>
      </c>
      <c r="Q13" s="252"/>
      <c r="R13" s="253"/>
    </row>
    <row r="14" spans="1:18" ht="12.75">
      <c r="A14" s="250">
        <v>2005</v>
      </c>
      <c r="B14" s="250" t="s">
        <v>480</v>
      </c>
      <c r="C14" s="251">
        <v>825</v>
      </c>
      <c r="D14" s="251">
        <v>2771</v>
      </c>
      <c r="E14" s="251">
        <v>3971</v>
      </c>
      <c r="F14" s="251">
        <v>8518</v>
      </c>
      <c r="G14" s="251">
        <v>3015</v>
      </c>
      <c r="H14" s="251">
        <v>12333</v>
      </c>
      <c r="I14" s="251">
        <v>2198</v>
      </c>
      <c r="J14" s="251">
        <v>441</v>
      </c>
      <c r="K14" s="251">
        <v>20675</v>
      </c>
      <c r="L14" s="251">
        <v>2619</v>
      </c>
      <c r="M14" s="251" t="s">
        <v>496</v>
      </c>
      <c r="N14" s="251">
        <v>2123</v>
      </c>
      <c r="O14" s="251">
        <v>18555</v>
      </c>
      <c r="P14" s="251">
        <v>78048</v>
      </c>
      <c r="Q14" s="252"/>
      <c r="R14" s="253"/>
    </row>
    <row r="15" spans="1:18" ht="12.75">
      <c r="A15" s="250">
        <v>2006</v>
      </c>
      <c r="B15" s="250" t="s">
        <v>480</v>
      </c>
      <c r="C15" s="251">
        <v>1209</v>
      </c>
      <c r="D15" s="251">
        <v>989</v>
      </c>
      <c r="E15" s="251">
        <v>3844</v>
      </c>
      <c r="F15" s="251">
        <v>11310</v>
      </c>
      <c r="G15" s="251">
        <v>4948</v>
      </c>
      <c r="H15" s="251">
        <v>16204</v>
      </c>
      <c r="I15" s="251">
        <v>4746</v>
      </c>
      <c r="J15" s="251">
        <v>890</v>
      </c>
      <c r="K15" s="251">
        <v>26240</v>
      </c>
      <c r="L15" s="251">
        <v>3218</v>
      </c>
      <c r="M15" s="251" t="s">
        <v>496</v>
      </c>
      <c r="N15" s="251">
        <v>3734</v>
      </c>
      <c r="O15" s="251">
        <v>26096</v>
      </c>
      <c r="P15" s="251">
        <v>103432</v>
      </c>
      <c r="Q15" s="252"/>
      <c r="R15" s="253"/>
    </row>
    <row r="16" spans="1:18" ht="12.75">
      <c r="A16" s="250">
        <v>2007</v>
      </c>
      <c r="B16" s="250" t="s">
        <v>480</v>
      </c>
      <c r="C16" s="251">
        <v>1165</v>
      </c>
      <c r="D16" s="251">
        <v>7153</v>
      </c>
      <c r="E16" s="251" t="s">
        <v>497</v>
      </c>
      <c r="F16" s="251">
        <v>15634</v>
      </c>
      <c r="G16" s="251">
        <v>5329</v>
      </c>
      <c r="H16" s="251">
        <v>16750</v>
      </c>
      <c r="I16" s="251">
        <v>8167</v>
      </c>
      <c r="J16" s="251">
        <v>975</v>
      </c>
      <c r="K16" s="251">
        <v>3090</v>
      </c>
      <c r="L16" s="251">
        <v>5016</v>
      </c>
      <c r="M16" s="251" t="s">
        <v>496</v>
      </c>
      <c r="N16" s="251">
        <v>2376</v>
      </c>
      <c r="O16" s="251">
        <v>32418</v>
      </c>
      <c r="P16" s="251">
        <v>98076</v>
      </c>
      <c r="Q16" s="252"/>
      <c r="R16" s="253"/>
    </row>
    <row r="17" spans="1:18" ht="12.75">
      <c r="A17" s="250">
        <v>2008</v>
      </c>
      <c r="B17" s="250" t="s">
        <v>480</v>
      </c>
      <c r="C17" s="251">
        <v>2499</v>
      </c>
      <c r="D17" s="251">
        <v>9119</v>
      </c>
      <c r="E17" s="251" t="s">
        <v>497</v>
      </c>
      <c r="F17" s="251">
        <v>20201</v>
      </c>
      <c r="G17" s="251">
        <v>12709</v>
      </c>
      <c r="H17" s="251">
        <v>19291</v>
      </c>
      <c r="I17" s="251">
        <v>12744</v>
      </c>
      <c r="J17" s="251">
        <v>1600</v>
      </c>
      <c r="K17" s="251" t="s">
        <v>497</v>
      </c>
      <c r="L17" s="251">
        <v>4918</v>
      </c>
      <c r="M17" s="251">
        <v>879272</v>
      </c>
      <c r="N17" s="251">
        <v>3259</v>
      </c>
      <c r="O17" s="251">
        <v>72918</v>
      </c>
      <c r="P17" s="251">
        <v>1038535</v>
      </c>
      <c r="Q17" s="252"/>
      <c r="R17" s="253"/>
    </row>
    <row r="18" spans="1:18" ht="12.75">
      <c r="A18" s="247" t="s">
        <v>302</v>
      </c>
      <c r="Q18" s="252"/>
      <c r="R18" s="253"/>
    </row>
    <row r="19" spans="1:18" ht="12.75">
      <c r="A19" s="247" t="s">
        <v>302</v>
      </c>
      <c r="Q19" s="252"/>
      <c r="R19" s="253"/>
    </row>
    <row r="20" spans="1:18" ht="12.75">
      <c r="A20" s="247" t="s">
        <v>471</v>
      </c>
      <c r="Q20" s="252"/>
      <c r="R20" s="253"/>
    </row>
    <row r="21" spans="1:18" ht="12.75">
      <c r="A21" s="247" t="s">
        <v>302</v>
      </c>
      <c r="Q21" s="252"/>
      <c r="R21" s="253"/>
    </row>
    <row r="22" spans="1:18" ht="12.75">
      <c r="A22" s="247" t="s">
        <v>476</v>
      </c>
      <c r="B22" s="247" t="s">
        <v>477</v>
      </c>
      <c r="C22" s="249" t="s">
        <v>544</v>
      </c>
      <c r="D22" s="249" t="s">
        <v>507</v>
      </c>
      <c r="E22" s="249" t="s">
        <v>507</v>
      </c>
      <c r="F22" s="249" t="s">
        <v>556</v>
      </c>
      <c r="G22" s="249" t="s">
        <v>761</v>
      </c>
      <c r="H22" s="249" t="s">
        <v>519</v>
      </c>
      <c r="I22" s="249" t="s">
        <v>285</v>
      </c>
      <c r="J22" s="249" t="s">
        <v>520</v>
      </c>
      <c r="K22" s="249" t="s">
        <v>515</v>
      </c>
      <c r="L22" s="249" t="s">
        <v>762</v>
      </c>
      <c r="M22" s="249" t="s">
        <v>182</v>
      </c>
      <c r="N22" s="249" t="s">
        <v>513</v>
      </c>
      <c r="O22" s="249" t="s">
        <v>517</v>
      </c>
      <c r="P22" s="249" t="s">
        <v>495</v>
      </c>
      <c r="Q22" s="252"/>
      <c r="R22" s="253"/>
    </row>
    <row r="23" spans="1:18" ht="12.75">
      <c r="A23" s="250">
        <v>2002</v>
      </c>
      <c r="B23" s="250" t="s">
        <v>480</v>
      </c>
      <c r="C23" s="251" t="s">
        <v>496</v>
      </c>
      <c r="D23" s="251">
        <v>663</v>
      </c>
      <c r="E23" s="251">
        <v>623</v>
      </c>
      <c r="F23" s="251">
        <v>2632</v>
      </c>
      <c r="G23" s="251">
        <v>2528</v>
      </c>
      <c r="H23" s="251">
        <v>3255</v>
      </c>
      <c r="I23" s="251">
        <v>1392</v>
      </c>
      <c r="J23" s="251">
        <v>188</v>
      </c>
      <c r="K23" s="251">
        <v>8965</v>
      </c>
      <c r="L23" s="251">
        <v>1111</v>
      </c>
      <c r="M23" s="251" t="s">
        <v>496</v>
      </c>
      <c r="N23" s="251">
        <v>1193</v>
      </c>
      <c r="O23" s="251">
        <v>3248</v>
      </c>
      <c r="P23" s="251">
        <v>25803</v>
      </c>
      <c r="Q23" s="252"/>
      <c r="R23" s="253"/>
    </row>
    <row r="24" spans="1:18" ht="12.75">
      <c r="A24" s="250">
        <v>2003</v>
      </c>
      <c r="B24" s="250" t="s">
        <v>480</v>
      </c>
      <c r="C24" s="251" t="s">
        <v>496</v>
      </c>
      <c r="D24" s="251">
        <v>1003</v>
      </c>
      <c r="E24" s="251">
        <v>778</v>
      </c>
      <c r="F24" s="251">
        <v>4059</v>
      </c>
      <c r="G24" s="251">
        <v>3271</v>
      </c>
      <c r="H24" s="251">
        <v>4658</v>
      </c>
      <c r="I24" s="251">
        <v>2236</v>
      </c>
      <c r="J24" s="251">
        <v>215</v>
      </c>
      <c r="K24" s="251">
        <v>11418</v>
      </c>
      <c r="L24" s="251">
        <v>1488</v>
      </c>
      <c r="M24" s="251" t="s">
        <v>496</v>
      </c>
      <c r="N24" s="251">
        <v>1409</v>
      </c>
      <c r="O24" s="251">
        <v>6653</v>
      </c>
      <c r="P24" s="251">
        <v>37193</v>
      </c>
      <c r="Q24" s="252"/>
      <c r="R24" s="253"/>
    </row>
    <row r="25" spans="1:18" ht="12.75">
      <c r="A25" s="250">
        <v>2004</v>
      </c>
      <c r="B25" s="250" t="s">
        <v>480</v>
      </c>
      <c r="C25" s="251">
        <v>285</v>
      </c>
      <c r="D25" s="251">
        <v>457</v>
      </c>
      <c r="E25" s="251">
        <v>1078</v>
      </c>
      <c r="F25" s="251">
        <v>5804</v>
      </c>
      <c r="G25" s="251">
        <v>1959</v>
      </c>
      <c r="H25" s="251">
        <v>3510</v>
      </c>
      <c r="I25" s="251">
        <v>3610</v>
      </c>
      <c r="J25" s="251">
        <v>262</v>
      </c>
      <c r="K25" s="251">
        <v>15033</v>
      </c>
      <c r="L25" s="251">
        <v>1839</v>
      </c>
      <c r="M25" s="251" t="s">
        <v>496</v>
      </c>
      <c r="N25" s="251">
        <v>1747</v>
      </c>
      <c r="O25" s="251">
        <v>11482</v>
      </c>
      <c r="P25" s="251">
        <v>47072</v>
      </c>
      <c r="Q25" s="252"/>
      <c r="R25" s="253"/>
    </row>
    <row r="26" spans="1:18" ht="12.75">
      <c r="A26" s="250">
        <v>2005</v>
      </c>
      <c r="B26" s="250" t="s">
        <v>480</v>
      </c>
      <c r="C26" s="251">
        <v>716</v>
      </c>
      <c r="D26" s="251">
        <v>2620</v>
      </c>
      <c r="E26" s="251">
        <v>2569</v>
      </c>
      <c r="F26" s="251">
        <v>8135</v>
      </c>
      <c r="G26" s="251">
        <v>2067</v>
      </c>
      <c r="H26" s="251">
        <v>2522</v>
      </c>
      <c r="I26" s="251">
        <v>2066</v>
      </c>
      <c r="J26" s="251">
        <v>380</v>
      </c>
      <c r="K26" s="251">
        <v>20269</v>
      </c>
      <c r="L26" s="251">
        <v>2340</v>
      </c>
      <c r="M26" s="251" t="s">
        <v>496</v>
      </c>
      <c r="N26" s="251">
        <v>2027</v>
      </c>
      <c r="O26" s="251">
        <v>17796</v>
      </c>
      <c r="P26" s="251">
        <v>63510</v>
      </c>
      <c r="Q26" s="252"/>
      <c r="R26" s="253"/>
    </row>
    <row r="27" spans="1:18" ht="12.75">
      <c r="A27" s="250">
        <v>2006</v>
      </c>
      <c r="B27" s="250" t="s">
        <v>480</v>
      </c>
      <c r="C27" s="251">
        <v>974</v>
      </c>
      <c r="D27" s="251">
        <v>783</v>
      </c>
      <c r="E27" s="251">
        <v>3088</v>
      </c>
      <c r="F27" s="251">
        <v>10913</v>
      </c>
      <c r="G27" s="251">
        <v>3893</v>
      </c>
      <c r="H27" s="251">
        <v>2575</v>
      </c>
      <c r="I27" s="251">
        <v>4487</v>
      </c>
      <c r="J27" s="251">
        <v>814</v>
      </c>
      <c r="K27" s="251">
        <v>25631</v>
      </c>
      <c r="L27" s="251">
        <v>2869</v>
      </c>
      <c r="M27" s="251" t="s">
        <v>496</v>
      </c>
      <c r="N27" s="251">
        <v>3592</v>
      </c>
      <c r="O27" s="251">
        <v>25279</v>
      </c>
      <c r="P27" s="251">
        <v>84904</v>
      </c>
      <c r="Q27" s="252"/>
      <c r="R27" s="253"/>
    </row>
    <row r="28" spans="1:18" ht="12.75">
      <c r="A28" s="250">
        <v>2007</v>
      </c>
      <c r="B28" s="250" t="s">
        <v>480</v>
      </c>
      <c r="C28" s="251">
        <v>1099</v>
      </c>
      <c r="D28" s="251">
        <v>6114</v>
      </c>
      <c r="E28" s="251" t="s">
        <v>497</v>
      </c>
      <c r="F28" s="251">
        <v>15004</v>
      </c>
      <c r="G28" s="251">
        <v>4490</v>
      </c>
      <c r="H28" s="251">
        <v>2766</v>
      </c>
      <c r="I28" s="251">
        <v>7950</v>
      </c>
      <c r="J28" s="251">
        <v>893</v>
      </c>
      <c r="K28" s="251">
        <v>2548</v>
      </c>
      <c r="L28" s="251">
        <v>4425</v>
      </c>
      <c r="M28" s="251" t="s">
        <v>496</v>
      </c>
      <c r="N28" s="251">
        <v>2161</v>
      </c>
      <c r="O28" s="251">
        <v>31716</v>
      </c>
      <c r="P28" s="251">
        <v>79170</v>
      </c>
      <c r="Q28" s="252"/>
      <c r="R28" s="253"/>
    </row>
    <row r="29" spans="1:18" ht="12.75">
      <c r="A29" s="250">
        <v>2008</v>
      </c>
      <c r="B29" s="250" t="s">
        <v>480</v>
      </c>
      <c r="C29" s="251">
        <v>2348</v>
      </c>
      <c r="D29" s="251">
        <v>8198</v>
      </c>
      <c r="E29" s="251" t="s">
        <v>497</v>
      </c>
      <c r="F29" s="251">
        <v>19480</v>
      </c>
      <c r="G29" s="251">
        <v>11256</v>
      </c>
      <c r="H29" s="251">
        <v>3012</v>
      </c>
      <c r="I29" s="251">
        <v>12578</v>
      </c>
      <c r="J29" s="251">
        <v>1529</v>
      </c>
      <c r="K29" s="251" t="s">
        <v>497</v>
      </c>
      <c r="L29" s="251">
        <v>4543</v>
      </c>
      <c r="M29" s="251">
        <v>683410</v>
      </c>
      <c r="N29" s="251">
        <v>2968</v>
      </c>
      <c r="O29" s="251">
        <v>70794</v>
      </c>
      <c r="P29" s="251">
        <v>820122</v>
      </c>
      <c r="Q29" s="252"/>
      <c r="R29" s="253"/>
    </row>
    <row r="30" spans="1:18" ht="12.75">
      <c r="A30" s="247" t="s">
        <v>302</v>
      </c>
      <c r="Q30" s="252"/>
      <c r="R30" s="253"/>
    </row>
    <row r="31" spans="1:18" ht="12.75">
      <c r="A31" s="247" t="s">
        <v>302</v>
      </c>
      <c r="Q31" s="252"/>
      <c r="R31" s="253"/>
    </row>
    <row r="32" spans="1:18" ht="12.75">
      <c r="A32" s="247" t="s">
        <v>472</v>
      </c>
      <c r="Q32" s="252"/>
      <c r="R32" s="253"/>
    </row>
    <row r="33" spans="1:18" ht="12.75">
      <c r="A33" s="247" t="s">
        <v>302</v>
      </c>
      <c r="Q33" s="252"/>
      <c r="R33" s="253"/>
    </row>
    <row r="34" spans="1:18" ht="12.75">
      <c r="A34" s="247" t="s">
        <v>476</v>
      </c>
      <c r="B34" s="247" t="s">
        <v>477</v>
      </c>
      <c r="C34" s="249" t="s">
        <v>544</v>
      </c>
      <c r="D34" s="249" t="s">
        <v>507</v>
      </c>
      <c r="E34" s="249" t="s">
        <v>507</v>
      </c>
      <c r="F34" s="249" t="s">
        <v>556</v>
      </c>
      <c r="G34" s="249" t="s">
        <v>761</v>
      </c>
      <c r="H34" s="249" t="s">
        <v>519</v>
      </c>
      <c r="I34" s="249" t="s">
        <v>285</v>
      </c>
      <c r="J34" s="249" t="s">
        <v>520</v>
      </c>
      <c r="K34" s="249" t="s">
        <v>515</v>
      </c>
      <c r="L34" s="249" t="s">
        <v>762</v>
      </c>
      <c r="M34" s="249" t="s">
        <v>182</v>
      </c>
      <c r="N34" s="249" t="s">
        <v>513</v>
      </c>
      <c r="O34" s="249" t="s">
        <v>517</v>
      </c>
      <c r="P34" s="249" t="s">
        <v>495</v>
      </c>
      <c r="Q34" s="252"/>
      <c r="R34" s="253"/>
    </row>
    <row r="35" spans="1:18" ht="12.75">
      <c r="A35" s="250">
        <v>2002</v>
      </c>
      <c r="B35" s="250" t="s">
        <v>480</v>
      </c>
      <c r="C35" s="251" t="s">
        <v>496</v>
      </c>
      <c r="D35" s="251">
        <v>976</v>
      </c>
      <c r="E35" s="251">
        <v>463</v>
      </c>
      <c r="F35" s="251">
        <v>1055</v>
      </c>
      <c r="G35" s="251">
        <v>815</v>
      </c>
      <c r="H35" s="251">
        <v>3007</v>
      </c>
      <c r="I35" s="251">
        <v>685</v>
      </c>
      <c r="J35" s="251">
        <v>92</v>
      </c>
      <c r="K35" s="251">
        <v>2464</v>
      </c>
      <c r="L35" s="251">
        <v>1091</v>
      </c>
      <c r="M35" s="251" t="s">
        <v>496</v>
      </c>
      <c r="N35" s="251">
        <v>940</v>
      </c>
      <c r="O35" s="251">
        <v>2200</v>
      </c>
      <c r="P35" s="251">
        <v>13795</v>
      </c>
      <c r="Q35" s="252"/>
      <c r="R35" s="253"/>
    </row>
    <row r="36" spans="1:18" ht="12.75">
      <c r="A36" s="250">
        <v>2003</v>
      </c>
      <c r="B36" s="250" t="s">
        <v>480</v>
      </c>
      <c r="C36" s="251" t="s">
        <v>496</v>
      </c>
      <c r="D36" s="251">
        <v>1230</v>
      </c>
      <c r="E36" s="251">
        <v>619</v>
      </c>
      <c r="F36" s="251">
        <v>1400</v>
      </c>
      <c r="G36" s="251">
        <v>717</v>
      </c>
      <c r="H36" s="251">
        <v>4410</v>
      </c>
      <c r="I36" s="251">
        <v>830</v>
      </c>
      <c r="J36" s="251">
        <v>239</v>
      </c>
      <c r="K36" s="251">
        <v>2363</v>
      </c>
      <c r="L36" s="251">
        <v>1453</v>
      </c>
      <c r="M36" s="251" t="s">
        <v>496</v>
      </c>
      <c r="N36" s="251">
        <v>1153</v>
      </c>
      <c r="O36" s="251">
        <v>3372</v>
      </c>
      <c r="P36" s="251">
        <v>17791</v>
      </c>
      <c r="Q36" s="252"/>
      <c r="R36" s="253"/>
    </row>
    <row r="37" spans="1:18" ht="12.75">
      <c r="A37" s="250">
        <v>2004</v>
      </c>
      <c r="B37" s="250" t="s">
        <v>480</v>
      </c>
      <c r="C37" s="251">
        <v>270</v>
      </c>
      <c r="D37" s="251">
        <v>1754</v>
      </c>
      <c r="E37" s="251">
        <v>921</v>
      </c>
      <c r="F37" s="251">
        <v>1644</v>
      </c>
      <c r="G37" s="251">
        <v>671</v>
      </c>
      <c r="H37" s="251">
        <v>5010</v>
      </c>
      <c r="I37" s="251">
        <v>1317</v>
      </c>
      <c r="J37" s="251">
        <v>244</v>
      </c>
      <c r="K37" s="251">
        <v>3329</v>
      </c>
      <c r="L37" s="251">
        <v>1784</v>
      </c>
      <c r="M37" s="251" t="s">
        <v>496</v>
      </c>
      <c r="N37" s="251">
        <v>1486</v>
      </c>
      <c r="O37" s="251">
        <v>4662</v>
      </c>
      <c r="P37" s="251">
        <v>23097</v>
      </c>
      <c r="Q37" s="252"/>
      <c r="R37" s="253"/>
    </row>
    <row r="38" spans="1:18" ht="12.75">
      <c r="A38" s="250">
        <v>2005</v>
      </c>
      <c r="B38" s="250" t="s">
        <v>480</v>
      </c>
      <c r="C38" s="251">
        <v>420</v>
      </c>
      <c r="D38" s="251">
        <v>2145</v>
      </c>
      <c r="E38" s="251">
        <v>2408</v>
      </c>
      <c r="F38" s="251">
        <v>2121</v>
      </c>
      <c r="G38" s="251">
        <v>747</v>
      </c>
      <c r="H38" s="251">
        <v>8620</v>
      </c>
      <c r="I38" s="251">
        <v>1703</v>
      </c>
      <c r="J38" s="251">
        <v>339</v>
      </c>
      <c r="K38" s="251">
        <v>4694</v>
      </c>
      <c r="L38" s="251">
        <v>2286</v>
      </c>
      <c r="M38" s="251" t="s">
        <v>496</v>
      </c>
      <c r="N38" s="251">
        <v>1762</v>
      </c>
      <c r="O38" s="251">
        <v>5900</v>
      </c>
      <c r="P38" s="251">
        <v>33151</v>
      </c>
      <c r="Q38" s="252"/>
      <c r="R38" s="253"/>
    </row>
    <row r="39" spans="1:18" ht="12.75">
      <c r="A39" s="250">
        <v>2006</v>
      </c>
      <c r="B39" s="250" t="s">
        <v>480</v>
      </c>
      <c r="C39" s="251">
        <v>958</v>
      </c>
      <c r="D39" s="251">
        <v>2711</v>
      </c>
      <c r="E39" s="251">
        <v>2917</v>
      </c>
      <c r="F39" s="251">
        <v>2643</v>
      </c>
      <c r="G39" s="251">
        <v>1782</v>
      </c>
      <c r="H39" s="251">
        <v>10427</v>
      </c>
      <c r="I39" s="251">
        <v>2378</v>
      </c>
      <c r="J39" s="251">
        <v>425</v>
      </c>
      <c r="K39" s="251">
        <v>4936</v>
      </c>
      <c r="L39" s="251">
        <v>2809</v>
      </c>
      <c r="M39" s="251" t="s">
        <v>496</v>
      </c>
      <c r="N39" s="251">
        <v>1522</v>
      </c>
      <c r="O39" s="251">
        <v>7109</v>
      </c>
      <c r="P39" s="251">
        <v>40623</v>
      </c>
      <c r="Q39" s="252"/>
      <c r="R39" s="253"/>
    </row>
    <row r="40" spans="1:18" ht="12.75">
      <c r="A40" s="250">
        <v>2007</v>
      </c>
      <c r="B40" s="250" t="s">
        <v>480</v>
      </c>
      <c r="C40" s="251">
        <v>764</v>
      </c>
      <c r="D40" s="251">
        <v>5832</v>
      </c>
      <c r="E40" s="251" t="s">
        <v>497</v>
      </c>
      <c r="F40" s="251">
        <v>3282</v>
      </c>
      <c r="G40" s="251">
        <v>2127</v>
      </c>
      <c r="H40" s="251">
        <v>12847</v>
      </c>
      <c r="I40" s="251">
        <v>3130</v>
      </c>
      <c r="J40" s="251">
        <v>471</v>
      </c>
      <c r="K40" s="251">
        <v>2135</v>
      </c>
      <c r="L40" s="251">
        <v>4308</v>
      </c>
      <c r="M40" s="251" t="s">
        <v>496</v>
      </c>
      <c r="N40" s="251">
        <v>1833</v>
      </c>
      <c r="O40" s="251">
        <v>7142</v>
      </c>
      <c r="P40" s="251">
        <v>43877</v>
      </c>
      <c r="Q40" s="252"/>
      <c r="R40" s="253"/>
    </row>
    <row r="41" spans="1:18" s="390" customFormat="1" ht="12.75">
      <c r="A41" s="389">
        <v>2008</v>
      </c>
      <c r="B41" s="250" t="s">
        <v>480</v>
      </c>
      <c r="C41" s="251">
        <v>1151</v>
      </c>
      <c r="D41" s="251">
        <v>7137</v>
      </c>
      <c r="E41" s="251" t="s">
        <v>497</v>
      </c>
      <c r="F41" s="251">
        <v>3460</v>
      </c>
      <c r="G41" s="251">
        <v>3595</v>
      </c>
      <c r="H41" s="251">
        <v>15014</v>
      </c>
      <c r="I41" s="251">
        <v>3920</v>
      </c>
      <c r="J41" s="251">
        <v>556</v>
      </c>
      <c r="K41" s="251" t="s">
        <v>497</v>
      </c>
      <c r="L41" s="251">
        <v>4338</v>
      </c>
      <c r="M41" s="251">
        <v>651010</v>
      </c>
      <c r="N41" s="251">
        <v>2791</v>
      </c>
      <c r="O41" s="251">
        <v>2524</v>
      </c>
      <c r="P41" s="251">
        <v>695501</v>
      </c>
      <c r="Q41" s="253"/>
      <c r="R41" s="253"/>
    </row>
    <row r="42" spans="1:18" ht="12.75">
      <c r="A42" s="247" t="s">
        <v>302</v>
      </c>
      <c r="Q42" s="252"/>
      <c r="R42" s="253"/>
    </row>
    <row r="43" spans="1:18" ht="12.75">
      <c r="A43" s="247" t="s">
        <v>302</v>
      </c>
      <c r="Q43" s="252"/>
      <c r="R43" s="253"/>
    </row>
    <row r="44" spans="1:18" ht="12.75">
      <c r="A44" s="247" t="s">
        <v>505</v>
      </c>
      <c r="Q44" s="252"/>
      <c r="R44" s="253"/>
    </row>
    <row r="45" spans="1:18" ht="12.75">
      <c r="A45" s="247" t="s">
        <v>302</v>
      </c>
      <c r="Q45" s="252"/>
      <c r="R45" s="253"/>
    </row>
    <row r="46" spans="1:18" ht="12.75">
      <c r="A46" s="247" t="s">
        <v>476</v>
      </c>
      <c r="B46" s="247" t="s">
        <v>477</v>
      </c>
      <c r="C46" s="249" t="s">
        <v>544</v>
      </c>
      <c r="D46" s="249" t="s">
        <v>507</v>
      </c>
      <c r="E46" s="249" t="s">
        <v>507</v>
      </c>
      <c r="F46" s="249" t="s">
        <v>556</v>
      </c>
      <c r="G46" s="249" t="s">
        <v>761</v>
      </c>
      <c r="H46" s="249" t="s">
        <v>519</v>
      </c>
      <c r="I46" s="249" t="s">
        <v>285</v>
      </c>
      <c r="J46" s="249" t="s">
        <v>520</v>
      </c>
      <c r="K46" s="249" t="s">
        <v>515</v>
      </c>
      <c r="L46" s="249" t="s">
        <v>762</v>
      </c>
      <c r="M46" s="249" t="s">
        <v>182</v>
      </c>
      <c r="N46" s="249" t="s">
        <v>513</v>
      </c>
      <c r="O46" s="249" t="s">
        <v>517</v>
      </c>
      <c r="P46" s="249" t="s">
        <v>495</v>
      </c>
      <c r="Q46" s="252"/>
      <c r="R46" s="253"/>
    </row>
    <row r="47" spans="1:18" ht="12.75">
      <c r="A47" s="250">
        <v>2002</v>
      </c>
      <c r="B47" s="250" t="s">
        <v>480</v>
      </c>
      <c r="C47" s="386" t="s">
        <v>496</v>
      </c>
      <c r="D47" s="386">
        <v>0</v>
      </c>
      <c r="E47" s="386">
        <v>289.5</v>
      </c>
      <c r="F47" s="386">
        <v>67</v>
      </c>
      <c r="G47" s="386">
        <v>47.6</v>
      </c>
      <c r="H47" s="386">
        <v>1217.5</v>
      </c>
      <c r="I47" s="386">
        <v>97</v>
      </c>
      <c r="J47" s="386">
        <v>97.5</v>
      </c>
      <c r="K47" s="386">
        <v>37.9</v>
      </c>
      <c r="L47" s="386">
        <v>5435.4</v>
      </c>
      <c r="M47" s="386" t="s">
        <v>496</v>
      </c>
      <c r="N47" s="386">
        <v>372.1</v>
      </c>
      <c r="O47" s="386">
        <v>210</v>
      </c>
      <c r="P47" s="386">
        <v>114.9</v>
      </c>
      <c r="Q47" s="252"/>
      <c r="R47" s="253"/>
    </row>
    <row r="48" spans="1:18" ht="12.75">
      <c r="A48" s="250">
        <v>2003</v>
      </c>
      <c r="B48" s="250" t="s">
        <v>480</v>
      </c>
      <c r="C48" s="386" t="s">
        <v>496</v>
      </c>
      <c r="D48" s="386">
        <v>0</v>
      </c>
      <c r="E48" s="386">
        <v>389.3</v>
      </c>
      <c r="F48" s="386">
        <v>52.6</v>
      </c>
      <c r="G48" s="386">
        <v>28.1</v>
      </c>
      <c r="H48" s="386">
        <v>1776.9</v>
      </c>
      <c r="I48" s="386">
        <v>59</v>
      </c>
      <c r="J48" s="386">
        <v>0</v>
      </c>
      <c r="K48" s="386">
        <v>26.1</v>
      </c>
      <c r="L48" s="386">
        <v>4090.1</v>
      </c>
      <c r="M48" s="386" t="s">
        <v>496</v>
      </c>
      <c r="N48" s="386">
        <v>451.9</v>
      </c>
      <c r="O48" s="386">
        <v>102.8</v>
      </c>
      <c r="P48" s="386">
        <v>91.7</v>
      </c>
      <c r="Q48" s="252"/>
      <c r="R48" s="253"/>
    </row>
    <row r="49" spans="1:18" ht="12.75">
      <c r="A49" s="250">
        <v>2004</v>
      </c>
      <c r="B49" s="250" t="s">
        <v>480</v>
      </c>
      <c r="C49" s="386">
        <v>1784.1</v>
      </c>
      <c r="D49" s="386">
        <v>0</v>
      </c>
      <c r="E49" s="386">
        <v>588.7</v>
      </c>
      <c r="F49" s="386">
        <v>39.5</v>
      </c>
      <c r="G49" s="386">
        <v>52.1</v>
      </c>
      <c r="H49" s="386">
        <v>0</v>
      </c>
      <c r="I49" s="386">
        <v>57.5</v>
      </c>
      <c r="J49" s="386">
        <v>1348.3</v>
      </c>
      <c r="K49" s="386">
        <v>28.4</v>
      </c>
      <c r="L49" s="386">
        <v>3226.6</v>
      </c>
      <c r="M49" s="386" t="s">
        <v>496</v>
      </c>
      <c r="N49" s="386">
        <v>567.9</v>
      </c>
      <c r="O49" s="386">
        <v>68.4</v>
      </c>
      <c r="P49" s="386">
        <v>96.3</v>
      </c>
      <c r="Q49" s="252"/>
      <c r="R49" s="253"/>
    </row>
    <row r="50" spans="1:18" ht="12.75">
      <c r="A50" s="250">
        <v>2005</v>
      </c>
      <c r="B50" s="250" t="s">
        <v>480</v>
      </c>
      <c r="C50" s="386">
        <v>142.1</v>
      </c>
      <c r="D50" s="386">
        <v>452.5</v>
      </c>
      <c r="E50" s="386">
        <v>1495.8</v>
      </c>
      <c r="F50" s="386">
        <v>35.3</v>
      </c>
      <c r="G50" s="386">
        <v>56.6</v>
      </c>
      <c r="H50" s="386">
        <v>0</v>
      </c>
      <c r="I50" s="386">
        <v>470.4</v>
      </c>
      <c r="J50" s="386">
        <v>830.3</v>
      </c>
      <c r="K50" s="386">
        <v>30.1</v>
      </c>
      <c r="L50" s="386">
        <v>4255.2</v>
      </c>
      <c r="M50" s="386" t="s">
        <v>496</v>
      </c>
      <c r="N50" s="386">
        <v>664.5</v>
      </c>
      <c r="O50" s="386">
        <v>49.6</v>
      </c>
      <c r="P50" s="386">
        <v>109.2</v>
      </c>
      <c r="Q50" s="252"/>
      <c r="R50" s="253"/>
    </row>
    <row r="51" spans="1:18" ht="12.75">
      <c r="A51" s="250">
        <v>2006</v>
      </c>
      <c r="B51" s="250" t="s">
        <v>480</v>
      </c>
      <c r="C51" s="386">
        <v>5983.8</v>
      </c>
      <c r="D51" s="386">
        <v>0</v>
      </c>
      <c r="E51" s="386">
        <v>1705.7</v>
      </c>
      <c r="F51" s="386">
        <v>32</v>
      </c>
      <c r="G51" s="386">
        <v>84.4</v>
      </c>
      <c r="H51" s="386">
        <v>0</v>
      </c>
      <c r="I51" s="386">
        <v>112.7</v>
      </c>
      <c r="J51" s="386">
        <v>109.6</v>
      </c>
      <c r="K51" s="386">
        <v>23.9</v>
      </c>
      <c r="L51" s="386">
        <v>4727.8</v>
      </c>
      <c r="M51" s="386" t="s">
        <v>496</v>
      </c>
      <c r="N51" s="386">
        <v>73.5</v>
      </c>
      <c r="O51" s="386">
        <v>39.1</v>
      </c>
      <c r="P51" s="386">
        <v>91.7</v>
      </c>
      <c r="Q51" s="252"/>
      <c r="R51" s="253"/>
    </row>
    <row r="52" spans="1:18" ht="12.75">
      <c r="A52" s="250">
        <v>2007</v>
      </c>
      <c r="B52" s="250" t="s">
        <v>480</v>
      </c>
      <c r="C52" s="386">
        <v>228.6</v>
      </c>
      <c r="D52" s="386">
        <v>2072.2</v>
      </c>
      <c r="E52" s="386" t="s">
        <v>497</v>
      </c>
      <c r="F52" s="386">
        <v>28</v>
      </c>
      <c r="G52" s="386">
        <v>90.1</v>
      </c>
      <c r="H52" s="386">
        <v>0</v>
      </c>
      <c r="I52" s="386">
        <v>64.9</v>
      </c>
      <c r="J52" s="386">
        <v>111.5</v>
      </c>
      <c r="K52" s="386">
        <v>517.1</v>
      </c>
      <c r="L52" s="386">
        <v>3675.6</v>
      </c>
      <c r="M52" s="386" t="s">
        <v>496</v>
      </c>
      <c r="N52" s="386">
        <v>559.7</v>
      </c>
      <c r="O52" s="386">
        <v>29.1</v>
      </c>
      <c r="P52" s="386">
        <v>124.3</v>
      </c>
      <c r="Q52" s="252"/>
      <c r="R52" s="253"/>
    </row>
    <row r="53" spans="1:18" s="388" customFormat="1" ht="12.75">
      <c r="A53" s="389">
        <v>2008</v>
      </c>
      <c r="B53" s="250" t="s">
        <v>480</v>
      </c>
      <c r="C53" s="386">
        <v>96.2</v>
      </c>
      <c r="D53" s="386">
        <v>672.7</v>
      </c>
      <c r="E53" s="386" t="s">
        <v>497</v>
      </c>
      <c r="F53" s="386">
        <v>21.6</v>
      </c>
      <c r="G53" s="386">
        <v>46.9</v>
      </c>
      <c r="H53" s="386">
        <v>0</v>
      </c>
      <c r="I53" s="386">
        <v>45.3</v>
      </c>
      <c r="J53" s="386">
        <v>57.1</v>
      </c>
      <c r="K53" s="386" t="s">
        <v>497</v>
      </c>
      <c r="L53" s="386">
        <v>2114.3</v>
      </c>
      <c r="M53" s="386">
        <v>2009.3</v>
      </c>
      <c r="N53" s="386">
        <v>1574.9</v>
      </c>
      <c r="O53" s="386">
        <v>3.7</v>
      </c>
      <c r="P53" s="386">
        <v>558.1</v>
      </c>
      <c r="Q53" s="387"/>
      <c r="R53" s="387"/>
    </row>
    <row r="54" ht="12.75">
      <c r="A54" s="247" t="s">
        <v>302</v>
      </c>
    </row>
    <row r="55" ht="12.75">
      <c r="A55" s="324" t="s">
        <v>159</v>
      </c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3"/>
  <dimension ref="A1:H52"/>
  <sheetViews>
    <sheetView workbookViewId="0" topLeftCell="A1">
      <selection activeCell="A2" sqref="A2"/>
    </sheetView>
  </sheetViews>
  <sheetFormatPr defaultColWidth="11.421875" defaultRowHeight="12.75"/>
  <cols>
    <col min="1" max="16384" width="11.421875" style="240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241" t="s">
        <v>467</v>
      </c>
    </row>
    <row r="6" ht="12.75">
      <c r="A6" s="241" t="s">
        <v>547</v>
      </c>
    </row>
    <row r="7" ht="12.75">
      <c r="A7" s="240" t="s">
        <v>302</v>
      </c>
    </row>
    <row r="8" ht="12.75">
      <c r="A8" s="240" t="s">
        <v>474</v>
      </c>
    </row>
    <row r="9" ht="12.75">
      <c r="A9" s="240" t="s">
        <v>302</v>
      </c>
    </row>
    <row r="10" spans="1:6" ht="12.75">
      <c r="A10" s="240" t="s">
        <v>476</v>
      </c>
      <c r="B10" s="240" t="s">
        <v>477</v>
      </c>
      <c r="C10" s="242" t="s">
        <v>947</v>
      </c>
      <c r="D10" s="242" t="s">
        <v>948</v>
      </c>
      <c r="E10" s="242" t="s">
        <v>517</v>
      </c>
      <c r="F10" s="242" t="s">
        <v>495</v>
      </c>
    </row>
    <row r="11" spans="1:8" ht="12.75">
      <c r="A11" s="243">
        <v>2002</v>
      </c>
      <c r="B11" s="243" t="s">
        <v>480</v>
      </c>
      <c r="C11" s="244">
        <v>7726</v>
      </c>
      <c r="D11" s="244">
        <v>8358</v>
      </c>
      <c r="E11" s="244">
        <v>4854</v>
      </c>
      <c r="F11" s="244">
        <v>20940</v>
      </c>
      <c r="G11" s="245"/>
      <c r="H11" s="246"/>
    </row>
    <row r="12" spans="1:8" ht="12.75">
      <c r="A12" s="243">
        <v>2003</v>
      </c>
      <c r="B12" s="243" t="s">
        <v>480</v>
      </c>
      <c r="C12" s="244">
        <v>7271</v>
      </c>
      <c r="D12" s="244">
        <v>9900</v>
      </c>
      <c r="E12" s="244">
        <v>3577</v>
      </c>
      <c r="F12" s="244">
        <v>20750</v>
      </c>
      <c r="G12" s="245"/>
      <c r="H12" s="246"/>
    </row>
    <row r="13" spans="1:8" ht="12.75">
      <c r="A13" s="243">
        <v>2004</v>
      </c>
      <c r="B13" s="243" t="s">
        <v>480</v>
      </c>
      <c r="C13" s="244">
        <v>8745</v>
      </c>
      <c r="D13" s="244">
        <v>45592</v>
      </c>
      <c r="E13" s="244">
        <v>3368</v>
      </c>
      <c r="F13" s="244">
        <v>57707</v>
      </c>
      <c r="G13" s="245"/>
      <c r="H13" s="246"/>
    </row>
    <row r="14" spans="1:8" ht="12.75">
      <c r="A14" s="243">
        <v>2005</v>
      </c>
      <c r="B14" s="243" t="s">
        <v>480</v>
      </c>
      <c r="C14" s="244">
        <v>3576</v>
      </c>
      <c r="D14" s="244">
        <v>28410</v>
      </c>
      <c r="E14" s="244">
        <v>37288</v>
      </c>
      <c r="F14" s="244">
        <v>69274</v>
      </c>
      <c r="G14" s="245"/>
      <c r="H14" s="246"/>
    </row>
    <row r="15" spans="1:8" ht="12.75">
      <c r="A15" s="243">
        <v>2006</v>
      </c>
      <c r="B15" s="243" t="s">
        <v>480</v>
      </c>
      <c r="C15" s="244">
        <v>5402</v>
      </c>
      <c r="D15" s="244">
        <v>30140</v>
      </c>
      <c r="E15" s="244">
        <v>1792</v>
      </c>
      <c r="F15" s="244">
        <v>37336</v>
      </c>
      <c r="G15" s="245"/>
      <c r="H15" s="246"/>
    </row>
    <row r="16" spans="1:8" ht="12.75">
      <c r="A16" s="243">
        <v>2007</v>
      </c>
      <c r="B16" s="243" t="s">
        <v>480</v>
      </c>
      <c r="C16" s="244">
        <v>6884</v>
      </c>
      <c r="D16" s="244">
        <v>1319</v>
      </c>
      <c r="E16" s="244">
        <v>1662</v>
      </c>
      <c r="F16" s="244">
        <v>9865</v>
      </c>
      <c r="G16" s="245"/>
      <c r="H16" s="246"/>
    </row>
    <row r="17" spans="1:8" ht="12.75">
      <c r="A17" s="243">
        <v>2008</v>
      </c>
      <c r="B17" s="243" t="s">
        <v>480</v>
      </c>
      <c r="C17" s="244">
        <v>521</v>
      </c>
      <c r="D17" s="244">
        <v>10215</v>
      </c>
      <c r="E17" s="244">
        <v>1395</v>
      </c>
      <c r="F17" s="244">
        <v>12132</v>
      </c>
      <c r="G17" s="245"/>
      <c r="H17" s="246"/>
    </row>
    <row r="18" spans="1:8" ht="12.75">
      <c r="A18" s="240" t="s">
        <v>302</v>
      </c>
      <c r="G18" s="245"/>
      <c r="H18" s="245"/>
    </row>
    <row r="19" spans="1:8" ht="12.75">
      <c r="A19" s="240" t="s">
        <v>471</v>
      </c>
      <c r="G19" s="245"/>
      <c r="H19" s="245"/>
    </row>
    <row r="20" spans="1:8" ht="12.75">
      <c r="A20" s="240" t="s">
        <v>302</v>
      </c>
      <c r="G20" s="245"/>
      <c r="H20" s="245"/>
    </row>
    <row r="21" spans="1:8" ht="12.75">
      <c r="A21" s="240" t="s">
        <v>476</v>
      </c>
      <c r="B21" s="240" t="s">
        <v>477</v>
      </c>
      <c r="C21" s="242" t="s">
        <v>947</v>
      </c>
      <c r="D21" s="242" t="s">
        <v>948</v>
      </c>
      <c r="E21" s="242" t="s">
        <v>517</v>
      </c>
      <c r="F21" s="242" t="s">
        <v>495</v>
      </c>
      <c r="G21" s="245"/>
      <c r="H21" s="245"/>
    </row>
    <row r="22" spans="1:8" ht="12.75">
      <c r="A22" s="243">
        <v>2002</v>
      </c>
      <c r="B22" s="243" t="s">
        <v>480</v>
      </c>
      <c r="C22" s="244">
        <v>516</v>
      </c>
      <c r="D22" s="244">
        <v>629</v>
      </c>
      <c r="E22" s="244">
        <v>1904</v>
      </c>
      <c r="F22" s="244">
        <v>3049</v>
      </c>
      <c r="G22" s="245"/>
      <c r="H22" s="246"/>
    </row>
    <row r="23" spans="1:8" ht="12.75">
      <c r="A23" s="243">
        <v>2003</v>
      </c>
      <c r="B23" s="243" t="s">
        <v>480</v>
      </c>
      <c r="C23" s="244">
        <v>547</v>
      </c>
      <c r="D23" s="244">
        <v>765</v>
      </c>
      <c r="E23" s="244">
        <v>2710</v>
      </c>
      <c r="F23" s="244">
        <v>4022</v>
      </c>
      <c r="G23" s="245"/>
      <c r="H23" s="246"/>
    </row>
    <row r="24" spans="1:8" ht="12.75">
      <c r="A24" s="243">
        <v>2004</v>
      </c>
      <c r="B24" s="243" t="s">
        <v>480</v>
      </c>
      <c r="C24" s="244">
        <v>619</v>
      </c>
      <c r="D24" s="244">
        <v>614</v>
      </c>
      <c r="E24" s="244">
        <v>592</v>
      </c>
      <c r="F24" s="244">
        <v>1826</v>
      </c>
      <c r="G24" s="245"/>
      <c r="H24" s="246"/>
    </row>
    <row r="25" spans="1:8" ht="12.75">
      <c r="A25" s="243">
        <v>2005</v>
      </c>
      <c r="B25" s="243" t="s">
        <v>480</v>
      </c>
      <c r="C25" s="244">
        <v>500</v>
      </c>
      <c r="D25" s="244">
        <v>857</v>
      </c>
      <c r="E25" s="244">
        <v>2693</v>
      </c>
      <c r="F25" s="244">
        <v>4050</v>
      </c>
      <c r="G25" s="245"/>
      <c r="H25" s="246"/>
    </row>
    <row r="26" spans="1:8" ht="12.75">
      <c r="A26" s="243">
        <v>2006</v>
      </c>
      <c r="B26" s="243" t="s">
        <v>480</v>
      </c>
      <c r="C26" s="244">
        <v>300</v>
      </c>
      <c r="D26" s="244">
        <v>781</v>
      </c>
      <c r="E26" s="244">
        <v>1066</v>
      </c>
      <c r="F26" s="244">
        <v>2147</v>
      </c>
      <c r="G26" s="245"/>
      <c r="H26" s="246"/>
    </row>
    <row r="27" spans="1:8" ht="12.75">
      <c r="A27" s="243">
        <v>2007</v>
      </c>
      <c r="B27" s="243" t="s">
        <v>480</v>
      </c>
      <c r="C27" s="244">
        <v>413</v>
      </c>
      <c r="D27" s="244">
        <v>1135</v>
      </c>
      <c r="E27" s="244">
        <v>1192</v>
      </c>
      <c r="F27" s="244">
        <v>2740</v>
      </c>
      <c r="G27" s="245"/>
      <c r="H27" s="246"/>
    </row>
    <row r="28" spans="1:8" ht="12.75">
      <c r="A28" s="243">
        <v>2008</v>
      </c>
      <c r="B28" s="243" t="s">
        <v>480</v>
      </c>
      <c r="C28" s="244">
        <v>407</v>
      </c>
      <c r="D28" s="244">
        <v>985</v>
      </c>
      <c r="E28" s="244">
        <v>1005</v>
      </c>
      <c r="F28" s="244">
        <v>2398</v>
      </c>
      <c r="G28" s="245"/>
      <c r="H28" s="246"/>
    </row>
    <row r="29" spans="1:8" ht="12.75">
      <c r="A29" s="240" t="s">
        <v>302</v>
      </c>
      <c r="G29" s="245"/>
      <c r="H29" s="245"/>
    </row>
    <row r="30" spans="1:8" ht="12.75">
      <c r="A30" s="240" t="s">
        <v>472</v>
      </c>
      <c r="G30" s="245"/>
      <c r="H30" s="245"/>
    </row>
    <row r="31" spans="1:8" ht="12.75">
      <c r="A31" s="240" t="s">
        <v>302</v>
      </c>
      <c r="G31" s="245"/>
      <c r="H31" s="245"/>
    </row>
    <row r="32" spans="1:8" ht="12.75">
      <c r="A32" s="240" t="s">
        <v>476</v>
      </c>
      <c r="B32" s="240" t="s">
        <v>477</v>
      </c>
      <c r="C32" s="242" t="s">
        <v>947</v>
      </c>
      <c r="D32" s="242" t="s">
        <v>948</v>
      </c>
      <c r="E32" s="242" t="s">
        <v>517</v>
      </c>
      <c r="F32" s="242" t="s">
        <v>495</v>
      </c>
      <c r="G32" s="245"/>
      <c r="H32" s="245"/>
    </row>
    <row r="33" spans="1:8" ht="12.75">
      <c r="A33" s="243">
        <v>2002</v>
      </c>
      <c r="B33" s="243" t="s">
        <v>480</v>
      </c>
      <c r="C33" s="244">
        <v>65</v>
      </c>
      <c r="D33" s="244">
        <v>275</v>
      </c>
      <c r="E33" s="244">
        <v>666</v>
      </c>
      <c r="F33" s="244">
        <v>1007</v>
      </c>
      <c r="G33" s="245"/>
      <c r="H33" s="246"/>
    </row>
    <row r="34" spans="1:8" ht="12.75">
      <c r="A34" s="243">
        <v>2003</v>
      </c>
      <c r="B34" s="243" t="s">
        <v>480</v>
      </c>
      <c r="C34" s="244">
        <v>25</v>
      </c>
      <c r="D34" s="244">
        <v>405</v>
      </c>
      <c r="E34" s="244">
        <v>2013</v>
      </c>
      <c r="F34" s="244">
        <v>2444</v>
      </c>
      <c r="G34" s="245"/>
      <c r="H34" s="246"/>
    </row>
    <row r="35" spans="1:8" ht="12.75">
      <c r="A35" s="243">
        <v>2004</v>
      </c>
      <c r="B35" s="243" t="s">
        <v>480</v>
      </c>
      <c r="C35" s="244">
        <v>58</v>
      </c>
      <c r="D35" s="244">
        <v>240</v>
      </c>
      <c r="E35" s="244">
        <v>-119</v>
      </c>
      <c r="F35" s="244">
        <v>179</v>
      </c>
      <c r="G35" s="245"/>
      <c r="H35" s="246"/>
    </row>
    <row r="36" spans="1:8" ht="12.75">
      <c r="A36" s="243">
        <v>2005</v>
      </c>
      <c r="B36" s="243" t="s">
        <v>480</v>
      </c>
      <c r="C36" s="244">
        <v>125</v>
      </c>
      <c r="D36" s="244">
        <v>500</v>
      </c>
      <c r="E36" s="244">
        <v>2079</v>
      </c>
      <c r="F36" s="244">
        <v>2705</v>
      </c>
      <c r="G36" s="245"/>
      <c r="H36" s="246"/>
    </row>
    <row r="37" spans="1:8" ht="12.75">
      <c r="A37" s="243">
        <v>2006</v>
      </c>
      <c r="B37" s="243" t="s">
        <v>480</v>
      </c>
      <c r="C37" s="244">
        <v>-81</v>
      </c>
      <c r="D37" s="244">
        <v>408</v>
      </c>
      <c r="E37" s="244">
        <v>26</v>
      </c>
      <c r="F37" s="244">
        <v>352</v>
      </c>
      <c r="G37" s="245"/>
      <c r="H37" s="246"/>
    </row>
    <row r="38" spans="1:8" ht="12.75">
      <c r="A38" s="243">
        <v>2007</v>
      </c>
      <c r="B38" s="243" t="s">
        <v>480</v>
      </c>
      <c r="C38" s="244">
        <v>90</v>
      </c>
      <c r="D38" s="244">
        <v>724</v>
      </c>
      <c r="E38" s="244">
        <v>75</v>
      </c>
      <c r="F38" s="244">
        <v>890</v>
      </c>
      <c r="G38" s="245"/>
      <c r="H38" s="246"/>
    </row>
    <row r="39" spans="1:8" ht="12.75">
      <c r="A39" s="243">
        <v>2008</v>
      </c>
      <c r="B39" s="243" t="s">
        <v>480</v>
      </c>
      <c r="C39" s="244">
        <v>-42</v>
      </c>
      <c r="D39" s="244">
        <v>510</v>
      </c>
      <c r="E39" s="244">
        <v>-212</v>
      </c>
      <c r="F39" s="244">
        <v>256</v>
      </c>
      <c r="G39" s="245"/>
      <c r="H39" s="246"/>
    </row>
    <row r="40" spans="1:8" ht="12.75">
      <c r="A40" s="240" t="s">
        <v>302</v>
      </c>
      <c r="G40" s="245"/>
      <c r="H40" s="245"/>
    </row>
    <row r="41" spans="1:8" ht="12.75">
      <c r="A41" s="240" t="s">
        <v>505</v>
      </c>
      <c r="G41" s="245"/>
      <c r="H41" s="245"/>
    </row>
    <row r="42" spans="1:8" ht="12.75">
      <c r="A42" s="240" t="s">
        <v>302</v>
      </c>
      <c r="G42" s="245"/>
      <c r="H42" s="245"/>
    </row>
    <row r="43" spans="1:8" ht="12.75">
      <c r="A43" s="240" t="s">
        <v>476</v>
      </c>
      <c r="B43" s="240" t="s">
        <v>477</v>
      </c>
      <c r="C43" s="242" t="s">
        <v>947</v>
      </c>
      <c r="D43" s="242" t="s">
        <v>948</v>
      </c>
      <c r="E43" s="242" t="s">
        <v>517</v>
      </c>
      <c r="F43" s="242" t="s">
        <v>495</v>
      </c>
      <c r="G43" s="245"/>
      <c r="H43" s="245"/>
    </row>
    <row r="44" spans="1:8" ht="12.75">
      <c r="A44" s="243">
        <v>2002</v>
      </c>
      <c r="B44" s="243" t="s">
        <v>480</v>
      </c>
      <c r="C44" s="243">
        <v>14.5</v>
      </c>
      <c r="D44" s="243">
        <v>78</v>
      </c>
      <c r="E44" s="243">
        <v>53.8</v>
      </c>
      <c r="F44" s="243">
        <v>49.3</v>
      </c>
      <c r="G44" s="245"/>
      <c r="H44" s="246"/>
    </row>
    <row r="45" spans="1:8" ht="12.75">
      <c r="A45" s="243">
        <v>2003</v>
      </c>
      <c r="B45" s="243" t="s">
        <v>480</v>
      </c>
      <c r="C45" s="243">
        <v>5</v>
      </c>
      <c r="D45" s="243">
        <v>112.9</v>
      </c>
      <c r="E45" s="243">
        <v>288.9</v>
      </c>
      <c r="F45" s="243">
        <v>155</v>
      </c>
      <c r="G45" s="245"/>
      <c r="H45" s="246"/>
    </row>
    <row r="46" spans="1:8" ht="12.75">
      <c r="A46" s="243">
        <v>2004</v>
      </c>
      <c r="B46" s="243" t="s">
        <v>480</v>
      </c>
      <c r="C46" s="243">
        <v>10.5</v>
      </c>
      <c r="D46" s="243">
        <v>64.2</v>
      </c>
      <c r="E46" s="243">
        <v>0</v>
      </c>
      <c r="F46" s="243">
        <v>10.9</v>
      </c>
      <c r="G46" s="245"/>
      <c r="H46" s="246"/>
    </row>
    <row r="47" spans="1:8" ht="12.75">
      <c r="A47" s="243">
        <v>2005</v>
      </c>
      <c r="B47" s="243" t="s">
        <v>480</v>
      </c>
      <c r="C47" s="243">
        <v>33.6</v>
      </c>
      <c r="D47" s="243">
        <v>140.5</v>
      </c>
      <c r="E47" s="243">
        <v>338.6</v>
      </c>
      <c r="F47" s="243">
        <v>201.1</v>
      </c>
      <c r="G47" s="245"/>
      <c r="H47" s="246"/>
    </row>
    <row r="48" spans="1:8" ht="12.75">
      <c r="A48" s="243">
        <v>2006</v>
      </c>
      <c r="B48" s="243" t="s">
        <v>480</v>
      </c>
      <c r="C48" s="243">
        <v>0</v>
      </c>
      <c r="D48" s="243">
        <v>109.4</v>
      </c>
      <c r="E48" s="243">
        <v>2.5</v>
      </c>
      <c r="F48" s="243">
        <v>19.7</v>
      </c>
      <c r="G48" s="245"/>
      <c r="H48" s="246"/>
    </row>
    <row r="49" spans="1:8" ht="12.75">
      <c r="A49" s="243">
        <v>2007</v>
      </c>
      <c r="B49" s="243" t="s">
        <v>480</v>
      </c>
      <c r="C49" s="243">
        <v>28</v>
      </c>
      <c r="D49" s="243">
        <v>176.7</v>
      </c>
      <c r="E49" s="243">
        <v>6.8</v>
      </c>
      <c r="F49" s="243">
        <v>48.2</v>
      </c>
      <c r="G49" s="245"/>
      <c r="H49" s="246"/>
    </row>
    <row r="50" spans="1:8" ht="12.75">
      <c r="A50" s="243">
        <v>2008</v>
      </c>
      <c r="B50" s="243" t="s">
        <v>480</v>
      </c>
      <c r="C50" s="243">
        <v>0</v>
      </c>
      <c r="D50" s="243">
        <v>107.6</v>
      </c>
      <c r="E50" s="243">
        <v>0</v>
      </c>
      <c r="F50" s="243">
        <v>12</v>
      </c>
      <c r="G50" s="245"/>
      <c r="H50" s="246"/>
    </row>
    <row r="51" ht="12.75">
      <c r="A51" s="240" t="s">
        <v>302</v>
      </c>
    </row>
    <row r="52" ht="12.75">
      <c r="A52" s="324" t="s">
        <v>159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5"/>
  <dimension ref="A1:K56"/>
  <sheetViews>
    <sheetView workbookViewId="0" topLeftCell="A1">
      <selection activeCell="A2" sqref="A2"/>
    </sheetView>
  </sheetViews>
  <sheetFormatPr defaultColWidth="11.421875" defaultRowHeight="12.75"/>
  <cols>
    <col min="1" max="8" width="11.421875" style="233" customWidth="1"/>
    <col min="9" max="9" width="11.00390625" style="233" customWidth="1"/>
    <col min="10" max="16384" width="11.421875" style="233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234" t="s">
        <v>467</v>
      </c>
    </row>
    <row r="6" ht="12.75">
      <c r="A6" s="234" t="s">
        <v>551</v>
      </c>
    </row>
    <row r="7" ht="12.75">
      <c r="A7" s="233" t="s">
        <v>302</v>
      </c>
    </row>
    <row r="8" ht="12.75">
      <c r="A8" s="233" t="s">
        <v>474</v>
      </c>
    </row>
    <row r="9" ht="12.75">
      <c r="A9" s="233" t="s">
        <v>302</v>
      </c>
    </row>
    <row r="10" spans="1:9" ht="12.75">
      <c r="A10" s="233" t="s">
        <v>476</v>
      </c>
      <c r="B10" s="233" t="s">
        <v>477</v>
      </c>
      <c r="C10" s="435" t="s">
        <v>687</v>
      </c>
      <c r="D10" s="235" t="s">
        <v>507</v>
      </c>
      <c r="E10" s="235" t="s">
        <v>508</v>
      </c>
      <c r="F10" s="235" t="s">
        <v>526</v>
      </c>
      <c r="G10" s="235" t="s">
        <v>552</v>
      </c>
      <c r="H10" s="235" t="s">
        <v>492</v>
      </c>
      <c r="I10" s="235" t="s">
        <v>495</v>
      </c>
    </row>
    <row r="11" spans="1:11" ht="12.75">
      <c r="A11" s="236">
        <v>2002</v>
      </c>
      <c r="B11" s="236" t="s">
        <v>480</v>
      </c>
      <c r="C11" s="237" t="s">
        <v>496</v>
      </c>
      <c r="D11" s="237">
        <v>79726</v>
      </c>
      <c r="E11" s="237">
        <v>53987</v>
      </c>
      <c r="F11" s="237" t="s">
        <v>497</v>
      </c>
      <c r="G11" s="237">
        <v>9754</v>
      </c>
      <c r="H11" s="237">
        <v>26856</v>
      </c>
      <c r="I11" s="237">
        <v>170325</v>
      </c>
      <c r="J11" s="238"/>
      <c r="K11" s="238"/>
    </row>
    <row r="12" spans="1:11" ht="12.75">
      <c r="A12" s="236">
        <v>2003</v>
      </c>
      <c r="B12" s="236" t="s">
        <v>480</v>
      </c>
      <c r="C12" s="237" t="s">
        <v>496</v>
      </c>
      <c r="D12" s="237">
        <v>90842</v>
      </c>
      <c r="E12" s="237">
        <v>70865</v>
      </c>
      <c r="F12" s="237" t="s">
        <v>497</v>
      </c>
      <c r="G12" s="237">
        <v>9564</v>
      </c>
      <c r="H12" s="237" t="s">
        <v>496</v>
      </c>
      <c r="I12" s="237">
        <v>171271</v>
      </c>
      <c r="J12" s="238"/>
      <c r="K12" s="238"/>
    </row>
    <row r="13" spans="1:11" ht="12.75">
      <c r="A13" s="236">
        <v>2004</v>
      </c>
      <c r="B13" s="236" t="s">
        <v>480</v>
      </c>
      <c r="C13" s="237" t="s">
        <v>496</v>
      </c>
      <c r="D13" s="237">
        <v>130532</v>
      </c>
      <c r="E13" s="237">
        <v>124091</v>
      </c>
      <c r="F13" s="237">
        <v>6951</v>
      </c>
      <c r="G13" s="237" t="s">
        <v>498</v>
      </c>
      <c r="H13" s="237" t="s">
        <v>496</v>
      </c>
      <c r="I13" s="237">
        <v>261575</v>
      </c>
      <c r="J13" s="238"/>
      <c r="K13" s="238"/>
    </row>
    <row r="14" spans="1:11" ht="12.75">
      <c r="A14" s="236">
        <v>2005</v>
      </c>
      <c r="B14" s="236" t="s">
        <v>480</v>
      </c>
      <c r="C14" s="237" t="s">
        <v>496</v>
      </c>
      <c r="D14" s="237">
        <v>170036</v>
      </c>
      <c r="E14" s="237">
        <v>134209</v>
      </c>
      <c r="F14" s="237">
        <v>10382</v>
      </c>
      <c r="G14" s="237" t="s">
        <v>498</v>
      </c>
      <c r="H14" s="237" t="s">
        <v>496</v>
      </c>
      <c r="I14" s="237">
        <v>314629</v>
      </c>
      <c r="J14" s="238"/>
      <c r="K14" s="238"/>
    </row>
    <row r="15" spans="1:11" ht="12.75">
      <c r="A15" s="236">
        <v>2006</v>
      </c>
      <c r="B15" s="236" t="s">
        <v>480</v>
      </c>
      <c r="C15" s="237" t="s">
        <v>496</v>
      </c>
      <c r="D15" s="237">
        <v>275624</v>
      </c>
      <c r="E15" s="237">
        <v>233051</v>
      </c>
      <c r="F15" s="237">
        <v>15555</v>
      </c>
      <c r="G15" s="237" t="s">
        <v>498</v>
      </c>
      <c r="H15" s="237" t="s">
        <v>496</v>
      </c>
      <c r="I15" s="237">
        <v>524231</v>
      </c>
      <c r="J15" s="238"/>
      <c r="K15" s="238"/>
    </row>
    <row r="16" spans="1:11" ht="12.75">
      <c r="A16" s="236">
        <v>2007</v>
      </c>
      <c r="B16" s="236" t="s">
        <v>480</v>
      </c>
      <c r="C16" s="237">
        <v>2829</v>
      </c>
      <c r="D16" s="237">
        <v>309566</v>
      </c>
      <c r="E16" s="237">
        <v>220169</v>
      </c>
      <c r="F16" s="237">
        <v>24109</v>
      </c>
      <c r="G16" s="237" t="s">
        <v>498</v>
      </c>
      <c r="H16" s="237" t="s">
        <v>496</v>
      </c>
      <c r="I16" s="237">
        <v>556676</v>
      </c>
      <c r="J16" s="238"/>
      <c r="K16" s="238"/>
    </row>
    <row r="17" spans="1:11" ht="12.75">
      <c r="A17" s="236">
        <v>2008</v>
      </c>
      <c r="B17" s="236" t="s">
        <v>480</v>
      </c>
      <c r="C17" s="237">
        <v>15345</v>
      </c>
      <c r="D17" s="237">
        <v>336167</v>
      </c>
      <c r="E17" s="237">
        <v>245383</v>
      </c>
      <c r="F17" s="237">
        <v>20526</v>
      </c>
      <c r="G17" s="237" t="s">
        <v>498</v>
      </c>
      <c r="H17" s="237" t="s">
        <v>496</v>
      </c>
      <c r="I17" s="237">
        <v>617423</v>
      </c>
      <c r="J17" s="238"/>
      <c r="K17" s="238"/>
    </row>
    <row r="18" spans="1:11" ht="12.75">
      <c r="A18" s="233" t="s">
        <v>302</v>
      </c>
      <c r="J18" s="239"/>
      <c r="K18" s="239"/>
    </row>
    <row r="19" spans="1:11" ht="12.75">
      <c r="A19" s="233" t="s">
        <v>302</v>
      </c>
      <c r="J19" s="239"/>
      <c r="K19" s="239"/>
    </row>
    <row r="20" spans="1:11" ht="12.75">
      <c r="A20" s="233" t="s">
        <v>471</v>
      </c>
      <c r="J20" s="239"/>
      <c r="K20" s="239"/>
    </row>
    <row r="21" spans="1:11" ht="12.75">
      <c r="A21" s="233" t="s">
        <v>302</v>
      </c>
      <c r="J21" s="239"/>
      <c r="K21" s="239"/>
    </row>
    <row r="22" spans="1:11" ht="12.75">
      <c r="A22" s="233" t="s">
        <v>476</v>
      </c>
      <c r="B22" s="233" t="s">
        <v>477</v>
      </c>
      <c r="C22" s="435" t="s">
        <v>687</v>
      </c>
      <c r="D22" s="235" t="s">
        <v>507</v>
      </c>
      <c r="E22" s="235" t="s">
        <v>508</v>
      </c>
      <c r="F22" s="235" t="s">
        <v>526</v>
      </c>
      <c r="G22" s="235" t="s">
        <v>552</v>
      </c>
      <c r="H22" s="235" t="s">
        <v>492</v>
      </c>
      <c r="I22" s="235" t="s">
        <v>495</v>
      </c>
      <c r="J22" s="239"/>
      <c r="K22" s="239"/>
    </row>
    <row r="23" spans="1:11" ht="12.75">
      <c r="A23" s="236">
        <v>2002</v>
      </c>
      <c r="B23" s="236" t="s">
        <v>480</v>
      </c>
      <c r="C23" s="237" t="s">
        <v>496</v>
      </c>
      <c r="D23" s="237">
        <v>8092</v>
      </c>
      <c r="E23" s="237">
        <v>5059</v>
      </c>
      <c r="F23" s="237" t="s">
        <v>497</v>
      </c>
      <c r="G23" s="237">
        <v>1939</v>
      </c>
      <c r="H23" s="237">
        <v>5313</v>
      </c>
      <c r="I23" s="237">
        <v>20405</v>
      </c>
      <c r="J23" s="238"/>
      <c r="K23" s="238"/>
    </row>
    <row r="24" spans="1:11" ht="12.75">
      <c r="A24" s="236">
        <v>2003</v>
      </c>
      <c r="B24" s="236" t="s">
        <v>480</v>
      </c>
      <c r="C24" s="237" t="s">
        <v>496</v>
      </c>
      <c r="D24" s="237">
        <v>8924</v>
      </c>
      <c r="E24" s="237">
        <v>7020</v>
      </c>
      <c r="F24" s="237" t="s">
        <v>497</v>
      </c>
      <c r="G24" s="237">
        <v>2321</v>
      </c>
      <c r="H24" s="237" t="s">
        <v>496</v>
      </c>
      <c r="I24" s="237">
        <v>18267</v>
      </c>
      <c r="J24" s="238"/>
      <c r="K24" s="238"/>
    </row>
    <row r="25" spans="1:11" ht="12.75">
      <c r="A25" s="236">
        <v>2004</v>
      </c>
      <c r="B25" s="236" t="s">
        <v>480</v>
      </c>
      <c r="C25" s="237" t="s">
        <v>496</v>
      </c>
      <c r="D25" s="237">
        <v>12548</v>
      </c>
      <c r="E25" s="237">
        <v>9305</v>
      </c>
      <c r="F25" s="237">
        <v>1334</v>
      </c>
      <c r="G25" s="237" t="s">
        <v>498</v>
      </c>
      <c r="H25" s="237" t="s">
        <v>496</v>
      </c>
      <c r="I25" s="237">
        <v>23188</v>
      </c>
      <c r="J25" s="238"/>
      <c r="K25" s="238"/>
    </row>
    <row r="26" spans="1:11" ht="12.75">
      <c r="A26" s="236">
        <v>2005</v>
      </c>
      <c r="B26" s="236" t="s">
        <v>480</v>
      </c>
      <c r="C26" s="237" t="s">
        <v>496</v>
      </c>
      <c r="D26" s="237">
        <v>16912</v>
      </c>
      <c r="E26" s="237">
        <v>11782</v>
      </c>
      <c r="F26" s="237">
        <v>1528</v>
      </c>
      <c r="G26" s="237" t="s">
        <v>498</v>
      </c>
      <c r="H26" s="237" t="s">
        <v>496</v>
      </c>
      <c r="I26" s="237">
        <v>30223</v>
      </c>
      <c r="J26" s="238"/>
      <c r="K26" s="238"/>
    </row>
    <row r="27" spans="1:11" ht="12.75">
      <c r="A27" s="236">
        <v>2006</v>
      </c>
      <c r="B27" s="236" t="s">
        <v>480</v>
      </c>
      <c r="C27" s="237" t="s">
        <v>496</v>
      </c>
      <c r="D27" s="237">
        <v>18456</v>
      </c>
      <c r="E27" s="237">
        <v>15414</v>
      </c>
      <c r="F27" s="237">
        <v>1520</v>
      </c>
      <c r="G27" s="237" t="s">
        <v>498</v>
      </c>
      <c r="H27" s="237" t="s">
        <v>496</v>
      </c>
      <c r="I27" s="237">
        <v>35391</v>
      </c>
      <c r="J27" s="238"/>
      <c r="K27" s="238"/>
    </row>
    <row r="28" spans="1:11" ht="12.75">
      <c r="A28" s="236">
        <v>2007</v>
      </c>
      <c r="B28" s="236" t="s">
        <v>480</v>
      </c>
      <c r="C28" s="237">
        <v>2570</v>
      </c>
      <c r="D28" s="237">
        <v>26681</v>
      </c>
      <c r="E28" s="237">
        <v>29745</v>
      </c>
      <c r="F28" s="237">
        <v>1859</v>
      </c>
      <c r="G28" s="237" t="s">
        <v>498</v>
      </c>
      <c r="H28" s="237" t="s">
        <v>496</v>
      </c>
      <c r="I28" s="237">
        <v>60856</v>
      </c>
      <c r="J28" s="238"/>
      <c r="K28" s="238"/>
    </row>
    <row r="29" spans="1:11" ht="12.75">
      <c r="A29" s="236">
        <v>2008</v>
      </c>
      <c r="B29" s="236" t="s">
        <v>480</v>
      </c>
      <c r="C29" s="237">
        <v>2486</v>
      </c>
      <c r="D29" s="237">
        <v>28278</v>
      </c>
      <c r="E29" s="237">
        <v>33220</v>
      </c>
      <c r="F29" s="237">
        <v>1043</v>
      </c>
      <c r="G29" s="237" t="s">
        <v>498</v>
      </c>
      <c r="H29" s="237" t="s">
        <v>496</v>
      </c>
      <c r="I29" s="237">
        <v>65028</v>
      </c>
      <c r="J29" s="238"/>
      <c r="K29" s="238"/>
    </row>
    <row r="30" spans="1:11" ht="12.75">
      <c r="A30" s="233" t="s">
        <v>302</v>
      </c>
      <c r="J30" s="239"/>
      <c r="K30" s="239"/>
    </row>
    <row r="31" spans="1:11" ht="12.75">
      <c r="A31" s="233" t="s">
        <v>302</v>
      </c>
      <c r="J31" s="239"/>
      <c r="K31" s="239"/>
    </row>
    <row r="32" spans="1:11" ht="12.75">
      <c r="A32" s="233" t="s">
        <v>472</v>
      </c>
      <c r="J32" s="239"/>
      <c r="K32" s="239"/>
    </row>
    <row r="33" spans="1:11" ht="12.75">
      <c r="A33" s="233" t="s">
        <v>302</v>
      </c>
      <c r="J33" s="239"/>
      <c r="K33" s="239"/>
    </row>
    <row r="34" spans="1:11" ht="12.75">
      <c r="A34" s="233" t="s">
        <v>476</v>
      </c>
      <c r="B34" s="233" t="s">
        <v>477</v>
      </c>
      <c r="C34" s="435" t="s">
        <v>687</v>
      </c>
      <c r="D34" s="235" t="s">
        <v>507</v>
      </c>
      <c r="E34" s="235" t="s">
        <v>508</v>
      </c>
      <c r="F34" s="235" t="s">
        <v>526</v>
      </c>
      <c r="G34" s="235" t="s">
        <v>552</v>
      </c>
      <c r="H34" s="235" t="s">
        <v>492</v>
      </c>
      <c r="I34" s="235" t="s">
        <v>495</v>
      </c>
      <c r="J34" s="239"/>
      <c r="K34" s="239"/>
    </row>
    <row r="35" spans="1:11" ht="12.75">
      <c r="A35" s="236">
        <v>2002</v>
      </c>
      <c r="B35" s="236" t="s">
        <v>480</v>
      </c>
      <c r="C35" s="236" t="s">
        <v>496</v>
      </c>
      <c r="D35" s="237">
        <v>2423</v>
      </c>
      <c r="E35" s="237">
        <v>1276</v>
      </c>
      <c r="F35" s="237" t="s">
        <v>497</v>
      </c>
      <c r="G35" s="237">
        <v>292</v>
      </c>
      <c r="H35" s="237">
        <v>941</v>
      </c>
      <c r="I35" s="237">
        <v>4933</v>
      </c>
      <c r="J35" s="238"/>
      <c r="K35" s="238"/>
    </row>
    <row r="36" spans="1:11" ht="12.75">
      <c r="A36" s="236">
        <v>2003</v>
      </c>
      <c r="B36" s="236" t="s">
        <v>480</v>
      </c>
      <c r="C36" s="236" t="s">
        <v>496</v>
      </c>
      <c r="D36" s="237">
        <v>3157</v>
      </c>
      <c r="E36" s="237">
        <v>1910</v>
      </c>
      <c r="F36" s="237" t="s">
        <v>497</v>
      </c>
      <c r="G36" s="237">
        <v>363</v>
      </c>
      <c r="H36" s="237" t="s">
        <v>496</v>
      </c>
      <c r="I36" s="237">
        <v>5431</v>
      </c>
      <c r="J36" s="238"/>
      <c r="K36" s="238"/>
    </row>
    <row r="37" spans="1:11" ht="12.75">
      <c r="A37" s="236">
        <v>2004</v>
      </c>
      <c r="B37" s="236" t="s">
        <v>480</v>
      </c>
      <c r="C37" s="236" t="s">
        <v>496</v>
      </c>
      <c r="D37" s="237">
        <v>3401</v>
      </c>
      <c r="E37" s="237">
        <v>2109</v>
      </c>
      <c r="F37" s="237">
        <v>181</v>
      </c>
      <c r="G37" s="237" t="s">
        <v>498</v>
      </c>
      <c r="H37" s="237" t="s">
        <v>496</v>
      </c>
      <c r="I37" s="237">
        <v>5691</v>
      </c>
      <c r="J37" s="238"/>
      <c r="K37" s="238"/>
    </row>
    <row r="38" spans="1:11" ht="12.75">
      <c r="A38" s="236">
        <v>2005</v>
      </c>
      <c r="B38" s="236" t="s">
        <v>480</v>
      </c>
      <c r="C38" s="236" t="s">
        <v>496</v>
      </c>
      <c r="D38" s="237">
        <v>3911</v>
      </c>
      <c r="E38" s="237">
        <v>2141</v>
      </c>
      <c r="F38" s="237">
        <v>334</v>
      </c>
      <c r="G38" s="237" t="s">
        <v>498</v>
      </c>
      <c r="H38" s="237" t="s">
        <v>496</v>
      </c>
      <c r="I38" s="237">
        <v>6388</v>
      </c>
      <c r="J38" s="238"/>
      <c r="K38" s="238"/>
    </row>
    <row r="39" spans="1:11" ht="12.75">
      <c r="A39" s="236">
        <v>2006</v>
      </c>
      <c r="B39" s="236" t="s">
        <v>480</v>
      </c>
      <c r="C39" s="236" t="s">
        <v>496</v>
      </c>
      <c r="D39" s="237">
        <v>5175</v>
      </c>
      <c r="E39" s="237">
        <v>3384</v>
      </c>
      <c r="F39" s="237">
        <v>302</v>
      </c>
      <c r="G39" s="237" t="s">
        <v>498</v>
      </c>
      <c r="H39" s="237" t="s">
        <v>496</v>
      </c>
      <c r="I39" s="237">
        <v>8862</v>
      </c>
      <c r="J39" s="238"/>
      <c r="K39" s="238"/>
    </row>
    <row r="40" spans="1:11" ht="12.75">
      <c r="A40" s="236">
        <v>2007</v>
      </c>
      <c r="B40" s="236" t="s">
        <v>480</v>
      </c>
      <c r="C40" s="236">
        <v>-278</v>
      </c>
      <c r="D40" s="237">
        <v>6859</v>
      </c>
      <c r="E40" s="237">
        <v>1746</v>
      </c>
      <c r="F40" s="237">
        <v>548</v>
      </c>
      <c r="G40" s="237" t="s">
        <v>498</v>
      </c>
      <c r="H40" s="237" t="s">
        <v>496</v>
      </c>
      <c r="I40" s="237">
        <v>8876</v>
      </c>
      <c r="J40" s="238"/>
      <c r="K40" s="238"/>
    </row>
    <row r="41" spans="1:11" ht="12.75">
      <c r="A41" s="236">
        <v>2008</v>
      </c>
      <c r="B41" s="236" t="s">
        <v>480</v>
      </c>
      <c r="C41" s="236">
        <v>-312</v>
      </c>
      <c r="D41" s="237">
        <v>9382</v>
      </c>
      <c r="E41" s="237">
        <v>925</v>
      </c>
      <c r="F41" s="237">
        <v>-393</v>
      </c>
      <c r="G41" s="237" t="s">
        <v>498</v>
      </c>
      <c r="H41" s="237" t="s">
        <v>496</v>
      </c>
      <c r="I41" s="237">
        <v>9601</v>
      </c>
      <c r="J41" s="238"/>
      <c r="K41" s="238"/>
    </row>
    <row r="42" spans="1:11" ht="12.75">
      <c r="A42" s="233" t="s">
        <v>302</v>
      </c>
      <c r="J42" s="239"/>
      <c r="K42" s="239"/>
    </row>
    <row r="43" spans="1:11" ht="12.75">
      <c r="A43" s="233" t="s">
        <v>302</v>
      </c>
      <c r="J43" s="239"/>
      <c r="K43" s="239"/>
    </row>
    <row r="44" spans="1:11" ht="12.75">
      <c r="A44" s="233" t="s">
        <v>505</v>
      </c>
      <c r="J44" s="239"/>
      <c r="K44" s="239"/>
    </row>
    <row r="45" spans="1:11" ht="12.75">
      <c r="A45" s="233" t="s">
        <v>302</v>
      </c>
      <c r="J45" s="239"/>
      <c r="K45" s="239"/>
    </row>
    <row r="46" spans="1:11" ht="12.75">
      <c r="A46" s="233" t="s">
        <v>476</v>
      </c>
      <c r="B46" s="233" t="s">
        <v>477</v>
      </c>
      <c r="C46" s="523" t="s">
        <v>687</v>
      </c>
      <c r="D46" s="235" t="s">
        <v>507</v>
      </c>
      <c r="E46" s="235" t="s">
        <v>508</v>
      </c>
      <c r="F46" s="235" t="s">
        <v>526</v>
      </c>
      <c r="G46" s="235" t="s">
        <v>552</v>
      </c>
      <c r="H46" s="235" t="s">
        <v>492</v>
      </c>
      <c r="I46" s="235" t="s">
        <v>495</v>
      </c>
      <c r="J46" s="239"/>
      <c r="K46" s="239"/>
    </row>
    <row r="47" spans="1:11" ht="12.75">
      <c r="A47" s="236">
        <v>2002</v>
      </c>
      <c r="B47" s="236" t="s">
        <v>480</v>
      </c>
      <c r="C47" s="524" t="s">
        <v>496</v>
      </c>
      <c r="D47" s="524">
        <v>42.7</v>
      </c>
      <c r="E47" s="524">
        <v>33.7</v>
      </c>
      <c r="F47" s="524" t="s">
        <v>497</v>
      </c>
      <c r="G47" s="524">
        <v>17.8</v>
      </c>
      <c r="H47" s="525">
        <v>21.5</v>
      </c>
      <c r="I47" s="525">
        <v>31.9</v>
      </c>
      <c r="J47" s="238"/>
      <c r="K47" s="238"/>
    </row>
    <row r="48" spans="1:11" ht="12.75">
      <c r="A48" s="236">
        <v>2003</v>
      </c>
      <c r="B48" s="236" t="s">
        <v>480</v>
      </c>
      <c r="C48" s="524" t="s">
        <v>496</v>
      </c>
      <c r="D48" s="524">
        <v>54.8</v>
      </c>
      <c r="E48" s="524">
        <v>37.4</v>
      </c>
      <c r="F48" s="524" t="s">
        <v>497</v>
      </c>
      <c r="G48" s="524">
        <v>18.5</v>
      </c>
      <c r="H48" s="525" t="s">
        <v>496</v>
      </c>
      <c r="I48" s="525">
        <v>42.3</v>
      </c>
      <c r="J48" s="238"/>
      <c r="K48" s="238"/>
    </row>
    <row r="49" spans="1:11" ht="12.75">
      <c r="A49" s="236">
        <v>2004</v>
      </c>
      <c r="B49" s="236" t="s">
        <v>480</v>
      </c>
      <c r="C49" s="524" t="s">
        <v>496</v>
      </c>
      <c r="D49" s="524">
        <v>37.2</v>
      </c>
      <c r="E49" s="524">
        <v>29.3</v>
      </c>
      <c r="F49" s="524">
        <v>15.8</v>
      </c>
      <c r="G49" s="524" t="s">
        <v>498</v>
      </c>
      <c r="H49" s="525" t="s">
        <v>496</v>
      </c>
      <c r="I49" s="525">
        <v>32.5</v>
      </c>
      <c r="J49" s="238"/>
      <c r="K49" s="238"/>
    </row>
    <row r="50" spans="1:11" ht="12.75">
      <c r="A50" s="236">
        <v>2005</v>
      </c>
      <c r="B50" s="236" t="s">
        <v>480</v>
      </c>
      <c r="C50" s="524" t="s">
        <v>496</v>
      </c>
      <c r="D50" s="524">
        <v>30.1</v>
      </c>
      <c r="E50" s="524">
        <v>22.2</v>
      </c>
      <c r="F50" s="524">
        <v>28</v>
      </c>
      <c r="G50" s="524" t="s">
        <v>498</v>
      </c>
      <c r="H50" s="525" t="s">
        <v>496</v>
      </c>
      <c r="I50" s="525">
        <v>26.8</v>
      </c>
      <c r="J50" s="238"/>
      <c r="K50" s="238"/>
    </row>
    <row r="51" spans="1:11" ht="12.75">
      <c r="A51" s="236">
        <v>2006</v>
      </c>
      <c r="B51" s="236" t="s">
        <v>480</v>
      </c>
      <c r="C51" s="524" t="s">
        <v>496</v>
      </c>
      <c r="D51" s="524">
        <v>39</v>
      </c>
      <c r="E51" s="524">
        <v>28.1</v>
      </c>
      <c r="F51" s="524">
        <v>24.8</v>
      </c>
      <c r="G51" s="524" t="s">
        <v>498</v>
      </c>
      <c r="H51" s="525" t="s">
        <v>496</v>
      </c>
      <c r="I51" s="525">
        <v>33.4</v>
      </c>
      <c r="J51" s="238"/>
      <c r="K51" s="238"/>
    </row>
    <row r="52" spans="1:11" ht="12.75">
      <c r="A52" s="236">
        <v>2007</v>
      </c>
      <c r="B52" s="236" t="s">
        <v>480</v>
      </c>
      <c r="C52" s="524">
        <v>0</v>
      </c>
      <c r="D52" s="524">
        <v>34.6</v>
      </c>
      <c r="E52" s="524">
        <v>6.2</v>
      </c>
      <c r="F52" s="524">
        <v>41.9</v>
      </c>
      <c r="G52" s="524" t="s">
        <v>498</v>
      </c>
      <c r="H52" s="525" t="s">
        <v>496</v>
      </c>
      <c r="I52" s="525">
        <v>17.1</v>
      </c>
      <c r="J52" s="238"/>
      <c r="K52" s="238"/>
    </row>
    <row r="53" spans="1:11" ht="12.75">
      <c r="A53" s="236">
        <v>2008</v>
      </c>
      <c r="B53" s="236" t="s">
        <v>480</v>
      </c>
      <c r="C53" s="524">
        <v>0</v>
      </c>
      <c r="D53" s="524">
        <v>49.7</v>
      </c>
      <c r="E53" s="524">
        <v>2.9</v>
      </c>
      <c r="F53" s="524">
        <v>0</v>
      </c>
      <c r="G53" s="524" t="s">
        <v>498</v>
      </c>
      <c r="H53" s="525" t="s">
        <v>496</v>
      </c>
      <c r="I53" s="525">
        <v>17.3</v>
      </c>
      <c r="J53" s="238"/>
      <c r="K53" s="238"/>
    </row>
    <row r="54" ht="12.75">
      <c r="A54" s="233" t="s">
        <v>302</v>
      </c>
    </row>
    <row r="56" spans="1:3" ht="12.75">
      <c r="A56" s="324" t="s">
        <v>159</v>
      </c>
      <c r="B56" s="324"/>
      <c r="C56" s="324"/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AH47"/>
  <sheetViews>
    <sheetView workbookViewId="0" topLeftCell="A1">
      <selection activeCell="A1" sqref="A1"/>
    </sheetView>
  </sheetViews>
  <sheetFormatPr defaultColWidth="11.421875" defaultRowHeight="12.75"/>
  <cols>
    <col min="1" max="1" width="26.00390625" style="226" customWidth="1"/>
    <col min="2" max="13" width="12.7109375" style="226" customWidth="1"/>
    <col min="14" max="14" width="10.7109375" style="226" customWidth="1"/>
    <col min="15" max="16" width="12.7109375" style="226" customWidth="1"/>
    <col min="17" max="16384" width="11.421875" style="226" customWidth="1"/>
  </cols>
  <sheetData>
    <row r="1" spans="1:2" ht="12.75">
      <c r="A1" s="448" t="s">
        <v>1020</v>
      </c>
      <c r="B1" s="448"/>
    </row>
    <row r="2" spans="1:2" ht="12.75">
      <c r="A2" s="358" t="s">
        <v>986</v>
      </c>
      <c r="B2" s="358"/>
    </row>
    <row r="3" spans="1:2" ht="12.75">
      <c r="A3" s="357" t="s">
        <v>987</v>
      </c>
      <c r="B3" s="357"/>
    </row>
    <row r="5" spans="1:2" ht="12.75">
      <c r="A5" s="227" t="s">
        <v>553</v>
      </c>
      <c r="B5" s="227"/>
    </row>
    <row r="6" spans="1:2" ht="12.75">
      <c r="A6" s="227" t="s">
        <v>554</v>
      </c>
      <c r="B6" s="227"/>
    </row>
    <row r="7" ht="12.75">
      <c r="A7" s="226" t="s">
        <v>302</v>
      </c>
    </row>
    <row r="8" spans="1:16" ht="12.75">
      <c r="A8" s="376" t="s">
        <v>1022</v>
      </c>
      <c r="B8" s="376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</row>
    <row r="9" spans="1:16" ht="12.7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</row>
    <row r="10" spans="1:16" ht="12.75">
      <c r="A10" s="229" t="s">
        <v>572</v>
      </c>
      <c r="B10" s="404" t="s">
        <v>415</v>
      </c>
      <c r="C10" s="399" t="s">
        <v>556</v>
      </c>
      <c r="D10" s="399" t="s">
        <v>557</v>
      </c>
      <c r="E10" s="399" t="s">
        <v>558</v>
      </c>
      <c r="F10" s="399" t="s">
        <v>559</v>
      </c>
      <c r="G10" s="399" t="s">
        <v>560</v>
      </c>
      <c r="H10" s="399" t="s">
        <v>561</v>
      </c>
      <c r="I10" s="399" t="s">
        <v>562</v>
      </c>
      <c r="J10" s="399" t="s">
        <v>777</v>
      </c>
      <c r="K10" s="399" t="s">
        <v>778</v>
      </c>
      <c r="L10" s="399" t="s">
        <v>904</v>
      </c>
      <c r="M10" s="399" t="s">
        <v>563</v>
      </c>
      <c r="N10" s="399" t="s">
        <v>564</v>
      </c>
      <c r="O10" s="399" t="s">
        <v>565</v>
      </c>
      <c r="P10" s="399" t="s">
        <v>566</v>
      </c>
    </row>
    <row r="11" spans="1:16" ht="12.75">
      <c r="A11" s="230" t="s">
        <v>573</v>
      </c>
      <c r="B11" s="230">
        <v>0</v>
      </c>
      <c r="C11" s="230">
        <v>0</v>
      </c>
      <c r="D11" s="230">
        <v>0.66</v>
      </c>
      <c r="E11" s="230">
        <v>0</v>
      </c>
      <c r="F11" s="230">
        <v>0.07</v>
      </c>
      <c r="G11" s="230">
        <v>0</v>
      </c>
      <c r="H11" s="230">
        <v>0</v>
      </c>
      <c r="I11" s="230">
        <v>0</v>
      </c>
      <c r="J11" s="230">
        <v>0</v>
      </c>
      <c r="K11" s="230">
        <v>0.35</v>
      </c>
      <c r="L11" s="230">
        <v>0</v>
      </c>
      <c r="M11" s="230">
        <v>0</v>
      </c>
      <c r="N11" s="230">
        <v>1.16</v>
      </c>
      <c r="O11" s="230">
        <v>0.43</v>
      </c>
      <c r="P11" s="230">
        <v>0.08</v>
      </c>
    </row>
    <row r="12" spans="1:16" ht="12.75">
      <c r="A12" s="230" t="s">
        <v>574</v>
      </c>
      <c r="B12" s="230">
        <v>0</v>
      </c>
      <c r="C12" s="230">
        <v>23.79</v>
      </c>
      <c r="D12" s="230">
        <v>6.44</v>
      </c>
      <c r="E12" s="230">
        <v>16.43</v>
      </c>
      <c r="F12" s="230">
        <v>8.21</v>
      </c>
      <c r="G12" s="230">
        <v>15.91</v>
      </c>
      <c r="H12" s="230">
        <v>1.52</v>
      </c>
      <c r="I12" s="230">
        <v>14.08</v>
      </c>
      <c r="J12" s="230">
        <v>5.34</v>
      </c>
      <c r="K12" s="230">
        <v>0</v>
      </c>
      <c r="L12" s="230">
        <v>0.1</v>
      </c>
      <c r="M12" s="230">
        <v>55.82</v>
      </c>
      <c r="N12" s="230">
        <v>11.13</v>
      </c>
      <c r="O12" s="230">
        <v>9.67</v>
      </c>
      <c r="P12" s="230">
        <v>23.42</v>
      </c>
    </row>
    <row r="13" spans="1:16" ht="12.75">
      <c r="A13" s="230" t="s">
        <v>575</v>
      </c>
      <c r="B13" s="230">
        <v>71.98</v>
      </c>
      <c r="C13" s="230">
        <v>26.92</v>
      </c>
      <c r="D13" s="230">
        <v>23.17</v>
      </c>
      <c r="E13" s="230">
        <v>29.29</v>
      </c>
      <c r="F13" s="230">
        <v>27.66</v>
      </c>
      <c r="G13" s="230">
        <v>42.74</v>
      </c>
      <c r="H13" s="230">
        <v>1.93</v>
      </c>
      <c r="I13" s="230">
        <v>24.11</v>
      </c>
      <c r="J13" s="230">
        <v>54.13</v>
      </c>
      <c r="K13" s="230">
        <v>32.77</v>
      </c>
      <c r="L13" s="230">
        <v>17.34</v>
      </c>
      <c r="M13" s="230">
        <v>24.33</v>
      </c>
      <c r="N13" s="230">
        <v>25.7</v>
      </c>
      <c r="O13" s="230">
        <v>57.33</v>
      </c>
      <c r="P13" s="230">
        <v>29.89</v>
      </c>
    </row>
    <row r="14" spans="1:16" ht="12.75">
      <c r="A14" s="230" t="s">
        <v>465</v>
      </c>
      <c r="B14" s="230">
        <v>22.99</v>
      </c>
      <c r="C14" s="230">
        <v>26.83</v>
      </c>
      <c r="D14" s="230">
        <v>64.26</v>
      </c>
      <c r="E14" s="230">
        <v>37.08</v>
      </c>
      <c r="F14" s="230">
        <v>55.7</v>
      </c>
      <c r="G14" s="230">
        <v>32.39</v>
      </c>
      <c r="H14" s="230">
        <v>34.87</v>
      </c>
      <c r="I14" s="230">
        <v>54.65</v>
      </c>
      <c r="J14" s="230">
        <v>21.56</v>
      </c>
      <c r="K14" s="230">
        <v>53.38</v>
      </c>
      <c r="L14" s="230">
        <v>42.69</v>
      </c>
      <c r="M14" s="230">
        <v>0.63</v>
      </c>
      <c r="N14" s="230">
        <v>41.98</v>
      </c>
      <c r="O14" s="230">
        <v>23.05</v>
      </c>
      <c r="P14" s="230">
        <v>31.28</v>
      </c>
    </row>
    <row r="15" spans="1:16" ht="12.75">
      <c r="A15" s="230" t="s">
        <v>576</v>
      </c>
      <c r="B15" s="230">
        <v>5.04</v>
      </c>
      <c r="C15" s="230">
        <v>10.01</v>
      </c>
      <c r="D15" s="230">
        <v>3.8</v>
      </c>
      <c r="E15" s="230">
        <v>4.03</v>
      </c>
      <c r="F15" s="230">
        <v>5.39</v>
      </c>
      <c r="G15" s="230">
        <v>0.6</v>
      </c>
      <c r="H15" s="230">
        <v>37.58</v>
      </c>
      <c r="I15" s="230">
        <v>2.33</v>
      </c>
      <c r="J15" s="230">
        <v>13.38</v>
      </c>
      <c r="K15" s="230">
        <v>13.49</v>
      </c>
      <c r="L15" s="230">
        <v>19.81</v>
      </c>
      <c r="M15" s="230">
        <v>1.89</v>
      </c>
      <c r="N15" s="230">
        <v>0.49</v>
      </c>
      <c r="O15" s="230">
        <v>6.65</v>
      </c>
      <c r="P15" s="230">
        <v>5.21</v>
      </c>
    </row>
    <row r="16" spans="1:16" ht="12.75">
      <c r="A16" s="230" t="s">
        <v>577</v>
      </c>
      <c r="B16" s="230">
        <v>0</v>
      </c>
      <c r="C16" s="230">
        <v>1.14</v>
      </c>
      <c r="D16" s="230">
        <v>1.5</v>
      </c>
      <c r="E16" s="230">
        <v>0.61</v>
      </c>
      <c r="F16" s="230">
        <v>1.69</v>
      </c>
      <c r="G16" s="230">
        <v>0.61</v>
      </c>
      <c r="H16" s="230">
        <v>9.19</v>
      </c>
      <c r="I16" s="230">
        <v>0.3</v>
      </c>
      <c r="J16" s="230">
        <v>0.09</v>
      </c>
      <c r="K16" s="230">
        <v>0</v>
      </c>
      <c r="L16" s="230">
        <v>5.1</v>
      </c>
      <c r="M16" s="230">
        <v>0.63</v>
      </c>
      <c r="N16" s="230">
        <v>1.6</v>
      </c>
      <c r="O16" s="230">
        <v>0.68</v>
      </c>
      <c r="P16" s="230">
        <v>1.18</v>
      </c>
    </row>
    <row r="17" spans="1:16" ht="12.75">
      <c r="A17" s="230" t="s">
        <v>578</v>
      </c>
      <c r="B17" s="230">
        <v>0</v>
      </c>
      <c r="C17" s="230">
        <v>0.26</v>
      </c>
      <c r="D17" s="230">
        <v>0.04</v>
      </c>
      <c r="E17" s="230">
        <v>0.41</v>
      </c>
      <c r="F17" s="230">
        <v>0.63</v>
      </c>
      <c r="G17" s="230">
        <v>0.08</v>
      </c>
      <c r="H17" s="230">
        <v>2.06</v>
      </c>
      <c r="I17" s="230">
        <v>1.47</v>
      </c>
      <c r="J17" s="230">
        <v>0.85</v>
      </c>
      <c r="K17" s="230">
        <v>0</v>
      </c>
      <c r="L17" s="230">
        <v>0.91</v>
      </c>
      <c r="M17" s="230">
        <v>0.24</v>
      </c>
      <c r="N17" s="230">
        <v>0.66</v>
      </c>
      <c r="O17" s="230">
        <v>0.14</v>
      </c>
      <c r="P17" s="230">
        <v>0.49</v>
      </c>
    </row>
    <row r="18" spans="1:16" ht="12.75">
      <c r="A18" s="230" t="s">
        <v>579</v>
      </c>
      <c r="B18" s="230">
        <v>0</v>
      </c>
      <c r="C18" s="230">
        <v>0.15</v>
      </c>
      <c r="D18" s="230">
        <v>0.05</v>
      </c>
      <c r="E18" s="230">
        <v>0</v>
      </c>
      <c r="F18" s="230">
        <v>0.33</v>
      </c>
      <c r="G18" s="230">
        <v>0.22</v>
      </c>
      <c r="H18" s="230">
        <v>4.94</v>
      </c>
      <c r="I18" s="230">
        <v>0.66</v>
      </c>
      <c r="J18" s="230">
        <v>0.19</v>
      </c>
      <c r="K18" s="230">
        <v>0</v>
      </c>
      <c r="L18" s="230">
        <v>1.36</v>
      </c>
      <c r="M18" s="230">
        <v>0.29</v>
      </c>
      <c r="N18" s="230">
        <v>0.02</v>
      </c>
      <c r="O18" s="230">
        <v>0.24</v>
      </c>
      <c r="P18" s="230">
        <v>0.42</v>
      </c>
    </row>
    <row r="19" spans="1:16" ht="12.75">
      <c r="A19" s="230" t="s">
        <v>580</v>
      </c>
      <c r="B19" s="230">
        <v>0</v>
      </c>
      <c r="C19" s="230">
        <v>0.05</v>
      </c>
      <c r="D19" s="230">
        <v>0.09</v>
      </c>
      <c r="E19" s="230">
        <v>0.03</v>
      </c>
      <c r="F19" s="230">
        <v>0.21</v>
      </c>
      <c r="G19" s="230">
        <v>0.24</v>
      </c>
      <c r="H19" s="230">
        <v>0.82</v>
      </c>
      <c r="I19" s="230">
        <v>0.16</v>
      </c>
      <c r="J19" s="230">
        <v>0.08</v>
      </c>
      <c r="K19" s="230">
        <v>0</v>
      </c>
      <c r="L19" s="230">
        <v>0.43</v>
      </c>
      <c r="M19" s="230">
        <v>0.12</v>
      </c>
      <c r="N19" s="230">
        <v>0</v>
      </c>
      <c r="O19" s="230">
        <v>0.06</v>
      </c>
      <c r="P19" s="230">
        <v>0.16</v>
      </c>
    </row>
    <row r="20" spans="1:16" ht="12.75">
      <c r="A20" s="230" t="s">
        <v>581</v>
      </c>
      <c r="B20" s="230">
        <v>0</v>
      </c>
      <c r="C20" s="230">
        <v>0.38</v>
      </c>
      <c r="D20" s="230">
        <v>0</v>
      </c>
      <c r="E20" s="230">
        <v>0</v>
      </c>
      <c r="F20" s="230">
        <v>0.1</v>
      </c>
      <c r="G20" s="230">
        <v>0.02</v>
      </c>
      <c r="H20" s="230">
        <v>0.31</v>
      </c>
      <c r="I20" s="230">
        <v>0.15</v>
      </c>
      <c r="J20" s="230">
        <v>0.09</v>
      </c>
      <c r="K20" s="230">
        <v>0</v>
      </c>
      <c r="L20" s="230">
        <v>0.01</v>
      </c>
      <c r="M20" s="230">
        <v>0.04</v>
      </c>
      <c r="N20" s="230">
        <v>0</v>
      </c>
      <c r="O20" s="230">
        <v>0</v>
      </c>
      <c r="P20" s="230">
        <v>0.08</v>
      </c>
    </row>
    <row r="21" spans="1:16" ht="12.75">
      <c r="A21" s="391" t="s">
        <v>582</v>
      </c>
      <c r="B21" s="391">
        <v>0</v>
      </c>
      <c r="C21" s="391">
        <v>0.38</v>
      </c>
      <c r="D21" s="391">
        <v>0</v>
      </c>
      <c r="E21" s="391">
        <v>0</v>
      </c>
      <c r="F21" s="391">
        <v>0.1</v>
      </c>
      <c r="G21" s="391">
        <v>0.02</v>
      </c>
      <c r="H21" s="391">
        <v>0.31</v>
      </c>
      <c r="I21" s="391">
        <v>0.15</v>
      </c>
      <c r="J21" s="391">
        <v>0.09</v>
      </c>
      <c r="K21" s="391">
        <v>0</v>
      </c>
      <c r="L21" s="391">
        <v>0.01</v>
      </c>
      <c r="M21" s="391">
        <v>0.04</v>
      </c>
      <c r="N21" s="391">
        <v>0</v>
      </c>
      <c r="O21" s="391">
        <v>0</v>
      </c>
      <c r="P21" s="391">
        <v>0.08</v>
      </c>
    </row>
    <row r="22" spans="1:34" s="395" customFormat="1" ht="12.75">
      <c r="A22" s="394" t="s">
        <v>302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</row>
    <row r="23" spans="1:16" ht="12.75">
      <c r="A23" s="392" t="s">
        <v>566</v>
      </c>
      <c r="B23" s="392">
        <v>100</v>
      </c>
      <c r="C23" s="393">
        <v>100</v>
      </c>
      <c r="D23" s="393">
        <v>100</v>
      </c>
      <c r="E23" s="393">
        <v>100</v>
      </c>
      <c r="F23" s="393">
        <v>100</v>
      </c>
      <c r="G23" s="393">
        <v>100</v>
      </c>
      <c r="H23" s="393">
        <v>100</v>
      </c>
      <c r="I23" s="393">
        <v>100</v>
      </c>
      <c r="J23" s="393">
        <v>100</v>
      </c>
      <c r="K23" s="211">
        <v>100</v>
      </c>
      <c r="L23" s="393">
        <v>100</v>
      </c>
      <c r="M23" s="393">
        <v>100</v>
      </c>
      <c r="N23" s="393">
        <v>100</v>
      </c>
      <c r="O23" s="393">
        <v>100</v>
      </c>
      <c r="P23" s="393">
        <v>100</v>
      </c>
    </row>
    <row r="24" spans="1:16" ht="12.75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</row>
    <row r="25" spans="1:2" ht="12.75">
      <c r="A25" s="377" t="s">
        <v>1023</v>
      </c>
      <c r="B25" s="377"/>
    </row>
    <row r="27" spans="1:16" ht="12.75">
      <c r="A27" s="231" t="s">
        <v>555</v>
      </c>
      <c r="B27" s="404" t="s">
        <v>415</v>
      </c>
      <c r="C27" s="399" t="s">
        <v>556</v>
      </c>
      <c r="D27" s="399" t="s">
        <v>557</v>
      </c>
      <c r="E27" s="399" t="s">
        <v>558</v>
      </c>
      <c r="F27" s="399" t="s">
        <v>559</v>
      </c>
      <c r="G27" s="399" t="s">
        <v>560</v>
      </c>
      <c r="H27" s="399" t="s">
        <v>561</v>
      </c>
      <c r="I27" s="399" t="s">
        <v>562</v>
      </c>
      <c r="J27" s="399" t="s">
        <v>777</v>
      </c>
      <c r="K27" s="399" t="s">
        <v>778</v>
      </c>
      <c r="L27" s="399" t="s">
        <v>904</v>
      </c>
      <c r="M27" s="399" t="s">
        <v>563</v>
      </c>
      <c r="N27" s="399" t="s">
        <v>564</v>
      </c>
      <c r="O27" s="399" t="s">
        <v>565</v>
      </c>
      <c r="P27" s="399" t="s">
        <v>566</v>
      </c>
    </row>
    <row r="28" spans="1:16" ht="12.75">
      <c r="A28" s="232" t="s">
        <v>567</v>
      </c>
      <c r="B28" s="232">
        <v>3.95</v>
      </c>
      <c r="C28" s="232">
        <v>66.89</v>
      </c>
      <c r="D28" s="232">
        <v>50.45</v>
      </c>
      <c r="E28" s="232">
        <v>60.42</v>
      </c>
      <c r="F28" s="232">
        <v>55.57</v>
      </c>
      <c r="G28" s="232">
        <v>56.38</v>
      </c>
      <c r="H28" s="232">
        <v>50.15</v>
      </c>
      <c r="I28" s="232">
        <v>37.87</v>
      </c>
      <c r="J28" s="232">
        <v>91.24</v>
      </c>
      <c r="K28" s="232">
        <v>74.35</v>
      </c>
      <c r="L28" s="232">
        <v>84.57</v>
      </c>
      <c r="M28" s="232">
        <v>45.9</v>
      </c>
      <c r="N28" s="232">
        <v>71.26</v>
      </c>
      <c r="O28" s="232">
        <v>40.5</v>
      </c>
      <c r="P28" s="232">
        <v>53.88</v>
      </c>
    </row>
    <row r="29" spans="1:16" ht="12.75">
      <c r="A29" s="232" t="s">
        <v>568</v>
      </c>
      <c r="B29" s="232">
        <v>91.01</v>
      </c>
      <c r="C29" s="232">
        <v>15.62</v>
      </c>
      <c r="D29" s="232">
        <v>48</v>
      </c>
      <c r="E29" s="232">
        <v>17.42</v>
      </c>
      <c r="F29" s="232">
        <v>29.43</v>
      </c>
      <c r="G29" s="232">
        <v>22.14</v>
      </c>
      <c r="H29" s="232">
        <v>21.94</v>
      </c>
      <c r="I29" s="232">
        <v>31.09</v>
      </c>
      <c r="J29" s="232">
        <v>8.76</v>
      </c>
      <c r="K29" s="232">
        <v>25.65</v>
      </c>
      <c r="L29" s="232">
        <v>14.56</v>
      </c>
      <c r="M29" s="232">
        <v>38.56</v>
      </c>
      <c r="N29" s="232">
        <v>23.5</v>
      </c>
      <c r="O29" s="232">
        <v>32.16</v>
      </c>
      <c r="P29" s="232">
        <v>28.86</v>
      </c>
    </row>
    <row r="30" spans="1:16" ht="12.75">
      <c r="A30" s="232" t="s">
        <v>569</v>
      </c>
      <c r="B30" s="232">
        <v>0</v>
      </c>
      <c r="C30" s="232">
        <v>0.34</v>
      </c>
      <c r="D30" s="232">
        <v>0.04</v>
      </c>
      <c r="E30" s="232">
        <v>1.01</v>
      </c>
      <c r="F30" s="232">
        <v>0.57</v>
      </c>
      <c r="G30" s="232">
        <v>4.63</v>
      </c>
      <c r="H30" s="232">
        <v>2.74</v>
      </c>
      <c r="I30" s="232">
        <v>1.16</v>
      </c>
      <c r="J30" s="232">
        <v>0</v>
      </c>
      <c r="K30" s="232">
        <v>0</v>
      </c>
      <c r="L30" s="232">
        <v>0.82</v>
      </c>
      <c r="M30" s="232">
        <v>0.39</v>
      </c>
      <c r="N30" s="232">
        <v>2.73</v>
      </c>
      <c r="O30" s="232">
        <v>3.38</v>
      </c>
      <c r="P30" s="232">
        <v>1.28</v>
      </c>
    </row>
    <row r="31" spans="1:16" ht="12.75">
      <c r="A31" s="232" t="s">
        <v>570</v>
      </c>
      <c r="B31" s="232">
        <v>5.04</v>
      </c>
      <c r="C31" s="232">
        <v>17.15</v>
      </c>
      <c r="D31" s="232">
        <v>1.5</v>
      </c>
      <c r="E31" s="232">
        <v>21.16</v>
      </c>
      <c r="F31" s="232">
        <v>14.44</v>
      </c>
      <c r="G31" s="232">
        <v>16.85</v>
      </c>
      <c r="H31" s="232">
        <v>25.17</v>
      </c>
      <c r="I31" s="232">
        <v>29.88</v>
      </c>
      <c r="J31" s="232">
        <v>0</v>
      </c>
      <c r="K31" s="232">
        <v>0</v>
      </c>
      <c r="L31" s="232">
        <v>0.04</v>
      </c>
      <c r="M31" s="232">
        <v>15.15</v>
      </c>
      <c r="N31" s="232">
        <v>2.5</v>
      </c>
      <c r="O31" s="232">
        <v>23.96</v>
      </c>
      <c r="P31" s="232">
        <v>15.98</v>
      </c>
    </row>
    <row r="32" spans="1:16" ht="12.75">
      <c r="A32" s="232" t="s">
        <v>571</v>
      </c>
      <c r="B32" s="232">
        <v>0</v>
      </c>
      <c r="C32" s="232">
        <v>0</v>
      </c>
      <c r="D32" s="232">
        <v>0</v>
      </c>
      <c r="E32" s="232">
        <v>0</v>
      </c>
      <c r="F32" s="232">
        <v>0</v>
      </c>
      <c r="G32" s="232">
        <v>0</v>
      </c>
      <c r="H32" s="232">
        <v>0</v>
      </c>
      <c r="I32" s="232">
        <v>0</v>
      </c>
      <c r="J32" s="232">
        <v>0</v>
      </c>
      <c r="K32" s="232">
        <v>0</v>
      </c>
      <c r="L32" s="232">
        <v>0</v>
      </c>
      <c r="M32" s="232">
        <v>0</v>
      </c>
      <c r="N32" s="232">
        <v>0</v>
      </c>
      <c r="O32" s="232">
        <v>0</v>
      </c>
      <c r="P32" s="232">
        <v>0</v>
      </c>
    </row>
    <row r="33" spans="1:16" ht="12.75">
      <c r="A33" s="232" t="s">
        <v>302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</row>
    <row r="34" spans="1:16" ht="12.75">
      <c r="A34" s="232" t="s">
        <v>566</v>
      </c>
      <c r="B34" s="232">
        <v>100</v>
      </c>
      <c r="C34" s="232">
        <v>100</v>
      </c>
      <c r="D34" s="232">
        <v>100</v>
      </c>
      <c r="E34" s="232">
        <v>100</v>
      </c>
      <c r="F34" s="232">
        <v>100</v>
      </c>
      <c r="G34" s="232">
        <v>100</v>
      </c>
      <c r="H34" s="232">
        <v>100</v>
      </c>
      <c r="I34" s="232">
        <v>100</v>
      </c>
      <c r="J34" s="232">
        <v>100</v>
      </c>
      <c r="K34" s="211">
        <v>100</v>
      </c>
      <c r="L34" s="393">
        <v>100</v>
      </c>
      <c r="M34" s="232">
        <v>100</v>
      </c>
      <c r="N34" s="232">
        <v>100</v>
      </c>
      <c r="O34" s="232">
        <v>100</v>
      </c>
      <c r="P34" s="232">
        <v>100</v>
      </c>
    </row>
    <row r="36" spans="1:16" ht="12.75">
      <c r="A36" s="210" t="s">
        <v>1023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</row>
    <row r="37" spans="1:16" ht="12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</row>
    <row r="38" spans="1:16" ht="12.75">
      <c r="A38" s="221" t="s">
        <v>583</v>
      </c>
      <c r="B38" s="404" t="s">
        <v>415</v>
      </c>
      <c r="C38" s="399" t="s">
        <v>556</v>
      </c>
      <c r="D38" s="399" t="s">
        <v>557</v>
      </c>
      <c r="E38" s="399" t="s">
        <v>558</v>
      </c>
      <c r="F38" s="399" t="s">
        <v>559</v>
      </c>
      <c r="G38" s="399" t="s">
        <v>560</v>
      </c>
      <c r="H38" s="399" t="s">
        <v>561</v>
      </c>
      <c r="I38" s="399" t="s">
        <v>562</v>
      </c>
      <c r="J38" s="399" t="s">
        <v>777</v>
      </c>
      <c r="K38" s="399" t="s">
        <v>778</v>
      </c>
      <c r="L38" s="399" t="s">
        <v>904</v>
      </c>
      <c r="M38" s="399" t="s">
        <v>563</v>
      </c>
      <c r="N38" s="399" t="s">
        <v>564</v>
      </c>
      <c r="O38" s="399" t="s">
        <v>565</v>
      </c>
      <c r="P38" s="399" t="s">
        <v>566</v>
      </c>
    </row>
    <row r="39" spans="1:16" ht="12.75">
      <c r="A39" s="211" t="s">
        <v>584</v>
      </c>
      <c r="B39" s="211">
        <v>100</v>
      </c>
      <c r="C39" s="211">
        <v>91.33</v>
      </c>
      <c r="D39" s="211">
        <v>95.48</v>
      </c>
      <c r="E39" s="211">
        <v>96.03</v>
      </c>
      <c r="F39" s="211">
        <v>97.5</v>
      </c>
      <c r="G39" s="211">
        <v>96.28</v>
      </c>
      <c r="H39" s="211">
        <v>84.72</v>
      </c>
      <c r="I39" s="211">
        <v>96.86</v>
      </c>
      <c r="J39" s="211">
        <v>97.92</v>
      </c>
      <c r="K39" s="211">
        <v>98.65</v>
      </c>
      <c r="L39" s="211">
        <v>89.23</v>
      </c>
      <c r="M39" s="211">
        <v>98.07</v>
      </c>
      <c r="N39" s="211">
        <v>97.73</v>
      </c>
      <c r="O39" s="211">
        <v>93.48</v>
      </c>
      <c r="P39" s="211">
        <v>96.29</v>
      </c>
    </row>
    <row r="40" spans="1:16" ht="12.75">
      <c r="A40" s="211" t="s">
        <v>585</v>
      </c>
      <c r="B40" s="211">
        <v>0</v>
      </c>
      <c r="C40" s="211">
        <v>0.65</v>
      </c>
      <c r="D40" s="211">
        <v>2.44</v>
      </c>
      <c r="E40" s="211">
        <v>2.13</v>
      </c>
      <c r="F40" s="211">
        <v>1.28</v>
      </c>
      <c r="G40" s="211">
        <v>1.39</v>
      </c>
      <c r="H40" s="211">
        <v>4.98</v>
      </c>
      <c r="I40" s="211">
        <v>0.95</v>
      </c>
      <c r="J40" s="211">
        <v>1.21</v>
      </c>
      <c r="K40" s="211">
        <v>1.31</v>
      </c>
      <c r="L40" s="211">
        <v>4.36</v>
      </c>
      <c r="M40" s="211">
        <v>1.27</v>
      </c>
      <c r="N40" s="211">
        <v>0.26</v>
      </c>
      <c r="O40" s="211">
        <v>4.25</v>
      </c>
      <c r="P40" s="211">
        <v>1.62</v>
      </c>
    </row>
    <row r="41" spans="1:16" ht="12.75">
      <c r="A41" s="211" t="s">
        <v>586</v>
      </c>
      <c r="B41" s="211">
        <v>0</v>
      </c>
      <c r="C41" s="211">
        <v>0.45</v>
      </c>
      <c r="D41" s="211">
        <v>0.7</v>
      </c>
      <c r="E41" s="211">
        <v>0.53</v>
      </c>
      <c r="F41" s="211">
        <v>0.33</v>
      </c>
      <c r="G41" s="211">
        <v>0.84</v>
      </c>
      <c r="H41" s="211">
        <v>2.02</v>
      </c>
      <c r="I41" s="211">
        <v>0.37</v>
      </c>
      <c r="J41" s="211">
        <v>0.09</v>
      </c>
      <c r="K41" s="211">
        <v>0.04</v>
      </c>
      <c r="L41" s="211">
        <v>2.41</v>
      </c>
      <c r="M41" s="211">
        <v>0.34</v>
      </c>
      <c r="N41" s="211">
        <v>0.14</v>
      </c>
      <c r="O41" s="211">
        <v>1.12</v>
      </c>
      <c r="P41" s="211">
        <v>0.53</v>
      </c>
    </row>
    <row r="42" spans="1:16" ht="12.75">
      <c r="A42" s="211" t="s">
        <v>587</v>
      </c>
      <c r="B42" s="211">
        <v>0</v>
      </c>
      <c r="C42" s="211">
        <v>6.17</v>
      </c>
      <c r="D42" s="211">
        <v>0.6</v>
      </c>
      <c r="E42" s="211">
        <v>1.09</v>
      </c>
      <c r="F42" s="211">
        <v>0.33</v>
      </c>
      <c r="G42" s="211">
        <v>1.08</v>
      </c>
      <c r="H42" s="211">
        <v>5.24</v>
      </c>
      <c r="I42" s="211">
        <v>0.95</v>
      </c>
      <c r="J42" s="211">
        <v>0.39</v>
      </c>
      <c r="K42" s="211">
        <v>0</v>
      </c>
      <c r="L42" s="211">
        <v>2.28</v>
      </c>
      <c r="M42" s="211">
        <v>0.25</v>
      </c>
      <c r="N42" s="211">
        <v>1.72</v>
      </c>
      <c r="O42" s="211">
        <v>0.77</v>
      </c>
      <c r="P42" s="211">
        <v>1.04</v>
      </c>
    </row>
    <row r="43" spans="1:16" ht="12.75">
      <c r="A43" s="211" t="s">
        <v>588</v>
      </c>
      <c r="B43" s="211">
        <v>0</v>
      </c>
      <c r="C43" s="211">
        <v>1.39</v>
      </c>
      <c r="D43" s="211">
        <v>0.77</v>
      </c>
      <c r="E43" s="211">
        <v>0.23</v>
      </c>
      <c r="F43" s="211">
        <v>0.55</v>
      </c>
      <c r="G43" s="211">
        <v>0.41</v>
      </c>
      <c r="H43" s="211">
        <v>3.04</v>
      </c>
      <c r="I43" s="211">
        <v>0.87</v>
      </c>
      <c r="J43" s="211">
        <v>0.39</v>
      </c>
      <c r="K43" s="211">
        <v>0</v>
      </c>
      <c r="L43" s="211">
        <v>1.72</v>
      </c>
      <c r="M43" s="211">
        <v>0.07</v>
      </c>
      <c r="N43" s="211">
        <v>0.15</v>
      </c>
      <c r="O43" s="211">
        <v>0.37</v>
      </c>
      <c r="P43" s="211">
        <v>0.52</v>
      </c>
    </row>
    <row r="44" spans="1:16" ht="12.75">
      <c r="A44" s="211" t="s">
        <v>302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</row>
    <row r="45" spans="1:16" ht="12.75">
      <c r="A45" s="211" t="s">
        <v>566</v>
      </c>
      <c r="B45" s="211">
        <v>100</v>
      </c>
      <c r="C45" s="211">
        <v>100</v>
      </c>
      <c r="D45" s="211">
        <v>100</v>
      </c>
      <c r="E45" s="211">
        <v>100</v>
      </c>
      <c r="F45" s="211">
        <v>100</v>
      </c>
      <c r="G45" s="211">
        <v>100</v>
      </c>
      <c r="H45" s="211">
        <v>100</v>
      </c>
      <c r="I45" s="211">
        <v>100</v>
      </c>
      <c r="J45" s="211">
        <v>100</v>
      </c>
      <c r="K45" s="211">
        <v>100</v>
      </c>
      <c r="L45" s="211">
        <v>100</v>
      </c>
      <c r="M45" s="211">
        <v>100</v>
      </c>
      <c r="N45" s="211">
        <v>100</v>
      </c>
      <c r="O45" s="211">
        <v>100</v>
      </c>
      <c r="P45" s="211">
        <v>100</v>
      </c>
    </row>
    <row r="47" spans="1:2" ht="12.75">
      <c r="A47" s="324" t="s">
        <v>159</v>
      </c>
      <c r="B47" s="324"/>
    </row>
  </sheetData>
  <hyperlinks>
    <hyperlink ref="A1" location="Indice!A1" display="Volver"/>
  </hyperlinks>
  <printOptions/>
  <pageMargins left="0.41" right="0.27" top="0.59" bottom="1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7"/>
  <sheetViews>
    <sheetView showGridLines="0" zoomScale="80" zoomScaleNormal="80" zoomScaleSheetLayoutView="75" workbookViewId="0" topLeftCell="A1">
      <selection activeCell="A1" sqref="A1"/>
    </sheetView>
  </sheetViews>
  <sheetFormatPr defaultColWidth="11.421875" defaultRowHeight="12.75"/>
  <cols>
    <col min="1" max="1" width="29.421875" style="443" customWidth="1"/>
    <col min="2" max="2" width="36.57421875" style="444" customWidth="1"/>
    <col min="3" max="3" width="36.00390625" style="443" customWidth="1"/>
    <col min="4" max="4" width="14.8515625" style="445" customWidth="1"/>
    <col min="5" max="5" width="48.421875" style="443" customWidth="1"/>
    <col min="6" max="6" width="40.140625" style="444" bestFit="1" customWidth="1"/>
    <col min="7" max="7" width="18.8515625" style="446" customWidth="1"/>
    <col min="8" max="246" width="9.7109375" style="443" customWidth="1"/>
    <col min="247" max="247" width="10.8515625" style="443" customWidth="1"/>
    <col min="248" max="16384" width="11.421875" style="443" customWidth="1"/>
  </cols>
  <sheetData>
    <row r="1" ht="15">
      <c r="A1" s="325" t="s">
        <v>1020</v>
      </c>
    </row>
    <row r="2" ht="15">
      <c r="A2" s="356" t="s">
        <v>986</v>
      </c>
    </row>
    <row r="3" ht="15">
      <c r="A3" s="356" t="s">
        <v>987</v>
      </c>
    </row>
    <row r="4" spans="1:7" s="441" customFormat="1" ht="26.25">
      <c r="A4" s="540" t="s">
        <v>210</v>
      </c>
      <c r="B4" s="540"/>
      <c r="C4" s="540"/>
      <c r="D4" s="540"/>
      <c r="E4" s="540"/>
      <c r="F4" s="540"/>
      <c r="G4" s="540"/>
    </row>
    <row r="5" spans="1:7" s="442" customFormat="1" ht="30.75">
      <c r="A5" s="482" t="s">
        <v>589</v>
      </c>
      <c r="B5" s="483" t="s">
        <v>590</v>
      </c>
      <c r="C5" s="484"/>
      <c r="D5" s="485" t="s">
        <v>591</v>
      </c>
      <c r="E5" s="484" t="s">
        <v>296</v>
      </c>
      <c r="F5" s="483" t="s">
        <v>297</v>
      </c>
      <c r="G5" s="482" t="s">
        <v>592</v>
      </c>
    </row>
    <row r="6" spans="1:7" s="442" customFormat="1" ht="15">
      <c r="A6" s="529" t="s">
        <v>593</v>
      </c>
      <c r="B6" s="528" t="s">
        <v>594</v>
      </c>
      <c r="C6" s="537" t="s">
        <v>595</v>
      </c>
      <c r="D6" s="487">
        <v>99.64</v>
      </c>
      <c r="E6" s="488" t="s">
        <v>300</v>
      </c>
      <c r="F6" s="528" t="s">
        <v>596</v>
      </c>
      <c r="G6" s="534" t="s">
        <v>310</v>
      </c>
    </row>
    <row r="7" spans="1:7" s="442" customFormat="1" ht="15">
      <c r="A7" s="529"/>
      <c r="B7" s="529"/>
      <c r="C7" s="538"/>
      <c r="D7" s="487">
        <v>0.36</v>
      </c>
      <c r="E7" s="488" t="s">
        <v>367</v>
      </c>
      <c r="F7" s="530"/>
      <c r="G7" s="535"/>
    </row>
    <row r="8" spans="1:7" s="442" customFormat="1" ht="15">
      <c r="A8" s="529"/>
      <c r="B8" s="529"/>
      <c r="C8" s="537" t="s">
        <v>597</v>
      </c>
      <c r="D8" s="487">
        <v>97.49</v>
      </c>
      <c r="E8" s="488" t="s">
        <v>364</v>
      </c>
      <c r="F8" s="528" t="s">
        <v>598</v>
      </c>
      <c r="G8" s="534" t="s">
        <v>308</v>
      </c>
    </row>
    <row r="9" spans="1:7" s="442" customFormat="1" ht="15" customHeight="1">
      <c r="A9" s="529"/>
      <c r="B9" s="530"/>
      <c r="C9" s="538"/>
      <c r="D9" s="487">
        <v>2.51</v>
      </c>
      <c r="E9" s="488" t="s">
        <v>309</v>
      </c>
      <c r="F9" s="530"/>
      <c r="G9" s="535"/>
    </row>
    <row r="10" spans="1:7" s="442" customFormat="1" ht="15">
      <c r="A10" s="529"/>
      <c r="B10" s="528" t="s">
        <v>599</v>
      </c>
      <c r="C10" s="537" t="s">
        <v>600</v>
      </c>
      <c r="D10" s="487">
        <v>99</v>
      </c>
      <c r="E10" s="488" t="s">
        <v>601</v>
      </c>
      <c r="F10" s="531" t="s">
        <v>602</v>
      </c>
      <c r="G10" s="534" t="s">
        <v>311</v>
      </c>
    </row>
    <row r="11" spans="1:7" s="442" customFormat="1" ht="15" customHeight="1">
      <c r="A11" s="529"/>
      <c r="B11" s="529"/>
      <c r="C11" s="538"/>
      <c r="D11" s="487">
        <v>1</v>
      </c>
      <c r="E11" s="488" t="s">
        <v>360</v>
      </c>
      <c r="F11" s="533"/>
      <c r="G11" s="535"/>
    </row>
    <row r="12" spans="1:7" s="442" customFormat="1" ht="15">
      <c r="A12" s="529"/>
      <c r="B12" s="529"/>
      <c r="C12" s="537" t="s">
        <v>603</v>
      </c>
      <c r="D12" s="487">
        <v>99.96</v>
      </c>
      <c r="E12" s="488" t="s">
        <v>305</v>
      </c>
      <c r="F12" s="531" t="s">
        <v>604</v>
      </c>
      <c r="G12" s="534" t="str">
        <f>"28.09.88"</f>
        <v>28.09.88</v>
      </c>
    </row>
    <row r="13" spans="1:7" s="442" customFormat="1" ht="15">
      <c r="A13" s="529"/>
      <c r="B13" s="529"/>
      <c r="C13" s="538"/>
      <c r="D13" s="487">
        <v>0.04</v>
      </c>
      <c r="E13" s="488" t="s">
        <v>375</v>
      </c>
      <c r="F13" s="533"/>
      <c r="G13" s="535"/>
    </row>
    <row r="14" spans="1:7" s="442" customFormat="1" ht="15">
      <c r="A14" s="529"/>
      <c r="B14" s="529"/>
      <c r="C14" s="537" t="s">
        <v>605</v>
      </c>
      <c r="D14" s="487">
        <v>99</v>
      </c>
      <c r="E14" s="488" t="s">
        <v>300</v>
      </c>
      <c r="F14" s="531" t="s">
        <v>211</v>
      </c>
      <c r="G14" s="534" t="s">
        <v>313</v>
      </c>
    </row>
    <row r="15" spans="1:7" s="442" customFormat="1" ht="15">
      <c r="A15" s="529"/>
      <c r="B15" s="529"/>
      <c r="C15" s="538"/>
      <c r="D15" s="487">
        <v>1</v>
      </c>
      <c r="E15" s="488" t="s">
        <v>367</v>
      </c>
      <c r="F15" s="533"/>
      <c r="G15" s="535"/>
    </row>
    <row r="16" spans="1:7" s="442" customFormat="1" ht="15">
      <c r="A16" s="529"/>
      <c r="B16" s="529"/>
      <c r="C16" s="537" t="s">
        <v>381</v>
      </c>
      <c r="D16" s="487">
        <v>58.03</v>
      </c>
      <c r="E16" s="488" t="s">
        <v>300</v>
      </c>
      <c r="F16" s="531" t="s">
        <v>606</v>
      </c>
      <c r="G16" s="534" t="s">
        <v>382</v>
      </c>
    </row>
    <row r="17" spans="1:7" s="442" customFormat="1" ht="15">
      <c r="A17" s="529"/>
      <c r="B17" s="529"/>
      <c r="C17" s="538"/>
      <c r="D17" s="487">
        <v>41.97</v>
      </c>
      <c r="E17" s="488" t="s">
        <v>383</v>
      </c>
      <c r="F17" s="533"/>
      <c r="G17" s="535"/>
    </row>
    <row r="18" spans="1:7" s="442" customFormat="1" ht="15">
      <c r="A18" s="529"/>
      <c r="B18" s="529"/>
      <c r="C18" s="537" t="s">
        <v>607</v>
      </c>
      <c r="D18" s="487">
        <v>99.9</v>
      </c>
      <c r="E18" s="488" t="s">
        <v>314</v>
      </c>
      <c r="F18" s="531" t="s">
        <v>608</v>
      </c>
      <c r="G18" s="534" t="s">
        <v>315</v>
      </c>
    </row>
    <row r="19" spans="1:7" s="442" customFormat="1" ht="15">
      <c r="A19" s="529"/>
      <c r="B19" s="529"/>
      <c r="C19" s="538"/>
      <c r="D19" s="487">
        <v>0.1</v>
      </c>
      <c r="E19" s="488" t="s">
        <v>348</v>
      </c>
      <c r="F19" s="533"/>
      <c r="G19" s="535"/>
    </row>
    <row r="20" spans="1:7" s="442" customFormat="1" ht="15">
      <c r="A20" s="529"/>
      <c r="B20" s="529"/>
      <c r="C20" s="537" t="s">
        <v>363</v>
      </c>
      <c r="D20" s="487">
        <v>99</v>
      </c>
      <c r="E20" s="488" t="s">
        <v>299</v>
      </c>
      <c r="F20" s="531" t="s">
        <v>212</v>
      </c>
      <c r="G20" s="534" t="s">
        <v>312</v>
      </c>
    </row>
    <row r="21" spans="1:7" s="442" customFormat="1" ht="15">
      <c r="A21" s="529"/>
      <c r="B21" s="529"/>
      <c r="C21" s="538"/>
      <c r="D21" s="487">
        <v>1</v>
      </c>
      <c r="E21" s="488" t="s">
        <v>352</v>
      </c>
      <c r="F21" s="533"/>
      <c r="G21" s="535"/>
    </row>
    <row r="22" spans="1:7" s="442" customFormat="1" ht="15">
      <c r="A22" s="529"/>
      <c r="B22" s="529"/>
      <c r="C22" s="537" t="s">
        <v>425</v>
      </c>
      <c r="D22" s="487">
        <v>98.602</v>
      </c>
      <c r="E22" s="488" t="s">
        <v>364</v>
      </c>
      <c r="F22" s="531" t="s">
        <v>609</v>
      </c>
      <c r="G22" s="534" t="s">
        <v>316</v>
      </c>
    </row>
    <row r="23" spans="1:7" s="442" customFormat="1" ht="15">
      <c r="A23" s="529"/>
      <c r="B23" s="529"/>
      <c r="C23" s="538"/>
      <c r="D23" s="487">
        <v>1.398</v>
      </c>
      <c r="E23" s="488" t="s">
        <v>424</v>
      </c>
      <c r="F23" s="533"/>
      <c r="G23" s="535"/>
    </row>
    <row r="24" spans="1:7" s="442" customFormat="1" ht="15">
      <c r="A24" s="529"/>
      <c r="B24" s="529"/>
      <c r="C24" s="537" t="s">
        <v>610</v>
      </c>
      <c r="D24" s="487">
        <v>99.99</v>
      </c>
      <c r="E24" s="488" t="s">
        <v>319</v>
      </c>
      <c r="F24" s="531" t="s">
        <v>611</v>
      </c>
      <c r="G24" s="534" t="s">
        <v>317</v>
      </c>
    </row>
    <row r="25" spans="1:7" s="442" customFormat="1" ht="15">
      <c r="A25" s="529"/>
      <c r="B25" s="529"/>
      <c r="C25" s="538"/>
      <c r="D25" s="487">
        <v>0.01</v>
      </c>
      <c r="E25" s="488" t="s">
        <v>353</v>
      </c>
      <c r="F25" s="533"/>
      <c r="G25" s="535"/>
    </row>
    <row r="26" spans="1:7" s="442" customFormat="1" ht="15">
      <c r="A26" s="529"/>
      <c r="B26" s="529"/>
      <c r="C26" s="537" t="s">
        <v>783</v>
      </c>
      <c r="D26" s="487">
        <v>99</v>
      </c>
      <c r="E26" s="488" t="s">
        <v>431</v>
      </c>
      <c r="F26" s="531" t="s">
        <v>612</v>
      </c>
      <c r="G26" s="534" t="s">
        <v>784</v>
      </c>
    </row>
    <row r="27" spans="1:7" s="442" customFormat="1" ht="15">
      <c r="A27" s="529"/>
      <c r="B27" s="530"/>
      <c r="C27" s="538"/>
      <c r="D27" s="487">
        <v>1</v>
      </c>
      <c r="E27" s="488" t="s">
        <v>785</v>
      </c>
      <c r="F27" s="533"/>
      <c r="G27" s="535"/>
    </row>
    <row r="28" spans="1:7" s="442" customFormat="1" ht="15">
      <c r="A28" s="529"/>
      <c r="B28" s="528" t="s">
        <v>613</v>
      </c>
      <c r="C28" s="537" t="s">
        <v>615</v>
      </c>
      <c r="D28" s="487">
        <v>99.9</v>
      </c>
      <c r="E28" s="488" t="s">
        <v>299</v>
      </c>
      <c r="F28" s="531" t="s">
        <v>616</v>
      </c>
      <c r="G28" s="534" t="str">
        <f>"23.12.87"</f>
        <v>23.12.87</v>
      </c>
    </row>
    <row r="29" spans="1:7" s="442" customFormat="1" ht="15">
      <c r="A29" s="529"/>
      <c r="B29" s="530"/>
      <c r="C29" s="538"/>
      <c r="D29" s="487">
        <v>0.1</v>
      </c>
      <c r="E29" s="488" t="s">
        <v>352</v>
      </c>
      <c r="F29" s="533"/>
      <c r="G29" s="535"/>
    </row>
    <row r="30" spans="1:7" s="442" customFormat="1" ht="15">
      <c r="A30" s="529"/>
      <c r="B30" s="528" t="s">
        <v>213</v>
      </c>
      <c r="C30" s="537" t="s">
        <v>617</v>
      </c>
      <c r="D30" s="487">
        <v>99.98</v>
      </c>
      <c r="E30" s="488" t="s">
        <v>305</v>
      </c>
      <c r="F30" s="528" t="s">
        <v>618</v>
      </c>
      <c r="G30" s="534" t="s">
        <v>403</v>
      </c>
    </row>
    <row r="31" spans="1:7" s="442" customFormat="1" ht="15">
      <c r="A31" s="529"/>
      <c r="B31" s="529"/>
      <c r="C31" s="538"/>
      <c r="D31" s="487">
        <v>0.02</v>
      </c>
      <c r="E31" s="488" t="s">
        <v>406</v>
      </c>
      <c r="F31" s="530"/>
      <c r="G31" s="535"/>
    </row>
    <row r="32" spans="1:7" s="442" customFormat="1" ht="15">
      <c r="A32" s="529"/>
      <c r="B32" s="529"/>
      <c r="C32" s="537" t="s">
        <v>619</v>
      </c>
      <c r="D32" s="487">
        <v>99.96348</v>
      </c>
      <c r="E32" s="488" t="s">
        <v>385</v>
      </c>
      <c r="F32" s="528" t="s">
        <v>616</v>
      </c>
      <c r="G32" s="534" t="s">
        <v>404</v>
      </c>
    </row>
    <row r="33" spans="1:7" s="442" customFormat="1" ht="15">
      <c r="A33" s="529"/>
      <c r="B33" s="529"/>
      <c r="C33" s="539"/>
      <c r="D33" s="487">
        <v>0.03459</v>
      </c>
      <c r="E33" s="488" t="s">
        <v>306</v>
      </c>
      <c r="F33" s="529"/>
      <c r="G33" s="536"/>
    </row>
    <row r="34" spans="1:7" s="442" customFormat="1" ht="15">
      <c r="A34" s="529"/>
      <c r="B34" s="529"/>
      <c r="C34" s="538"/>
      <c r="D34" s="487">
        <v>0.00193</v>
      </c>
      <c r="E34" s="488" t="s">
        <v>405</v>
      </c>
      <c r="F34" s="530"/>
      <c r="G34" s="535"/>
    </row>
    <row r="35" spans="1:7" s="442" customFormat="1" ht="15">
      <c r="A35" s="529"/>
      <c r="B35" s="529"/>
      <c r="C35" s="537" t="s">
        <v>620</v>
      </c>
      <c r="D35" s="487">
        <v>99.99</v>
      </c>
      <c r="E35" s="488" t="s">
        <v>314</v>
      </c>
      <c r="F35" s="528" t="s">
        <v>621</v>
      </c>
      <c r="G35" s="534"/>
    </row>
    <row r="36" spans="1:7" s="442" customFormat="1" ht="15">
      <c r="A36" s="529"/>
      <c r="B36" s="529"/>
      <c r="C36" s="538"/>
      <c r="D36" s="487">
        <v>0.01</v>
      </c>
      <c r="E36" s="488" t="s">
        <v>416</v>
      </c>
      <c r="F36" s="530"/>
      <c r="G36" s="535"/>
    </row>
    <row r="37" spans="1:7" s="442" customFormat="1" ht="15">
      <c r="A37" s="529"/>
      <c r="B37" s="529"/>
      <c r="C37" s="537" t="s">
        <v>622</v>
      </c>
      <c r="D37" s="487">
        <v>99.99</v>
      </c>
      <c r="E37" s="488" t="s">
        <v>307</v>
      </c>
      <c r="F37" s="528" t="s">
        <v>214</v>
      </c>
      <c r="G37" s="534" t="s">
        <v>423</v>
      </c>
    </row>
    <row r="38" spans="1:7" s="442" customFormat="1" ht="15">
      <c r="A38" s="529"/>
      <c r="B38" s="529"/>
      <c r="C38" s="538"/>
      <c r="D38" s="487">
        <v>0.01</v>
      </c>
      <c r="E38" s="488" t="s">
        <v>414</v>
      </c>
      <c r="F38" s="530"/>
      <c r="G38" s="535"/>
    </row>
    <row r="39" spans="1:7" s="442" customFormat="1" ht="15" customHeight="1">
      <c r="A39" s="529"/>
      <c r="B39" s="529"/>
      <c r="C39" s="537" t="s">
        <v>623</v>
      </c>
      <c r="D39" s="487">
        <v>99.9</v>
      </c>
      <c r="E39" s="488" t="s">
        <v>365</v>
      </c>
      <c r="F39" s="528" t="s">
        <v>624</v>
      </c>
      <c r="G39" s="534" t="s">
        <v>418</v>
      </c>
    </row>
    <row r="40" spans="1:7" s="442" customFormat="1" ht="15">
      <c r="A40" s="529"/>
      <c r="B40" s="529"/>
      <c r="C40" s="538"/>
      <c r="D40" s="487">
        <v>0.1</v>
      </c>
      <c r="E40" s="488"/>
      <c r="F40" s="530"/>
      <c r="G40" s="535"/>
    </row>
    <row r="41" spans="1:7" s="442" customFormat="1" ht="15">
      <c r="A41" s="529"/>
      <c r="B41" s="529"/>
      <c r="C41" s="537" t="s">
        <v>625</v>
      </c>
      <c r="D41" s="487">
        <v>99.99</v>
      </c>
      <c r="E41" s="488" t="s">
        <v>303</v>
      </c>
      <c r="F41" s="528" t="s">
        <v>626</v>
      </c>
      <c r="G41" s="534" t="s">
        <v>419</v>
      </c>
    </row>
    <row r="42" spans="1:7" s="442" customFormat="1" ht="15">
      <c r="A42" s="529"/>
      <c r="B42" s="529"/>
      <c r="C42" s="538"/>
      <c r="D42" s="487">
        <v>0.01</v>
      </c>
      <c r="E42" s="488"/>
      <c r="F42" s="530"/>
      <c r="G42" s="535"/>
    </row>
    <row r="43" spans="1:7" s="442" customFormat="1" ht="15">
      <c r="A43" s="529"/>
      <c r="B43" s="529"/>
      <c r="C43" s="537" t="s">
        <v>627</v>
      </c>
      <c r="D43" s="487">
        <v>99.99</v>
      </c>
      <c r="E43" s="488" t="s">
        <v>427</v>
      </c>
      <c r="F43" s="528" t="s">
        <v>628</v>
      </c>
      <c r="G43" s="534" t="s">
        <v>433</v>
      </c>
    </row>
    <row r="44" spans="1:7" s="442" customFormat="1" ht="15">
      <c r="A44" s="529"/>
      <c r="B44" s="529"/>
      <c r="C44" s="538"/>
      <c r="D44" s="487">
        <v>0.01</v>
      </c>
      <c r="E44" s="488" t="s">
        <v>428</v>
      </c>
      <c r="F44" s="530"/>
      <c r="G44" s="535"/>
    </row>
    <row r="45" spans="1:7" s="442" customFormat="1" ht="15">
      <c r="A45" s="529"/>
      <c r="B45" s="529"/>
      <c r="C45" s="537" t="s">
        <v>629</v>
      </c>
      <c r="D45" s="487">
        <v>99.99</v>
      </c>
      <c r="E45" s="488" t="s">
        <v>319</v>
      </c>
      <c r="F45" s="528" t="s">
        <v>215</v>
      </c>
      <c r="G45" s="534"/>
    </row>
    <row r="46" spans="1:7" s="442" customFormat="1" ht="15">
      <c r="A46" s="529"/>
      <c r="B46" s="529"/>
      <c r="C46" s="538"/>
      <c r="D46" s="487">
        <v>0.01</v>
      </c>
      <c r="E46" s="488"/>
      <c r="F46" s="530"/>
      <c r="G46" s="535"/>
    </row>
    <row r="47" spans="1:7" s="442" customFormat="1" ht="15">
      <c r="A47" s="529"/>
      <c r="B47" s="529"/>
      <c r="C47" s="537" t="s">
        <v>630</v>
      </c>
      <c r="D47" s="487">
        <v>99.9</v>
      </c>
      <c r="E47" s="488" t="s">
        <v>299</v>
      </c>
      <c r="F47" s="528" t="s">
        <v>631</v>
      </c>
      <c r="G47" s="534" t="s">
        <v>786</v>
      </c>
    </row>
    <row r="48" spans="1:7" s="442" customFormat="1" ht="15">
      <c r="A48" s="529"/>
      <c r="B48" s="529"/>
      <c r="C48" s="538"/>
      <c r="D48" s="487">
        <v>0.1</v>
      </c>
      <c r="E48" s="488" t="s">
        <v>787</v>
      </c>
      <c r="F48" s="530"/>
      <c r="G48" s="535"/>
    </row>
    <row r="49" spans="1:7" s="442" customFormat="1" ht="15">
      <c r="A49" s="529"/>
      <c r="B49" s="529"/>
      <c r="C49" s="537" t="s">
        <v>46</v>
      </c>
      <c r="D49" s="487">
        <v>99.99</v>
      </c>
      <c r="E49" s="488" t="s">
        <v>57</v>
      </c>
      <c r="F49" s="528" t="s">
        <v>632</v>
      </c>
      <c r="G49" s="534" t="s">
        <v>48</v>
      </c>
    </row>
    <row r="50" spans="1:7" s="442" customFormat="1" ht="15">
      <c r="A50" s="529"/>
      <c r="B50" s="529"/>
      <c r="C50" s="538"/>
      <c r="D50" s="487">
        <v>0.01</v>
      </c>
      <c r="E50" s="488" t="s">
        <v>49</v>
      </c>
      <c r="F50" s="530"/>
      <c r="G50" s="535"/>
    </row>
    <row r="51" spans="1:7" s="442" customFormat="1" ht="15">
      <c r="A51" s="529"/>
      <c r="B51" s="529"/>
      <c r="C51" s="537" t="s">
        <v>216</v>
      </c>
      <c r="D51" s="487">
        <v>99</v>
      </c>
      <c r="E51" s="488" t="s">
        <v>601</v>
      </c>
      <c r="F51" s="531" t="s">
        <v>614</v>
      </c>
      <c r="G51" s="489"/>
    </row>
    <row r="52" spans="1:7" s="442" customFormat="1" ht="27">
      <c r="A52" s="529"/>
      <c r="B52" s="530"/>
      <c r="C52" s="538"/>
      <c r="D52" s="487">
        <v>1</v>
      </c>
      <c r="E52" s="488" t="s">
        <v>376</v>
      </c>
      <c r="F52" s="533"/>
      <c r="G52" s="489"/>
    </row>
    <row r="53" spans="1:7" s="442" customFormat="1" ht="15">
      <c r="A53" s="529"/>
      <c r="B53" s="528" t="s">
        <v>633</v>
      </c>
      <c r="C53" s="537" t="s">
        <v>634</v>
      </c>
      <c r="D53" s="487">
        <v>99.99</v>
      </c>
      <c r="E53" s="488" t="s">
        <v>314</v>
      </c>
      <c r="F53" s="486" t="s">
        <v>635</v>
      </c>
      <c r="G53" s="489" t="s">
        <v>636</v>
      </c>
    </row>
    <row r="54" spans="1:7" s="442" customFormat="1" ht="27">
      <c r="A54" s="529"/>
      <c r="B54" s="530"/>
      <c r="C54" s="538"/>
      <c r="D54" s="487">
        <v>0.01</v>
      </c>
      <c r="E54" s="488" t="s">
        <v>637</v>
      </c>
      <c r="F54" s="486" t="s">
        <v>638</v>
      </c>
      <c r="G54" s="489"/>
    </row>
    <row r="55" spans="1:7" s="442" customFormat="1" ht="15">
      <c r="A55" s="529"/>
      <c r="B55" s="528" t="s">
        <v>217</v>
      </c>
      <c r="C55" s="537" t="s">
        <v>639</v>
      </c>
      <c r="D55" s="487">
        <v>99.9</v>
      </c>
      <c r="E55" s="488" t="s">
        <v>305</v>
      </c>
      <c r="F55" s="531" t="s">
        <v>640</v>
      </c>
      <c r="G55" s="534" t="s">
        <v>320</v>
      </c>
    </row>
    <row r="56" spans="1:7" s="442" customFormat="1" ht="15">
      <c r="A56" s="529"/>
      <c r="B56" s="529"/>
      <c r="C56" s="538"/>
      <c r="D56" s="487">
        <v>0.1</v>
      </c>
      <c r="E56" s="488" t="s">
        <v>357</v>
      </c>
      <c r="F56" s="533"/>
      <c r="G56" s="535"/>
    </row>
    <row r="57" spans="1:7" s="442" customFormat="1" ht="15">
      <c r="A57" s="529"/>
      <c r="B57" s="529"/>
      <c r="C57" s="537" t="s">
        <v>641</v>
      </c>
      <c r="D57" s="487">
        <v>99.04</v>
      </c>
      <c r="E57" s="488" t="s">
        <v>385</v>
      </c>
      <c r="F57" s="531" t="s">
        <v>616</v>
      </c>
      <c r="G57" s="534" t="s">
        <v>320</v>
      </c>
    </row>
    <row r="58" spans="1:7" s="442" customFormat="1" ht="15">
      <c r="A58" s="529"/>
      <c r="B58" s="529"/>
      <c r="C58" s="538"/>
      <c r="D58" s="487">
        <v>0.96</v>
      </c>
      <c r="E58" s="488" t="s">
        <v>328</v>
      </c>
      <c r="F58" s="533"/>
      <c r="G58" s="535"/>
    </row>
    <row r="59" spans="1:7" s="442" customFormat="1" ht="15">
      <c r="A59" s="529"/>
      <c r="B59" s="529"/>
      <c r="C59" s="537" t="s">
        <v>642</v>
      </c>
      <c r="D59" s="487">
        <v>37.5</v>
      </c>
      <c r="E59" s="488" t="s">
        <v>411</v>
      </c>
      <c r="F59" s="528" t="s">
        <v>643</v>
      </c>
      <c r="G59" s="534" t="s">
        <v>420</v>
      </c>
    </row>
    <row r="60" spans="1:7" s="442" customFormat="1" ht="15">
      <c r="A60" s="529"/>
      <c r="B60" s="529"/>
      <c r="C60" s="539"/>
      <c r="D60" s="487">
        <v>0.38</v>
      </c>
      <c r="E60" s="488" t="s">
        <v>412</v>
      </c>
      <c r="F60" s="529"/>
      <c r="G60" s="536"/>
    </row>
    <row r="61" spans="1:7" s="442" customFormat="1" ht="15">
      <c r="A61" s="529"/>
      <c r="B61" s="529"/>
      <c r="C61" s="539"/>
      <c r="D61" s="487">
        <v>0.38</v>
      </c>
      <c r="E61" s="488" t="s">
        <v>413</v>
      </c>
      <c r="F61" s="529"/>
      <c r="G61" s="536"/>
    </row>
    <row r="62" spans="1:7" s="442" customFormat="1" ht="15">
      <c r="A62" s="529"/>
      <c r="B62" s="530"/>
      <c r="C62" s="538"/>
      <c r="D62" s="487">
        <v>61.74</v>
      </c>
      <c r="E62" s="488" t="s">
        <v>415</v>
      </c>
      <c r="F62" s="530"/>
      <c r="G62" s="535"/>
    </row>
    <row r="63" spans="1:7" s="442" customFormat="1" ht="15">
      <c r="A63" s="529"/>
      <c r="B63" s="528" t="s">
        <v>218</v>
      </c>
      <c r="C63" s="537" t="s">
        <v>644</v>
      </c>
      <c r="D63" s="487">
        <v>99.68</v>
      </c>
      <c r="E63" s="488" t="s">
        <v>329</v>
      </c>
      <c r="F63" s="531" t="s">
        <v>645</v>
      </c>
      <c r="G63" s="534" t="s">
        <v>330</v>
      </c>
    </row>
    <row r="64" spans="1:7" s="442" customFormat="1" ht="15">
      <c r="A64" s="529"/>
      <c r="B64" s="529"/>
      <c r="C64" s="538"/>
      <c r="D64" s="487">
        <v>0.32</v>
      </c>
      <c r="E64" s="488" t="s">
        <v>358</v>
      </c>
      <c r="F64" s="533"/>
      <c r="G64" s="535"/>
    </row>
    <row r="65" spans="1:7" s="442" customFormat="1" ht="15" customHeight="1">
      <c r="A65" s="529"/>
      <c r="B65" s="529"/>
      <c r="C65" s="537" t="s">
        <v>646</v>
      </c>
      <c r="D65" s="487">
        <v>99.99</v>
      </c>
      <c r="E65" s="488" t="s">
        <v>314</v>
      </c>
      <c r="F65" s="531" t="s">
        <v>647</v>
      </c>
      <c r="G65" s="534" t="s">
        <v>332</v>
      </c>
    </row>
    <row r="66" spans="1:7" s="442" customFormat="1" ht="15">
      <c r="A66" s="529"/>
      <c r="B66" s="529"/>
      <c r="C66" s="538"/>
      <c r="D66" s="487">
        <v>0.01</v>
      </c>
      <c r="E66" s="488" t="s">
        <v>333</v>
      </c>
      <c r="F66" s="533"/>
      <c r="G66" s="535"/>
    </row>
    <row r="67" spans="1:7" s="442" customFormat="1" ht="15">
      <c r="A67" s="529"/>
      <c r="B67" s="529"/>
      <c r="C67" s="537" t="s">
        <v>352</v>
      </c>
      <c r="D67" s="487">
        <v>99.95</v>
      </c>
      <c r="E67" s="488" t="s">
        <v>299</v>
      </c>
      <c r="F67" s="531" t="s">
        <v>648</v>
      </c>
      <c r="G67" s="534" t="s">
        <v>331</v>
      </c>
    </row>
    <row r="68" spans="1:7" s="442" customFormat="1" ht="15">
      <c r="A68" s="529"/>
      <c r="B68" s="529"/>
      <c r="C68" s="538"/>
      <c r="D68" s="487">
        <v>0.05</v>
      </c>
      <c r="E68" s="488" t="s">
        <v>363</v>
      </c>
      <c r="F68" s="533"/>
      <c r="G68" s="535"/>
    </row>
    <row r="69" spans="1:7" s="442" customFormat="1" ht="15">
      <c r="A69" s="529"/>
      <c r="B69" s="529"/>
      <c r="C69" s="537" t="s">
        <v>219</v>
      </c>
      <c r="D69" s="487">
        <v>99.2</v>
      </c>
      <c r="E69" s="488" t="s">
        <v>364</v>
      </c>
      <c r="F69" s="531" t="s">
        <v>649</v>
      </c>
      <c r="G69" s="534" t="s">
        <v>334</v>
      </c>
    </row>
    <row r="70" spans="1:7" s="442" customFormat="1" ht="15">
      <c r="A70" s="529"/>
      <c r="B70" s="529"/>
      <c r="C70" s="538"/>
      <c r="D70" s="487">
        <v>0.8</v>
      </c>
      <c r="E70" s="488" t="s">
        <v>50</v>
      </c>
      <c r="F70" s="533"/>
      <c r="G70" s="535"/>
    </row>
    <row r="71" spans="1:7" s="442" customFormat="1" ht="15">
      <c r="A71" s="529"/>
      <c r="B71" s="529"/>
      <c r="C71" s="537" t="s">
        <v>220</v>
      </c>
      <c r="D71" s="487">
        <v>99.99</v>
      </c>
      <c r="E71" s="488" t="s">
        <v>303</v>
      </c>
      <c r="F71" s="531" t="s">
        <v>650</v>
      </c>
      <c r="G71" s="534" t="s">
        <v>335</v>
      </c>
    </row>
    <row r="72" spans="1:7" s="442" customFormat="1" ht="15">
      <c r="A72" s="529"/>
      <c r="B72" s="529"/>
      <c r="C72" s="538"/>
      <c r="D72" s="487">
        <v>0.01</v>
      </c>
      <c r="E72" s="488" t="s">
        <v>304</v>
      </c>
      <c r="F72" s="533"/>
      <c r="G72" s="535"/>
    </row>
    <row r="73" spans="1:7" s="442" customFormat="1" ht="15">
      <c r="A73" s="529"/>
      <c r="B73" s="529"/>
      <c r="C73" s="537" t="s">
        <v>51</v>
      </c>
      <c r="D73" s="487">
        <v>99.99</v>
      </c>
      <c r="E73" s="488" t="s">
        <v>319</v>
      </c>
      <c r="F73" s="528" t="s">
        <v>221</v>
      </c>
      <c r="G73" s="534" t="s">
        <v>336</v>
      </c>
    </row>
    <row r="74" spans="1:7" s="442" customFormat="1" ht="15">
      <c r="A74" s="529"/>
      <c r="B74" s="529"/>
      <c r="C74" s="538"/>
      <c r="D74" s="487">
        <v>0.010000000000005116</v>
      </c>
      <c r="E74" s="488" t="s">
        <v>354</v>
      </c>
      <c r="F74" s="530"/>
      <c r="G74" s="535"/>
    </row>
    <row r="75" spans="1:7" s="442" customFormat="1" ht="15">
      <c r="A75" s="529"/>
      <c r="B75" s="529"/>
      <c r="C75" s="537" t="s">
        <v>651</v>
      </c>
      <c r="D75" s="487">
        <v>50.58741</v>
      </c>
      <c r="E75" s="488" t="s">
        <v>385</v>
      </c>
      <c r="F75" s="531" t="s">
        <v>616</v>
      </c>
      <c r="G75" s="534" t="s">
        <v>337</v>
      </c>
    </row>
    <row r="76" spans="1:7" s="442" customFormat="1" ht="15">
      <c r="A76" s="529"/>
      <c r="B76" s="529"/>
      <c r="C76" s="539"/>
      <c r="D76" s="487">
        <v>0.38709</v>
      </c>
      <c r="E76" s="488" t="s">
        <v>306</v>
      </c>
      <c r="F76" s="532"/>
      <c r="G76" s="536"/>
    </row>
    <row r="77" spans="1:7" s="442" customFormat="1" ht="27">
      <c r="A77" s="529"/>
      <c r="B77" s="529"/>
      <c r="C77" s="539"/>
      <c r="D77" s="487">
        <v>0.025499999999999995</v>
      </c>
      <c r="E77" s="488" t="s">
        <v>52</v>
      </c>
      <c r="F77" s="532"/>
      <c r="G77" s="536"/>
    </row>
    <row r="78" spans="1:7" s="442" customFormat="1" ht="15">
      <c r="A78" s="529"/>
      <c r="B78" s="529"/>
      <c r="C78" s="539"/>
      <c r="D78" s="487">
        <v>48.99999</v>
      </c>
      <c r="E78" s="488" t="s">
        <v>53</v>
      </c>
      <c r="F78" s="532"/>
      <c r="G78" s="536"/>
    </row>
    <row r="79" spans="1:7" s="442" customFormat="1" ht="15">
      <c r="A79" s="529"/>
      <c r="B79" s="529"/>
      <c r="C79" s="538"/>
      <c r="D79" s="487">
        <v>1E-05</v>
      </c>
      <c r="E79" s="488" t="s">
        <v>54</v>
      </c>
      <c r="F79" s="533"/>
      <c r="G79" s="535"/>
    </row>
    <row r="80" spans="1:7" s="442" customFormat="1" ht="15">
      <c r="A80" s="529"/>
      <c r="B80" s="529"/>
      <c r="C80" s="537" t="s">
        <v>652</v>
      </c>
      <c r="D80" s="487">
        <v>99.82</v>
      </c>
      <c r="E80" s="488" t="s">
        <v>601</v>
      </c>
      <c r="F80" s="531" t="s">
        <v>222</v>
      </c>
      <c r="G80" s="534" t="s">
        <v>339</v>
      </c>
    </row>
    <row r="81" spans="1:7" s="442" customFormat="1" ht="15">
      <c r="A81" s="529"/>
      <c r="B81" s="529"/>
      <c r="C81" s="538"/>
      <c r="D81" s="487">
        <v>0.18</v>
      </c>
      <c r="E81" s="488" t="s">
        <v>367</v>
      </c>
      <c r="F81" s="533"/>
      <c r="G81" s="535"/>
    </row>
    <row r="82" spans="1:7" s="442" customFormat="1" ht="15">
      <c r="A82" s="529"/>
      <c r="B82" s="529"/>
      <c r="C82" s="537" t="s">
        <v>653</v>
      </c>
      <c r="D82" s="487">
        <v>99.76</v>
      </c>
      <c r="E82" s="488" t="s">
        <v>307</v>
      </c>
      <c r="F82" s="528" t="s">
        <v>654</v>
      </c>
      <c r="G82" s="534" t="s">
        <v>338</v>
      </c>
    </row>
    <row r="83" spans="1:7" s="442" customFormat="1" ht="15">
      <c r="A83" s="529"/>
      <c r="B83" s="529"/>
      <c r="C83" s="539"/>
      <c r="D83" s="487">
        <v>0.08</v>
      </c>
      <c r="E83" s="488" t="s">
        <v>372</v>
      </c>
      <c r="F83" s="529"/>
      <c r="G83" s="536"/>
    </row>
    <row r="84" spans="1:7" s="442" customFormat="1" ht="15">
      <c r="A84" s="529"/>
      <c r="B84" s="529"/>
      <c r="C84" s="538"/>
      <c r="D84" s="487">
        <v>0.16</v>
      </c>
      <c r="E84" s="488" t="s">
        <v>414</v>
      </c>
      <c r="F84" s="530"/>
      <c r="G84" s="535"/>
    </row>
    <row r="85" spans="1:7" s="442" customFormat="1" ht="15">
      <c r="A85" s="529"/>
      <c r="B85" s="529"/>
      <c r="C85" s="537" t="s">
        <v>429</v>
      </c>
      <c r="D85" s="487">
        <v>99.99</v>
      </c>
      <c r="E85" s="488" t="s">
        <v>427</v>
      </c>
      <c r="F85" s="528" t="s">
        <v>616</v>
      </c>
      <c r="G85" s="534" t="s">
        <v>433</v>
      </c>
    </row>
    <row r="86" spans="1:7" s="442" customFormat="1" ht="27">
      <c r="A86" s="529"/>
      <c r="B86" s="529"/>
      <c r="C86" s="538"/>
      <c r="D86" s="487">
        <v>0.01</v>
      </c>
      <c r="E86" s="488" t="s">
        <v>655</v>
      </c>
      <c r="F86" s="530"/>
      <c r="G86" s="535"/>
    </row>
    <row r="87" spans="1:7" s="442" customFormat="1" ht="15">
      <c r="A87" s="529"/>
      <c r="B87" s="529"/>
      <c r="C87" s="537" t="s">
        <v>223</v>
      </c>
      <c r="D87" s="487">
        <v>99.98</v>
      </c>
      <c r="E87" s="488" t="s">
        <v>57</v>
      </c>
      <c r="F87" s="486" t="s">
        <v>224</v>
      </c>
      <c r="G87" s="489" t="s">
        <v>225</v>
      </c>
    </row>
    <row r="88" spans="1:7" s="442" customFormat="1" ht="15">
      <c r="A88" s="529"/>
      <c r="B88" s="530"/>
      <c r="C88" s="538"/>
      <c r="D88" s="487">
        <v>0.02</v>
      </c>
      <c r="E88" s="488" t="s">
        <v>49</v>
      </c>
      <c r="F88" s="486" t="s">
        <v>226</v>
      </c>
      <c r="G88" s="489"/>
    </row>
    <row r="89" spans="1:7" s="442" customFormat="1" ht="15">
      <c r="A89" s="529"/>
      <c r="B89" s="528" t="s">
        <v>227</v>
      </c>
      <c r="C89" s="537" t="s">
        <v>437</v>
      </c>
      <c r="D89" s="487">
        <v>99.7495</v>
      </c>
      <c r="E89" s="488" t="s">
        <v>305</v>
      </c>
      <c r="F89" s="531" t="s">
        <v>616</v>
      </c>
      <c r="G89" s="534" t="str">
        <f>"08.07.98"</f>
        <v>08.07.98</v>
      </c>
    </row>
    <row r="90" spans="1:7" s="442" customFormat="1" ht="15">
      <c r="A90" s="529"/>
      <c r="B90" s="529"/>
      <c r="C90" s="538"/>
      <c r="D90" s="487">
        <v>0.2505</v>
      </c>
      <c r="E90" s="488" t="s">
        <v>358</v>
      </c>
      <c r="F90" s="533"/>
      <c r="G90" s="535"/>
    </row>
    <row r="91" spans="1:7" s="442" customFormat="1" ht="15">
      <c r="A91" s="529"/>
      <c r="B91" s="529"/>
      <c r="C91" s="537" t="s">
        <v>434</v>
      </c>
      <c r="D91" s="487">
        <v>50.1</v>
      </c>
      <c r="E91" s="488" t="s">
        <v>314</v>
      </c>
      <c r="F91" s="531" t="s">
        <v>656</v>
      </c>
      <c r="G91" s="534" t="str">
        <f>"22.09.99"</f>
        <v>22.09.99</v>
      </c>
    </row>
    <row r="92" spans="1:7" s="442" customFormat="1" ht="15">
      <c r="A92" s="529"/>
      <c r="B92" s="529"/>
      <c r="C92" s="538"/>
      <c r="D92" s="487">
        <v>49.9</v>
      </c>
      <c r="E92" s="488" t="s">
        <v>55</v>
      </c>
      <c r="F92" s="533"/>
      <c r="G92" s="535"/>
    </row>
    <row r="93" spans="1:7" s="442" customFormat="1" ht="15">
      <c r="A93" s="529"/>
      <c r="B93" s="529"/>
      <c r="C93" s="537" t="s">
        <v>56</v>
      </c>
      <c r="D93" s="487">
        <v>99.9</v>
      </c>
      <c r="E93" s="488" t="s">
        <v>57</v>
      </c>
      <c r="F93" s="531" t="s">
        <v>657</v>
      </c>
      <c r="G93" s="534" t="str">
        <f>"07.04.99"</f>
        <v>07.04.99</v>
      </c>
    </row>
    <row r="94" spans="1:7" s="442" customFormat="1" ht="15">
      <c r="A94" s="529"/>
      <c r="B94" s="529"/>
      <c r="C94" s="538"/>
      <c r="D94" s="487">
        <v>0.1</v>
      </c>
      <c r="E94" s="488" t="s">
        <v>58</v>
      </c>
      <c r="F94" s="533"/>
      <c r="G94" s="535"/>
    </row>
    <row r="95" spans="1:7" s="442" customFormat="1" ht="15">
      <c r="A95" s="529"/>
      <c r="B95" s="529"/>
      <c r="C95" s="537" t="s">
        <v>170</v>
      </c>
      <c r="D95" s="487">
        <v>99</v>
      </c>
      <c r="E95" s="488" t="s">
        <v>299</v>
      </c>
      <c r="F95" s="531" t="s">
        <v>658</v>
      </c>
      <c r="G95" s="534" t="str">
        <f>"14.08.98"</f>
        <v>14.08.98</v>
      </c>
    </row>
    <row r="96" spans="1:7" s="442" customFormat="1" ht="15">
      <c r="A96" s="529"/>
      <c r="B96" s="529"/>
      <c r="C96" s="538"/>
      <c r="D96" s="487">
        <v>1</v>
      </c>
      <c r="E96" s="488" t="s">
        <v>386</v>
      </c>
      <c r="F96" s="533"/>
      <c r="G96" s="535"/>
    </row>
    <row r="97" spans="1:7" s="442" customFormat="1" ht="15">
      <c r="A97" s="529"/>
      <c r="B97" s="529"/>
      <c r="C97" s="537" t="s">
        <v>659</v>
      </c>
      <c r="D97" s="487">
        <v>99.9</v>
      </c>
      <c r="E97" s="488" t="s">
        <v>303</v>
      </c>
      <c r="F97" s="531" t="s">
        <v>660</v>
      </c>
      <c r="G97" s="534" t="str">
        <f>"20.07.99"</f>
        <v>20.07.99</v>
      </c>
    </row>
    <row r="98" spans="1:7" s="442" customFormat="1" ht="15">
      <c r="A98" s="529"/>
      <c r="B98" s="529"/>
      <c r="C98" s="538"/>
      <c r="D98" s="487">
        <v>0.1</v>
      </c>
      <c r="E98" s="488" t="s">
        <v>361</v>
      </c>
      <c r="F98" s="533"/>
      <c r="G98" s="535"/>
    </row>
    <row r="99" spans="1:7" s="442" customFormat="1" ht="15">
      <c r="A99" s="529"/>
      <c r="B99" s="529"/>
      <c r="C99" s="537" t="s">
        <v>435</v>
      </c>
      <c r="D99" s="487">
        <v>99.9</v>
      </c>
      <c r="E99" s="488" t="s">
        <v>364</v>
      </c>
      <c r="F99" s="531" t="s">
        <v>661</v>
      </c>
      <c r="G99" s="534" t="str">
        <f>"24.08.98"</f>
        <v>24.08.98</v>
      </c>
    </row>
    <row r="100" spans="1:7" s="442" customFormat="1" ht="15">
      <c r="A100" s="529"/>
      <c r="B100" s="529"/>
      <c r="C100" s="538"/>
      <c r="D100" s="487">
        <v>0.1</v>
      </c>
      <c r="E100" s="488" t="s">
        <v>59</v>
      </c>
      <c r="F100" s="533"/>
      <c r="G100" s="535"/>
    </row>
    <row r="101" spans="1:7" s="442" customFormat="1" ht="15">
      <c r="A101" s="529"/>
      <c r="B101" s="529"/>
      <c r="C101" s="537" t="s">
        <v>548</v>
      </c>
      <c r="D101" s="487">
        <v>99.99</v>
      </c>
      <c r="E101" s="488" t="s">
        <v>319</v>
      </c>
      <c r="F101" s="531" t="s">
        <v>662</v>
      </c>
      <c r="G101" s="534" t="str">
        <f>"30.09.98"</f>
        <v>30.09.98</v>
      </c>
    </row>
    <row r="102" spans="1:7" s="442" customFormat="1" ht="15">
      <c r="A102" s="529"/>
      <c r="B102" s="529"/>
      <c r="C102" s="538"/>
      <c r="D102" s="487">
        <v>0.01</v>
      </c>
      <c r="E102" s="488" t="s">
        <v>354</v>
      </c>
      <c r="F102" s="533"/>
      <c r="G102" s="535"/>
    </row>
    <row r="103" spans="1:7" s="442" customFormat="1" ht="15">
      <c r="A103" s="529"/>
      <c r="B103" s="529"/>
      <c r="C103" s="537" t="s">
        <v>752</v>
      </c>
      <c r="D103" s="487">
        <v>99.99</v>
      </c>
      <c r="E103" s="488" t="s">
        <v>385</v>
      </c>
      <c r="F103" s="531" t="s">
        <v>663</v>
      </c>
      <c r="G103" s="534" t="str">
        <f>"26.06.98"</f>
        <v>26.06.98</v>
      </c>
    </row>
    <row r="104" spans="1:7" s="442" customFormat="1" ht="15">
      <c r="A104" s="529"/>
      <c r="B104" s="529"/>
      <c r="C104" s="538"/>
      <c r="D104" s="487">
        <v>0.01</v>
      </c>
      <c r="E104" s="488" t="s">
        <v>753</v>
      </c>
      <c r="F104" s="533"/>
      <c r="G104" s="535"/>
    </row>
    <row r="105" spans="1:7" s="442" customFormat="1" ht="15">
      <c r="A105" s="529"/>
      <c r="B105" s="529"/>
      <c r="C105" s="537" t="s">
        <v>426</v>
      </c>
      <c r="D105" s="487">
        <v>99.9</v>
      </c>
      <c r="E105" s="488" t="s">
        <v>601</v>
      </c>
      <c r="F105" s="531" t="s">
        <v>616</v>
      </c>
      <c r="G105" s="534" t="str">
        <f>"02.11.98"</f>
        <v>02.11.98</v>
      </c>
    </row>
    <row r="106" spans="1:7" s="442" customFormat="1" ht="15">
      <c r="A106" s="529"/>
      <c r="B106" s="529"/>
      <c r="C106" s="538"/>
      <c r="D106" s="487">
        <v>0.1</v>
      </c>
      <c r="E106" s="488" t="s">
        <v>387</v>
      </c>
      <c r="F106" s="533"/>
      <c r="G106" s="535"/>
    </row>
    <row r="107" spans="1:7" s="442" customFormat="1" ht="15">
      <c r="A107" s="529"/>
      <c r="B107" s="529"/>
      <c r="C107" s="537" t="s">
        <v>430</v>
      </c>
      <c r="D107" s="487">
        <v>99</v>
      </c>
      <c r="E107" s="488" t="s">
        <v>431</v>
      </c>
      <c r="F107" s="531" t="s">
        <v>664</v>
      </c>
      <c r="G107" s="534" t="s">
        <v>436</v>
      </c>
    </row>
    <row r="108" spans="1:7" s="442" customFormat="1" ht="15">
      <c r="A108" s="529"/>
      <c r="B108" s="529"/>
      <c r="C108" s="538"/>
      <c r="D108" s="487">
        <v>1</v>
      </c>
      <c r="E108" s="488" t="s">
        <v>432</v>
      </c>
      <c r="F108" s="533"/>
      <c r="G108" s="535"/>
    </row>
    <row r="109" spans="1:7" s="442" customFormat="1" ht="15">
      <c r="A109" s="529"/>
      <c r="B109" s="529"/>
      <c r="C109" s="537" t="s">
        <v>171</v>
      </c>
      <c r="D109" s="487">
        <v>99</v>
      </c>
      <c r="E109" s="488" t="s">
        <v>347</v>
      </c>
      <c r="F109" s="531" t="s">
        <v>665</v>
      </c>
      <c r="G109" s="534" t="s">
        <v>172</v>
      </c>
    </row>
    <row r="110" spans="1:7" s="442" customFormat="1" ht="15">
      <c r="A110" s="529"/>
      <c r="B110" s="530"/>
      <c r="C110" s="538"/>
      <c r="D110" s="487">
        <v>1</v>
      </c>
      <c r="E110" s="488" t="s">
        <v>173</v>
      </c>
      <c r="F110" s="533"/>
      <c r="G110" s="535"/>
    </row>
    <row r="111" spans="1:7" s="442" customFormat="1" ht="15">
      <c r="A111" s="529"/>
      <c r="B111" s="528" t="s">
        <v>346</v>
      </c>
      <c r="C111" s="528" t="s">
        <v>666</v>
      </c>
      <c r="D111" s="487">
        <v>99.9</v>
      </c>
      <c r="E111" s="488" t="s">
        <v>299</v>
      </c>
      <c r="F111" s="531" t="s">
        <v>667</v>
      </c>
      <c r="G111" s="534" t="str">
        <f>"26.06.98"</f>
        <v>26.06.98</v>
      </c>
    </row>
    <row r="112" spans="1:7" s="442" customFormat="1" ht="15">
      <c r="A112" s="529"/>
      <c r="B112" s="529"/>
      <c r="C112" s="530"/>
      <c r="D112" s="487">
        <v>0.1</v>
      </c>
      <c r="E112" s="488" t="s">
        <v>363</v>
      </c>
      <c r="F112" s="533"/>
      <c r="G112" s="535"/>
    </row>
    <row r="113" spans="1:7" s="442" customFormat="1" ht="15">
      <c r="A113" s="529"/>
      <c r="B113" s="529"/>
      <c r="C113" s="528" t="s">
        <v>388</v>
      </c>
      <c r="D113" s="487">
        <v>99.9</v>
      </c>
      <c r="E113" s="490" t="s">
        <v>314</v>
      </c>
      <c r="F113" s="531" t="s">
        <v>668</v>
      </c>
      <c r="G113" s="534" t="str">
        <f>"01.08.99"</f>
        <v>01.08.99</v>
      </c>
    </row>
    <row r="114" spans="1:7" s="442" customFormat="1" ht="15">
      <c r="A114" s="529"/>
      <c r="B114" s="529"/>
      <c r="C114" s="530"/>
      <c r="D114" s="487">
        <v>0.1</v>
      </c>
      <c r="E114" s="488" t="s">
        <v>60</v>
      </c>
      <c r="F114" s="533"/>
      <c r="G114" s="535"/>
    </row>
    <row r="115" spans="1:7" s="442" customFormat="1" ht="15">
      <c r="A115" s="529"/>
      <c r="B115" s="529"/>
      <c r="C115" s="528" t="s">
        <v>389</v>
      </c>
      <c r="D115" s="487">
        <v>99</v>
      </c>
      <c r="E115" s="488" t="s">
        <v>305</v>
      </c>
      <c r="F115" s="528" t="s">
        <v>669</v>
      </c>
      <c r="G115" s="534" t="s">
        <v>402</v>
      </c>
    </row>
    <row r="116" spans="1:7" s="442" customFormat="1" ht="15">
      <c r="A116" s="529"/>
      <c r="B116" s="529"/>
      <c r="C116" s="530"/>
      <c r="D116" s="487">
        <v>1</v>
      </c>
      <c r="E116" s="488" t="s">
        <v>390</v>
      </c>
      <c r="F116" s="530"/>
      <c r="G116" s="535"/>
    </row>
    <row r="117" spans="1:7" s="442" customFormat="1" ht="15">
      <c r="A117" s="529"/>
      <c r="B117" s="529"/>
      <c r="C117" s="528" t="s">
        <v>438</v>
      </c>
      <c r="D117" s="487">
        <v>99.9</v>
      </c>
      <c r="E117" s="488" t="s">
        <v>601</v>
      </c>
      <c r="F117" s="528" t="s">
        <v>670</v>
      </c>
      <c r="G117" s="534" t="s">
        <v>439</v>
      </c>
    </row>
    <row r="118" spans="1:7" s="442" customFormat="1" ht="15">
      <c r="A118" s="529"/>
      <c r="B118" s="530"/>
      <c r="C118" s="530"/>
      <c r="D118" s="487">
        <v>0.1</v>
      </c>
      <c r="E118" s="488" t="s">
        <v>440</v>
      </c>
      <c r="F118" s="530"/>
      <c r="G118" s="535"/>
    </row>
    <row r="119" spans="1:7" s="442" customFormat="1" ht="15">
      <c r="A119" s="529"/>
      <c r="B119" s="528" t="s">
        <v>351</v>
      </c>
      <c r="C119" s="528" t="s">
        <v>421</v>
      </c>
      <c r="D119" s="487">
        <v>99.75</v>
      </c>
      <c r="E119" s="488" t="s">
        <v>305</v>
      </c>
      <c r="F119" s="531" t="s">
        <v>671</v>
      </c>
      <c r="G119" s="534" t="str">
        <f>"23.10.98"</f>
        <v>23.10.98</v>
      </c>
    </row>
    <row r="120" spans="1:7" s="442" customFormat="1" ht="15">
      <c r="A120" s="529"/>
      <c r="B120" s="529"/>
      <c r="C120" s="530"/>
      <c r="D120" s="487">
        <v>0.25</v>
      </c>
      <c r="E120" s="488" t="s">
        <v>359</v>
      </c>
      <c r="F120" s="533"/>
      <c r="G120" s="535"/>
    </row>
    <row r="121" spans="1:7" s="442" customFormat="1" ht="15">
      <c r="A121" s="529"/>
      <c r="B121" s="529"/>
      <c r="C121" s="528" t="s">
        <v>374</v>
      </c>
      <c r="D121" s="487">
        <v>99.97</v>
      </c>
      <c r="E121" s="488" t="s">
        <v>299</v>
      </c>
      <c r="F121" s="531" t="s">
        <v>672</v>
      </c>
      <c r="G121" s="534" t="str">
        <f>"24.03.99"</f>
        <v>24.03.99</v>
      </c>
    </row>
    <row r="122" spans="1:7" s="442" customFormat="1" ht="15">
      <c r="A122" s="529"/>
      <c r="B122" s="529"/>
      <c r="C122" s="530"/>
      <c r="D122" s="487">
        <v>0.03</v>
      </c>
      <c r="E122" s="488" t="s">
        <v>349</v>
      </c>
      <c r="F122" s="533"/>
      <c r="G122" s="535"/>
    </row>
    <row r="123" spans="1:7" s="442" customFormat="1" ht="15">
      <c r="A123" s="529"/>
      <c r="B123" s="529"/>
      <c r="C123" s="528" t="s">
        <v>417</v>
      </c>
      <c r="D123" s="487">
        <v>99.98</v>
      </c>
      <c r="E123" s="488" t="s">
        <v>300</v>
      </c>
      <c r="F123" s="528" t="s">
        <v>673</v>
      </c>
      <c r="G123" s="534" t="s">
        <v>422</v>
      </c>
    </row>
    <row r="124" spans="1:7" s="442" customFormat="1" ht="15">
      <c r="A124" s="529"/>
      <c r="B124" s="529"/>
      <c r="C124" s="530"/>
      <c r="D124" s="487">
        <v>0.02</v>
      </c>
      <c r="E124" s="488" t="s">
        <v>228</v>
      </c>
      <c r="F124" s="530"/>
      <c r="G124" s="535"/>
    </row>
    <row r="125" spans="1:7" s="442" customFormat="1" ht="15">
      <c r="A125" s="529"/>
      <c r="B125" s="529"/>
      <c r="C125" s="528" t="s">
        <v>61</v>
      </c>
      <c r="D125" s="487">
        <v>99.99</v>
      </c>
      <c r="E125" s="488" t="s">
        <v>364</v>
      </c>
      <c r="F125" s="528" t="s">
        <v>674</v>
      </c>
      <c r="G125" s="534" t="s">
        <v>62</v>
      </c>
    </row>
    <row r="126" spans="1:7" s="442" customFormat="1" ht="15">
      <c r="A126" s="529"/>
      <c r="B126" s="530"/>
      <c r="C126" s="530"/>
      <c r="D126" s="487">
        <v>0.01</v>
      </c>
      <c r="E126" s="488" t="s">
        <v>63</v>
      </c>
      <c r="F126" s="530"/>
      <c r="G126" s="535"/>
    </row>
    <row r="127" spans="1:7" s="442" customFormat="1" ht="15">
      <c r="A127" s="529"/>
      <c r="B127" s="528" t="s">
        <v>229</v>
      </c>
      <c r="C127" s="528" t="s">
        <v>369</v>
      </c>
      <c r="D127" s="487">
        <v>99.9</v>
      </c>
      <c r="E127" s="488" t="s">
        <v>299</v>
      </c>
      <c r="F127" s="531" t="s">
        <v>675</v>
      </c>
      <c r="G127" s="534" t="str">
        <f>"04.10.00"</f>
        <v>04.10.00</v>
      </c>
    </row>
    <row r="128" spans="1:7" s="442" customFormat="1" ht="15">
      <c r="A128" s="529"/>
      <c r="B128" s="529"/>
      <c r="C128" s="530"/>
      <c r="D128" s="487">
        <v>0.1</v>
      </c>
      <c r="E128" s="488" t="s">
        <v>368</v>
      </c>
      <c r="F128" s="533"/>
      <c r="G128" s="535"/>
    </row>
    <row r="129" spans="1:7" s="442" customFormat="1" ht="15">
      <c r="A129" s="529"/>
      <c r="B129" s="529"/>
      <c r="C129" s="528" t="s">
        <v>676</v>
      </c>
      <c r="D129" s="487">
        <v>99.64</v>
      </c>
      <c r="E129" s="488" t="s">
        <v>385</v>
      </c>
      <c r="F129" s="531" t="s">
        <v>616</v>
      </c>
      <c r="G129" s="534" t="str">
        <f>"11.08.98"</f>
        <v>11.08.98</v>
      </c>
    </row>
    <row r="130" spans="1:7" s="442" customFormat="1" ht="15">
      <c r="A130" s="529"/>
      <c r="B130" s="529"/>
      <c r="C130" s="530"/>
      <c r="D130" s="487">
        <v>0.36</v>
      </c>
      <c r="E130" s="488" t="s">
        <v>350</v>
      </c>
      <c r="F130" s="533"/>
      <c r="G130" s="535"/>
    </row>
    <row r="131" spans="1:7" s="442" customFormat="1" ht="15">
      <c r="A131" s="529"/>
      <c r="B131" s="529"/>
      <c r="C131" s="528" t="s">
        <v>373</v>
      </c>
      <c r="D131" s="487">
        <v>99</v>
      </c>
      <c r="E131" s="488" t="s">
        <v>305</v>
      </c>
      <c r="F131" s="528" t="s">
        <v>677</v>
      </c>
      <c r="G131" s="534" t="s">
        <v>366</v>
      </c>
    </row>
    <row r="132" spans="1:7" s="442" customFormat="1" ht="15">
      <c r="A132" s="530"/>
      <c r="B132" s="530"/>
      <c r="C132" s="530"/>
      <c r="D132" s="487">
        <v>1</v>
      </c>
      <c r="E132" s="488" t="s">
        <v>391</v>
      </c>
      <c r="F132" s="530"/>
      <c r="G132" s="535"/>
    </row>
    <row r="133" spans="1:7" s="442" customFormat="1" ht="15" customHeight="1">
      <c r="A133" s="528" t="s">
        <v>678</v>
      </c>
      <c r="B133" s="528" t="s">
        <v>679</v>
      </c>
      <c r="C133" s="528" t="s">
        <v>340</v>
      </c>
      <c r="D133" s="487">
        <v>38.13396</v>
      </c>
      <c r="E133" s="488" t="s">
        <v>305</v>
      </c>
      <c r="F133" s="531" t="s">
        <v>680</v>
      </c>
      <c r="G133" s="534" t="str">
        <f>"30.05.88"</f>
        <v>30.05.88</v>
      </c>
    </row>
    <row r="134" spans="1:7" s="442" customFormat="1" ht="15">
      <c r="A134" s="529"/>
      <c r="B134" s="529"/>
      <c r="C134" s="529"/>
      <c r="D134" s="487">
        <v>33.43</v>
      </c>
      <c r="E134" s="488" t="s">
        <v>385</v>
      </c>
      <c r="F134" s="532"/>
      <c r="G134" s="536"/>
    </row>
    <row r="135" spans="1:7" s="442" customFormat="1" ht="15">
      <c r="A135" s="529"/>
      <c r="B135" s="529"/>
      <c r="C135" s="529"/>
      <c r="D135" s="487">
        <v>12.710799999999999</v>
      </c>
      <c r="E135" s="488" t="s">
        <v>299</v>
      </c>
      <c r="F135" s="532"/>
      <c r="G135" s="536"/>
    </row>
    <row r="136" spans="1:7" s="442" customFormat="1" ht="15">
      <c r="A136" s="529"/>
      <c r="B136" s="529"/>
      <c r="C136" s="529"/>
      <c r="D136" s="487">
        <v>12.710799999999999</v>
      </c>
      <c r="E136" s="488" t="s">
        <v>601</v>
      </c>
      <c r="F136" s="532"/>
      <c r="G136" s="536"/>
    </row>
    <row r="137" spans="1:7" s="442" customFormat="1" ht="15">
      <c r="A137" s="529"/>
      <c r="B137" s="529"/>
      <c r="C137" s="529"/>
      <c r="D137" s="487">
        <v>2.5028</v>
      </c>
      <c r="E137" s="488" t="s">
        <v>319</v>
      </c>
      <c r="F137" s="532"/>
      <c r="G137" s="536"/>
    </row>
    <row r="138" spans="1:7" s="442" customFormat="1" ht="15">
      <c r="A138" s="529"/>
      <c r="B138" s="529"/>
      <c r="C138" s="529"/>
      <c r="D138" s="487">
        <v>0.49961</v>
      </c>
      <c r="E138" s="488" t="s">
        <v>318</v>
      </c>
      <c r="F138" s="532"/>
      <c r="G138" s="536"/>
    </row>
    <row r="139" spans="1:7" s="442" customFormat="1" ht="15">
      <c r="A139" s="529"/>
      <c r="B139" s="529"/>
      <c r="C139" s="529"/>
      <c r="D139" s="487">
        <v>0.00315</v>
      </c>
      <c r="E139" s="488" t="s">
        <v>364</v>
      </c>
      <c r="F139" s="532"/>
      <c r="G139" s="536"/>
    </row>
    <row r="140" spans="1:7" s="442" customFormat="1" ht="15">
      <c r="A140" s="529"/>
      <c r="B140" s="529"/>
      <c r="C140" s="529"/>
      <c r="D140" s="487">
        <v>0.00158</v>
      </c>
      <c r="E140" s="488" t="s">
        <v>681</v>
      </c>
      <c r="F140" s="532"/>
      <c r="G140" s="536"/>
    </row>
    <row r="141" spans="1:7" s="442" customFormat="1" ht="15">
      <c r="A141" s="529"/>
      <c r="B141" s="529"/>
      <c r="C141" s="529"/>
      <c r="D141" s="487">
        <v>0.00158</v>
      </c>
      <c r="E141" s="488" t="s">
        <v>303</v>
      </c>
      <c r="F141" s="532"/>
      <c r="G141" s="536"/>
    </row>
    <row r="142" spans="1:7" s="442" customFormat="1" ht="15">
      <c r="A142" s="529"/>
      <c r="B142" s="529"/>
      <c r="C142" s="529"/>
      <c r="D142" s="487">
        <v>0.00158</v>
      </c>
      <c r="E142" s="488" t="s">
        <v>57</v>
      </c>
      <c r="F142" s="532"/>
      <c r="G142" s="536"/>
    </row>
    <row r="143" spans="1:7" s="442" customFormat="1" ht="15">
      <c r="A143" s="529"/>
      <c r="B143" s="529"/>
      <c r="C143" s="529"/>
      <c r="D143" s="487">
        <v>0.00158</v>
      </c>
      <c r="E143" s="488" t="s">
        <v>300</v>
      </c>
      <c r="F143" s="532"/>
      <c r="G143" s="536"/>
    </row>
    <row r="144" spans="1:7" s="442" customFormat="1" ht="15">
      <c r="A144" s="529"/>
      <c r="B144" s="529"/>
      <c r="C144" s="529"/>
      <c r="D144" s="487">
        <v>0.00158</v>
      </c>
      <c r="E144" s="488" t="s">
        <v>307</v>
      </c>
      <c r="F144" s="532"/>
      <c r="G144" s="536"/>
    </row>
    <row r="145" spans="1:7" s="442" customFormat="1" ht="15">
      <c r="A145" s="529"/>
      <c r="B145" s="529"/>
      <c r="C145" s="530"/>
      <c r="D145" s="487">
        <v>0.00158</v>
      </c>
      <c r="E145" s="488" t="s">
        <v>377</v>
      </c>
      <c r="F145" s="533"/>
      <c r="G145" s="535"/>
    </row>
    <row r="146" spans="1:7" s="442" customFormat="1" ht="15" customHeight="1">
      <c r="A146" s="529"/>
      <c r="B146" s="529"/>
      <c r="C146" s="528" t="s">
        <v>682</v>
      </c>
      <c r="D146" s="487">
        <v>26.8073</v>
      </c>
      <c r="E146" s="488" t="s">
        <v>305</v>
      </c>
      <c r="F146" s="531" t="s">
        <v>683</v>
      </c>
      <c r="G146" s="534" t="s">
        <v>341</v>
      </c>
    </row>
    <row r="147" spans="1:7" s="442" customFormat="1" ht="15">
      <c r="A147" s="529"/>
      <c r="B147" s="529"/>
      <c r="C147" s="529"/>
      <c r="D147" s="487">
        <v>29.2898</v>
      </c>
      <c r="E147" s="488" t="s">
        <v>385</v>
      </c>
      <c r="F147" s="532"/>
      <c r="G147" s="536"/>
    </row>
    <row r="148" spans="1:7" s="442" customFormat="1" ht="15">
      <c r="A148" s="529"/>
      <c r="B148" s="529"/>
      <c r="C148" s="529"/>
      <c r="D148" s="487">
        <v>6.751299999999999</v>
      </c>
      <c r="E148" s="488" t="s">
        <v>364</v>
      </c>
      <c r="F148" s="532"/>
      <c r="G148" s="536"/>
    </row>
    <row r="149" spans="1:7" s="442" customFormat="1" ht="15">
      <c r="A149" s="529"/>
      <c r="B149" s="529"/>
      <c r="C149" s="529"/>
      <c r="D149" s="487">
        <v>7.02808</v>
      </c>
      <c r="E149" s="488" t="s">
        <v>299</v>
      </c>
      <c r="F149" s="532"/>
      <c r="G149" s="536"/>
    </row>
    <row r="150" spans="1:7" s="442" customFormat="1" ht="15">
      <c r="A150" s="529"/>
      <c r="B150" s="529"/>
      <c r="C150" s="529"/>
      <c r="D150" s="487">
        <v>6.2553</v>
      </c>
      <c r="E150" s="488" t="s">
        <v>601</v>
      </c>
      <c r="F150" s="532"/>
      <c r="G150" s="536"/>
    </row>
    <row r="151" spans="1:7" s="442" customFormat="1" ht="15">
      <c r="A151" s="529"/>
      <c r="B151" s="529"/>
      <c r="C151" s="529"/>
      <c r="D151" s="487">
        <v>5.4925</v>
      </c>
      <c r="E151" s="488" t="s">
        <v>57</v>
      </c>
      <c r="F151" s="532"/>
      <c r="G151" s="536"/>
    </row>
    <row r="152" spans="1:7" s="442" customFormat="1" ht="15">
      <c r="A152" s="529"/>
      <c r="B152" s="529"/>
      <c r="C152" s="529"/>
      <c r="D152" s="487">
        <v>3.9095999999999997</v>
      </c>
      <c r="E152" s="488" t="s">
        <v>319</v>
      </c>
      <c r="F152" s="532"/>
      <c r="G152" s="536"/>
    </row>
    <row r="153" spans="1:7" s="442" customFormat="1" ht="15">
      <c r="A153" s="529"/>
      <c r="B153" s="529"/>
      <c r="C153" s="529"/>
      <c r="D153" s="487">
        <v>3.5971</v>
      </c>
      <c r="E153" s="488" t="s">
        <v>307</v>
      </c>
      <c r="F153" s="532"/>
      <c r="G153" s="536"/>
    </row>
    <row r="154" spans="1:7" s="442" customFormat="1" ht="15">
      <c r="A154" s="529"/>
      <c r="B154" s="529"/>
      <c r="C154" s="529"/>
      <c r="D154" s="487">
        <v>2.8777</v>
      </c>
      <c r="E154" s="488" t="s">
        <v>303</v>
      </c>
      <c r="F154" s="532"/>
      <c r="G154" s="536"/>
    </row>
    <row r="155" spans="1:7" s="442" customFormat="1" ht="15">
      <c r="A155" s="529"/>
      <c r="B155" s="529"/>
      <c r="C155" s="529"/>
      <c r="D155" s="487">
        <v>2.2093</v>
      </c>
      <c r="E155" s="488" t="s">
        <v>300</v>
      </c>
      <c r="F155" s="532"/>
      <c r="G155" s="536"/>
    </row>
    <row r="156" spans="1:7" s="442" customFormat="1" ht="15">
      <c r="A156" s="529"/>
      <c r="B156" s="529"/>
      <c r="C156" s="529"/>
      <c r="D156" s="487">
        <v>1.4389</v>
      </c>
      <c r="E156" s="488" t="s">
        <v>318</v>
      </c>
      <c r="F156" s="532"/>
      <c r="G156" s="536"/>
    </row>
    <row r="157" spans="1:7" s="442" customFormat="1" ht="15">
      <c r="A157" s="529"/>
      <c r="B157" s="529"/>
      <c r="C157" s="529"/>
      <c r="D157" s="487">
        <v>1.4389</v>
      </c>
      <c r="E157" s="488" t="s">
        <v>347</v>
      </c>
      <c r="F157" s="532"/>
      <c r="G157" s="536"/>
    </row>
    <row r="158" spans="1:7" s="442" customFormat="1" ht="15">
      <c r="A158" s="529"/>
      <c r="B158" s="529"/>
      <c r="C158" s="529"/>
      <c r="D158" s="487">
        <v>1.2908</v>
      </c>
      <c r="E158" s="488" t="s">
        <v>377</v>
      </c>
      <c r="F158" s="532"/>
      <c r="G158" s="536"/>
    </row>
    <row r="159" spans="1:7" s="442" customFormat="1" ht="15">
      <c r="A159" s="529"/>
      <c r="B159" s="529"/>
      <c r="C159" s="529"/>
      <c r="D159" s="487">
        <v>0.9681000000000001</v>
      </c>
      <c r="E159" s="488" t="s">
        <v>362</v>
      </c>
      <c r="F159" s="532"/>
      <c r="G159" s="536"/>
    </row>
    <row r="160" spans="1:7" s="442" customFormat="1" ht="15">
      <c r="A160" s="529"/>
      <c r="B160" s="530"/>
      <c r="C160" s="530"/>
      <c r="D160" s="487">
        <v>0.6454</v>
      </c>
      <c r="E160" s="488" t="s">
        <v>681</v>
      </c>
      <c r="F160" s="533"/>
      <c r="G160" s="535"/>
    </row>
    <row r="161" spans="1:7" s="442" customFormat="1" ht="15" customHeight="1">
      <c r="A161" s="529"/>
      <c r="B161" s="528" t="s">
        <v>684</v>
      </c>
      <c r="C161" s="528" t="s">
        <v>685</v>
      </c>
      <c r="D161" s="487">
        <v>25.806</v>
      </c>
      <c r="E161" s="488" t="s">
        <v>305</v>
      </c>
      <c r="F161" s="528" t="s">
        <v>690</v>
      </c>
      <c r="G161" s="534" t="s">
        <v>342</v>
      </c>
    </row>
    <row r="162" spans="1:7" s="442" customFormat="1" ht="15">
      <c r="A162" s="529"/>
      <c r="B162" s="529"/>
      <c r="C162" s="529"/>
      <c r="D162" s="487">
        <v>12.903</v>
      </c>
      <c r="E162" s="488" t="s">
        <v>299</v>
      </c>
      <c r="F162" s="529"/>
      <c r="G162" s="536"/>
    </row>
    <row r="163" spans="1:7" s="442" customFormat="1" ht="15">
      <c r="A163" s="529"/>
      <c r="B163" s="529"/>
      <c r="C163" s="529"/>
      <c r="D163" s="487">
        <v>12.903</v>
      </c>
      <c r="E163" s="488" t="s">
        <v>601</v>
      </c>
      <c r="F163" s="529"/>
      <c r="G163" s="536"/>
    </row>
    <row r="164" spans="1:7" s="442" customFormat="1" ht="15">
      <c r="A164" s="529"/>
      <c r="B164" s="529"/>
      <c r="C164" s="529"/>
      <c r="D164" s="487">
        <v>12.903</v>
      </c>
      <c r="E164" s="488" t="s">
        <v>319</v>
      </c>
      <c r="F164" s="529"/>
      <c r="G164" s="536"/>
    </row>
    <row r="165" spans="1:7" s="442" customFormat="1" ht="15">
      <c r="A165" s="529"/>
      <c r="B165" s="529"/>
      <c r="C165" s="529"/>
      <c r="D165" s="487">
        <v>12.903</v>
      </c>
      <c r="E165" s="488" t="s">
        <v>314</v>
      </c>
      <c r="F165" s="529"/>
      <c r="G165" s="536"/>
    </row>
    <row r="166" spans="1:7" s="442" customFormat="1" ht="15">
      <c r="A166" s="529"/>
      <c r="B166" s="529"/>
      <c r="C166" s="529"/>
      <c r="D166" s="487">
        <v>12.903</v>
      </c>
      <c r="E166" s="488" t="s">
        <v>385</v>
      </c>
      <c r="F166" s="529"/>
      <c r="G166" s="536"/>
    </row>
    <row r="167" spans="1:7" s="442" customFormat="1" ht="15">
      <c r="A167" s="529"/>
      <c r="B167" s="529"/>
      <c r="C167" s="530"/>
      <c r="D167" s="487">
        <v>9.677</v>
      </c>
      <c r="E167" s="488" t="s">
        <v>364</v>
      </c>
      <c r="F167" s="530"/>
      <c r="G167" s="535"/>
    </row>
    <row r="168" spans="1:7" s="442" customFormat="1" ht="15" customHeight="1">
      <c r="A168" s="529"/>
      <c r="B168" s="529"/>
      <c r="C168" s="528" t="s">
        <v>343</v>
      </c>
      <c r="D168" s="487">
        <v>32.714487</v>
      </c>
      <c r="E168" s="488" t="s">
        <v>992</v>
      </c>
      <c r="F168" s="528" t="s">
        <v>691</v>
      </c>
      <c r="G168" s="534" t="s">
        <v>344</v>
      </c>
    </row>
    <row r="169" spans="1:7" s="442" customFormat="1" ht="15">
      <c r="A169" s="529"/>
      <c r="B169" s="529"/>
      <c r="C169" s="529"/>
      <c r="D169" s="487">
        <v>26.1564</v>
      </c>
      <c r="E169" s="488" t="s">
        <v>305</v>
      </c>
      <c r="F169" s="529"/>
      <c r="G169" s="536"/>
    </row>
    <row r="170" spans="1:7" s="442" customFormat="1" ht="15">
      <c r="A170" s="529"/>
      <c r="B170" s="529"/>
      <c r="C170" s="529"/>
      <c r="D170" s="487">
        <v>8.718843</v>
      </c>
      <c r="E170" s="488" t="s">
        <v>299</v>
      </c>
      <c r="F170" s="529"/>
      <c r="G170" s="536"/>
    </row>
    <row r="171" spans="1:7" s="442" customFormat="1" ht="15">
      <c r="A171" s="529"/>
      <c r="B171" s="529"/>
      <c r="C171" s="529"/>
      <c r="D171" s="487">
        <v>8.718843</v>
      </c>
      <c r="E171" s="488" t="s">
        <v>319</v>
      </c>
      <c r="F171" s="529"/>
      <c r="G171" s="536"/>
    </row>
    <row r="172" spans="1:7" s="442" customFormat="1" ht="15">
      <c r="A172" s="529"/>
      <c r="B172" s="529"/>
      <c r="C172" s="529"/>
      <c r="D172" s="487">
        <v>8.718841</v>
      </c>
      <c r="E172" s="488" t="s">
        <v>314</v>
      </c>
      <c r="F172" s="529"/>
      <c r="G172" s="536"/>
    </row>
    <row r="173" spans="1:7" s="442" customFormat="1" ht="15">
      <c r="A173" s="529"/>
      <c r="B173" s="529"/>
      <c r="C173" s="529"/>
      <c r="D173" s="487">
        <v>8.718784</v>
      </c>
      <c r="E173" s="488" t="s">
        <v>601</v>
      </c>
      <c r="F173" s="529"/>
      <c r="G173" s="536"/>
    </row>
    <row r="174" spans="1:7" s="442" customFormat="1" ht="15">
      <c r="A174" s="529"/>
      <c r="B174" s="529"/>
      <c r="C174" s="529"/>
      <c r="D174" s="487">
        <v>6.253775</v>
      </c>
      <c r="E174" s="488" t="s">
        <v>364</v>
      </c>
      <c r="F174" s="529"/>
      <c r="G174" s="536"/>
    </row>
    <row r="175" spans="1:7" s="442" customFormat="1" ht="15">
      <c r="A175" s="529"/>
      <c r="B175" s="529"/>
      <c r="C175" s="529"/>
      <c r="D175" s="487">
        <v>2E-06</v>
      </c>
      <c r="E175" s="488" t="s">
        <v>377</v>
      </c>
      <c r="F175" s="529"/>
      <c r="G175" s="536"/>
    </row>
    <row r="176" spans="1:7" s="442" customFormat="1" ht="15">
      <c r="A176" s="529"/>
      <c r="B176" s="529"/>
      <c r="C176" s="529"/>
      <c r="D176" s="487">
        <v>2E-06</v>
      </c>
      <c r="E176" s="488" t="s">
        <v>307</v>
      </c>
      <c r="F176" s="529"/>
      <c r="G176" s="536"/>
    </row>
    <row r="177" spans="1:7" s="442" customFormat="1" ht="15">
      <c r="A177" s="529"/>
      <c r="B177" s="529"/>
      <c r="C177" s="529"/>
      <c r="D177" s="487">
        <v>2E-06</v>
      </c>
      <c r="E177" s="488" t="s">
        <v>347</v>
      </c>
      <c r="F177" s="529"/>
      <c r="G177" s="536"/>
    </row>
    <row r="178" spans="1:7" s="442" customFormat="1" ht="15">
      <c r="A178" s="529"/>
      <c r="B178" s="529"/>
      <c r="C178" s="529"/>
      <c r="D178" s="487">
        <v>2E-06</v>
      </c>
      <c r="E178" s="488" t="s">
        <v>681</v>
      </c>
      <c r="F178" s="529"/>
      <c r="G178" s="536"/>
    </row>
    <row r="179" spans="1:7" s="442" customFormat="1" ht="15">
      <c r="A179" s="529"/>
      <c r="B179" s="529"/>
      <c r="C179" s="529"/>
      <c r="D179" s="487">
        <v>2E-06</v>
      </c>
      <c r="E179" s="488" t="s">
        <v>303</v>
      </c>
      <c r="F179" s="529"/>
      <c r="G179" s="536"/>
    </row>
    <row r="180" spans="1:7" s="442" customFormat="1" ht="15">
      <c r="A180" s="529"/>
      <c r="B180" s="529"/>
      <c r="C180" s="529"/>
      <c r="D180" s="487">
        <v>2E-06</v>
      </c>
      <c r="E180" s="488" t="s">
        <v>57</v>
      </c>
      <c r="F180" s="529"/>
      <c r="G180" s="536"/>
    </row>
    <row r="181" spans="1:7" ht="15">
      <c r="A181" s="529"/>
      <c r="B181" s="529"/>
      <c r="C181" s="529"/>
      <c r="D181" s="487">
        <v>2E-06</v>
      </c>
      <c r="E181" s="488" t="s">
        <v>300</v>
      </c>
      <c r="F181" s="529"/>
      <c r="G181" s="536"/>
    </row>
    <row r="182" spans="1:7" ht="15">
      <c r="A182" s="529"/>
      <c r="B182" s="530"/>
      <c r="C182" s="530"/>
      <c r="D182" s="487">
        <v>2E-06</v>
      </c>
      <c r="E182" s="488" t="s">
        <v>318</v>
      </c>
      <c r="F182" s="530"/>
      <c r="G182" s="535"/>
    </row>
    <row r="183" spans="1:7" ht="15" customHeight="1">
      <c r="A183" s="529"/>
      <c r="B183" s="528" t="s">
        <v>692</v>
      </c>
      <c r="C183" s="537" t="s">
        <v>693</v>
      </c>
      <c r="D183" s="487">
        <v>50</v>
      </c>
      <c r="E183" s="488" t="s">
        <v>305</v>
      </c>
      <c r="F183" s="528" t="s">
        <v>694</v>
      </c>
      <c r="G183" s="534" t="s">
        <v>345</v>
      </c>
    </row>
    <row r="184" spans="1:7" ht="15">
      <c r="A184" s="529"/>
      <c r="B184" s="529"/>
      <c r="C184" s="538"/>
      <c r="D184" s="487">
        <v>50</v>
      </c>
      <c r="E184" s="488" t="s">
        <v>299</v>
      </c>
      <c r="F184" s="530"/>
      <c r="G184" s="535"/>
    </row>
    <row r="185" spans="1:7" ht="15" customHeight="1">
      <c r="A185" s="529"/>
      <c r="B185" s="529"/>
      <c r="C185" s="537" t="s">
        <v>444</v>
      </c>
      <c r="D185" s="487">
        <v>99.9</v>
      </c>
      <c r="E185" s="488" t="s">
        <v>314</v>
      </c>
      <c r="F185" s="528" t="s">
        <v>695</v>
      </c>
      <c r="G185" s="534" t="s">
        <v>64</v>
      </c>
    </row>
    <row r="186" spans="1:7" ht="15">
      <c r="A186" s="529"/>
      <c r="B186" s="529"/>
      <c r="C186" s="538"/>
      <c r="D186" s="487">
        <v>0.1</v>
      </c>
      <c r="E186" s="488" t="s">
        <v>443</v>
      </c>
      <c r="F186" s="530"/>
      <c r="G186" s="535"/>
    </row>
    <row r="187" spans="1:7" ht="15" customHeight="1">
      <c r="A187" s="529"/>
      <c r="B187" s="529"/>
      <c r="C187" s="537" t="s">
        <v>696</v>
      </c>
      <c r="D187" s="487">
        <v>99.9</v>
      </c>
      <c r="E187" s="488" t="s">
        <v>385</v>
      </c>
      <c r="F187" s="528" t="s">
        <v>697</v>
      </c>
      <c r="G187" s="534" t="s">
        <v>788</v>
      </c>
    </row>
    <row r="188" spans="1:7" ht="15">
      <c r="A188" s="529"/>
      <c r="B188" s="529"/>
      <c r="C188" s="538"/>
      <c r="D188" s="487">
        <v>0.1</v>
      </c>
      <c r="E188" s="488" t="s">
        <v>306</v>
      </c>
      <c r="F188" s="530"/>
      <c r="G188" s="535"/>
    </row>
    <row r="189" spans="1:7" ht="15" customHeight="1">
      <c r="A189" s="529"/>
      <c r="B189" s="529"/>
      <c r="C189" s="537" t="s">
        <v>698</v>
      </c>
      <c r="D189" s="487">
        <v>99.9</v>
      </c>
      <c r="E189" s="488" t="s">
        <v>314</v>
      </c>
      <c r="F189" s="528" t="s">
        <v>699</v>
      </c>
      <c r="G189" s="534" t="s">
        <v>65</v>
      </c>
    </row>
    <row r="190" spans="1:7" ht="15">
      <c r="A190" s="529"/>
      <c r="B190" s="530"/>
      <c r="C190" s="538"/>
      <c r="D190" s="487">
        <v>0.1</v>
      </c>
      <c r="E190" s="488" t="s">
        <v>66</v>
      </c>
      <c r="F190" s="530"/>
      <c r="G190" s="535"/>
    </row>
    <row r="191" spans="1:7" ht="15" customHeight="1">
      <c r="A191" s="529"/>
      <c r="B191" s="528" t="s">
        <v>356</v>
      </c>
      <c r="C191" s="528" t="s">
        <v>754</v>
      </c>
      <c r="D191" s="487">
        <v>99</v>
      </c>
      <c r="E191" s="488" t="s">
        <v>299</v>
      </c>
      <c r="F191" s="528" t="s">
        <v>700</v>
      </c>
      <c r="G191" s="534" t="str">
        <f>"09.12.98"</f>
        <v>09.12.98</v>
      </c>
    </row>
    <row r="192" spans="1:7" ht="15">
      <c r="A192" s="529"/>
      <c r="B192" s="529"/>
      <c r="C192" s="530"/>
      <c r="D192" s="487">
        <v>1</v>
      </c>
      <c r="E192" s="488" t="s">
        <v>355</v>
      </c>
      <c r="F192" s="530"/>
      <c r="G192" s="535"/>
    </row>
    <row r="193" spans="1:7" ht="15" customHeight="1">
      <c r="A193" s="529"/>
      <c r="B193" s="529"/>
      <c r="C193" s="528" t="s">
        <v>401</v>
      </c>
      <c r="D193" s="487">
        <v>99</v>
      </c>
      <c r="E193" s="488" t="s">
        <v>305</v>
      </c>
      <c r="F193" s="528" t="s">
        <v>707</v>
      </c>
      <c r="G193" s="534" t="s">
        <v>402</v>
      </c>
    </row>
    <row r="194" spans="1:7" ht="15">
      <c r="A194" s="529"/>
      <c r="B194" s="529"/>
      <c r="C194" s="530"/>
      <c r="D194" s="487">
        <v>1</v>
      </c>
      <c r="E194" s="488" t="s">
        <v>358</v>
      </c>
      <c r="F194" s="530"/>
      <c r="G194" s="535"/>
    </row>
    <row r="195" spans="1:7" ht="15" customHeight="1">
      <c r="A195" s="529"/>
      <c r="B195" s="529"/>
      <c r="C195" s="528" t="s">
        <v>708</v>
      </c>
      <c r="D195" s="487">
        <v>99.9</v>
      </c>
      <c r="E195" s="488" t="s">
        <v>314</v>
      </c>
      <c r="F195" s="528" t="s">
        <v>709</v>
      </c>
      <c r="G195" s="534" t="s">
        <v>174</v>
      </c>
    </row>
    <row r="196" spans="1:7" s="442" customFormat="1" ht="15">
      <c r="A196" s="529"/>
      <c r="B196" s="530"/>
      <c r="C196" s="530"/>
      <c r="D196" s="487">
        <v>0.1</v>
      </c>
      <c r="E196" s="488" t="s">
        <v>175</v>
      </c>
      <c r="F196" s="530"/>
      <c r="G196" s="535"/>
    </row>
    <row r="197" spans="1:7" s="442" customFormat="1" ht="15" customHeight="1">
      <c r="A197" s="529"/>
      <c r="B197" s="528" t="s">
        <v>710</v>
      </c>
      <c r="C197" s="528" t="s">
        <v>711</v>
      </c>
      <c r="D197" s="487">
        <v>33.33</v>
      </c>
      <c r="E197" s="488" t="s">
        <v>305</v>
      </c>
      <c r="F197" s="528" t="s">
        <v>712</v>
      </c>
      <c r="G197" s="534" t="str">
        <f>"14.05.99"</f>
        <v>14.05.99</v>
      </c>
    </row>
    <row r="198" spans="1:7" s="442" customFormat="1" ht="15">
      <c r="A198" s="529"/>
      <c r="B198" s="529"/>
      <c r="C198" s="529"/>
      <c r="D198" s="487">
        <v>33.33</v>
      </c>
      <c r="E198" s="488" t="s">
        <v>299</v>
      </c>
      <c r="F198" s="529"/>
      <c r="G198" s="536"/>
    </row>
    <row r="199" spans="1:7" s="442" customFormat="1" ht="15">
      <c r="A199" s="529"/>
      <c r="B199" s="529"/>
      <c r="C199" s="530"/>
      <c r="D199" s="487">
        <v>33.33</v>
      </c>
      <c r="E199" s="488" t="s">
        <v>385</v>
      </c>
      <c r="F199" s="530"/>
      <c r="G199" s="535"/>
    </row>
    <row r="200" spans="1:7" s="442" customFormat="1" ht="15" customHeight="1">
      <c r="A200" s="529"/>
      <c r="B200" s="529"/>
      <c r="C200" s="528" t="s">
        <v>713</v>
      </c>
      <c r="D200" s="487">
        <v>20.19</v>
      </c>
      <c r="E200" s="488" t="s">
        <v>305</v>
      </c>
      <c r="F200" s="528" t="s">
        <v>714</v>
      </c>
      <c r="G200" s="534" t="s">
        <v>755</v>
      </c>
    </row>
    <row r="201" spans="1:7" s="442" customFormat="1" ht="15">
      <c r="A201" s="529"/>
      <c r="B201" s="529"/>
      <c r="C201" s="529"/>
      <c r="D201" s="487">
        <v>11.52</v>
      </c>
      <c r="E201" s="488" t="s">
        <v>385</v>
      </c>
      <c r="F201" s="529"/>
      <c r="G201" s="536"/>
    </row>
    <row r="202" spans="1:7" s="442" customFormat="1" ht="15">
      <c r="A202" s="529"/>
      <c r="B202" s="529"/>
      <c r="C202" s="529"/>
      <c r="D202" s="487">
        <v>11.52</v>
      </c>
      <c r="E202" s="488" t="s">
        <v>299</v>
      </c>
      <c r="F202" s="529"/>
      <c r="G202" s="536"/>
    </row>
    <row r="203" spans="1:7" s="442" customFormat="1" ht="15">
      <c r="A203" s="529"/>
      <c r="B203" s="529"/>
      <c r="C203" s="529"/>
      <c r="D203" s="487">
        <v>11.52</v>
      </c>
      <c r="E203" s="488" t="s">
        <v>314</v>
      </c>
      <c r="F203" s="529"/>
      <c r="G203" s="536"/>
    </row>
    <row r="204" spans="1:7" s="442" customFormat="1" ht="15">
      <c r="A204" s="529"/>
      <c r="B204" s="529"/>
      <c r="C204" s="529"/>
      <c r="D204" s="487">
        <v>8.67</v>
      </c>
      <c r="E204" s="488" t="s">
        <v>364</v>
      </c>
      <c r="F204" s="529"/>
      <c r="G204" s="536"/>
    </row>
    <row r="205" spans="1:7" s="442" customFormat="1" ht="15">
      <c r="A205" s="529"/>
      <c r="B205" s="529"/>
      <c r="C205" s="529"/>
      <c r="D205" s="487">
        <v>8.67</v>
      </c>
      <c r="E205" s="488" t="s">
        <v>319</v>
      </c>
      <c r="F205" s="529"/>
      <c r="G205" s="536"/>
    </row>
    <row r="206" spans="1:7" s="442" customFormat="1" ht="15">
      <c r="A206" s="529"/>
      <c r="B206" s="529"/>
      <c r="C206" s="529"/>
      <c r="D206" s="487">
        <v>8.67</v>
      </c>
      <c r="E206" s="488" t="s">
        <v>601</v>
      </c>
      <c r="F206" s="529"/>
      <c r="G206" s="536"/>
    </row>
    <row r="207" spans="1:7" s="442" customFormat="1" ht="15">
      <c r="A207" s="529"/>
      <c r="B207" s="529"/>
      <c r="C207" s="529"/>
      <c r="D207" s="487">
        <v>1.2</v>
      </c>
      <c r="E207" s="488" t="s">
        <v>303</v>
      </c>
      <c r="F207" s="529"/>
      <c r="G207" s="536"/>
    </row>
    <row r="208" spans="1:7" s="442" customFormat="1" ht="15">
      <c r="A208" s="529"/>
      <c r="B208" s="529"/>
      <c r="C208" s="529"/>
      <c r="D208" s="487">
        <v>1.2</v>
      </c>
      <c r="E208" s="488" t="s">
        <v>362</v>
      </c>
      <c r="F208" s="529"/>
      <c r="G208" s="536"/>
    </row>
    <row r="209" spans="1:7" s="442" customFormat="1" ht="15">
      <c r="A209" s="529"/>
      <c r="B209" s="529"/>
      <c r="C209" s="529"/>
      <c r="D209" s="487">
        <v>1.2</v>
      </c>
      <c r="E209" s="488" t="s">
        <v>300</v>
      </c>
      <c r="F209" s="529"/>
      <c r="G209" s="536"/>
    </row>
    <row r="210" spans="1:7" s="442" customFormat="1" ht="15">
      <c r="A210" s="529"/>
      <c r="B210" s="529"/>
      <c r="C210" s="529"/>
      <c r="D210" s="487">
        <v>1.2</v>
      </c>
      <c r="E210" s="488" t="s">
        <v>57</v>
      </c>
      <c r="F210" s="529"/>
      <c r="G210" s="536"/>
    </row>
    <row r="211" spans="1:7" s="442" customFormat="1" ht="15">
      <c r="A211" s="529"/>
      <c r="B211" s="529"/>
      <c r="C211" s="529"/>
      <c r="D211" s="487">
        <v>1.2</v>
      </c>
      <c r="E211" s="488" t="s">
        <v>681</v>
      </c>
      <c r="F211" s="529"/>
      <c r="G211" s="536"/>
    </row>
    <row r="212" spans="1:7" s="442" customFormat="1" ht="15">
      <c r="A212" s="529"/>
      <c r="B212" s="529"/>
      <c r="C212" s="529"/>
      <c r="D212" s="487">
        <v>1.2</v>
      </c>
      <c r="E212" s="488" t="s">
        <v>318</v>
      </c>
      <c r="F212" s="529"/>
      <c r="G212" s="536"/>
    </row>
    <row r="213" spans="1:7" s="442" customFormat="1" ht="15">
      <c r="A213" s="529"/>
      <c r="B213" s="529"/>
      <c r="C213" s="529"/>
      <c r="D213" s="487">
        <v>1.2</v>
      </c>
      <c r="E213" s="488" t="s">
        <v>549</v>
      </c>
      <c r="F213" s="529"/>
      <c r="G213" s="536"/>
    </row>
    <row r="214" spans="1:7" s="442" customFormat="1" ht="15">
      <c r="A214" s="529"/>
      <c r="B214" s="529"/>
      <c r="C214" s="529"/>
      <c r="D214" s="487">
        <v>1.2</v>
      </c>
      <c r="E214" s="488" t="s">
        <v>307</v>
      </c>
      <c r="F214" s="529"/>
      <c r="G214" s="536"/>
    </row>
    <row r="215" spans="1:7" s="442" customFormat="1" ht="15">
      <c r="A215" s="529"/>
      <c r="B215" s="529"/>
      <c r="C215" s="529"/>
      <c r="D215" s="487">
        <v>1.2</v>
      </c>
      <c r="E215" s="488" t="s">
        <v>347</v>
      </c>
      <c r="F215" s="529"/>
      <c r="G215" s="536"/>
    </row>
    <row r="216" spans="1:7" s="442" customFormat="1" ht="15">
      <c r="A216" s="529"/>
      <c r="B216" s="529"/>
      <c r="C216" s="529"/>
      <c r="D216" s="487">
        <v>1.2</v>
      </c>
      <c r="E216" s="488" t="s">
        <v>756</v>
      </c>
      <c r="F216" s="529"/>
      <c r="G216" s="536"/>
    </row>
    <row r="217" spans="1:7" s="442" customFormat="1" ht="15">
      <c r="A217" s="529"/>
      <c r="B217" s="529"/>
      <c r="C217" s="529"/>
      <c r="D217" s="487">
        <v>1.2</v>
      </c>
      <c r="E217" s="488" t="s">
        <v>377</v>
      </c>
      <c r="F217" s="529"/>
      <c r="G217" s="536"/>
    </row>
    <row r="218" spans="1:7" s="442" customFormat="1" ht="15">
      <c r="A218" s="529"/>
      <c r="B218" s="529"/>
      <c r="C218" s="529"/>
      <c r="D218" s="487">
        <v>1.2</v>
      </c>
      <c r="E218" s="488" t="s">
        <v>431</v>
      </c>
      <c r="F218" s="529"/>
      <c r="G218" s="536"/>
    </row>
    <row r="219" spans="1:7" s="442" customFormat="1" ht="15">
      <c r="A219" s="529"/>
      <c r="B219" s="529"/>
      <c r="C219" s="529"/>
      <c r="D219" s="487">
        <v>1.2</v>
      </c>
      <c r="E219" s="488" t="s">
        <v>415</v>
      </c>
      <c r="F219" s="529"/>
      <c r="G219" s="536"/>
    </row>
    <row r="220" spans="1:7" s="442" customFormat="1" ht="15">
      <c r="A220" s="529"/>
      <c r="B220" s="529"/>
      <c r="C220" s="529"/>
      <c r="D220" s="487">
        <v>1.2</v>
      </c>
      <c r="E220" s="488" t="s">
        <v>550</v>
      </c>
      <c r="F220" s="529"/>
      <c r="G220" s="536"/>
    </row>
    <row r="221" spans="1:7" s="442" customFormat="1" ht="15">
      <c r="A221" s="529"/>
      <c r="B221" s="529"/>
      <c r="C221" s="529"/>
      <c r="D221" s="487">
        <v>1.2</v>
      </c>
      <c r="E221" s="488" t="s">
        <v>427</v>
      </c>
      <c r="F221" s="529"/>
      <c r="G221" s="536"/>
    </row>
    <row r="222" spans="1:7" s="442" customFormat="1" ht="15">
      <c r="A222" s="529"/>
      <c r="B222" s="530"/>
      <c r="C222" s="530"/>
      <c r="D222" s="487">
        <v>1.2</v>
      </c>
      <c r="E222" s="488" t="s">
        <v>445</v>
      </c>
      <c r="F222" s="530"/>
      <c r="G222" s="535"/>
    </row>
    <row r="223" spans="1:7" s="442" customFormat="1" ht="15" customHeight="1">
      <c r="A223" s="529"/>
      <c r="B223" s="528" t="s">
        <v>715</v>
      </c>
      <c r="C223" s="528" t="s">
        <v>370</v>
      </c>
      <c r="D223" s="487">
        <v>50</v>
      </c>
      <c r="E223" s="488" t="s">
        <v>305</v>
      </c>
      <c r="F223" s="528" t="s">
        <v>716</v>
      </c>
      <c r="G223" s="534" t="s">
        <v>371</v>
      </c>
    </row>
    <row r="224" spans="1:7" s="442" customFormat="1" ht="15">
      <c r="A224" s="529"/>
      <c r="B224" s="530"/>
      <c r="C224" s="530"/>
      <c r="D224" s="487">
        <v>50</v>
      </c>
      <c r="E224" s="488" t="s">
        <v>299</v>
      </c>
      <c r="F224" s="530"/>
      <c r="G224" s="535"/>
    </row>
    <row r="225" spans="1:7" s="442" customFormat="1" ht="15" customHeight="1">
      <c r="A225" s="529"/>
      <c r="B225" s="528" t="s">
        <v>378</v>
      </c>
      <c r="C225" s="537" t="s">
        <v>380</v>
      </c>
      <c r="D225" s="487">
        <v>99.9</v>
      </c>
      <c r="E225" s="488" t="s">
        <v>314</v>
      </c>
      <c r="F225" s="528" t="s">
        <v>717</v>
      </c>
      <c r="G225" s="534" t="s">
        <v>379</v>
      </c>
    </row>
    <row r="226" spans="1:7" s="442" customFormat="1" ht="15">
      <c r="A226" s="529"/>
      <c r="B226" s="529"/>
      <c r="C226" s="538"/>
      <c r="D226" s="487">
        <v>0.1</v>
      </c>
      <c r="E226" s="488" t="s">
        <v>400</v>
      </c>
      <c r="F226" s="530"/>
      <c r="G226" s="535"/>
    </row>
    <row r="227" spans="1:7" s="442" customFormat="1" ht="27">
      <c r="A227" s="529"/>
      <c r="B227" s="529"/>
      <c r="C227" s="488" t="s">
        <v>442</v>
      </c>
      <c r="D227" s="487">
        <v>100</v>
      </c>
      <c r="E227" s="488" t="s">
        <v>305</v>
      </c>
      <c r="F227" s="491" t="s">
        <v>718</v>
      </c>
      <c r="G227" s="492" t="s">
        <v>990</v>
      </c>
    </row>
    <row r="228" spans="1:7" s="442" customFormat="1" ht="15" customHeight="1">
      <c r="A228" s="529"/>
      <c r="B228" s="528" t="s">
        <v>719</v>
      </c>
      <c r="C228" s="528" t="s">
        <v>720</v>
      </c>
      <c r="D228" s="487">
        <v>21</v>
      </c>
      <c r="E228" s="488" t="s">
        <v>314</v>
      </c>
      <c r="F228" s="528" t="s">
        <v>721</v>
      </c>
      <c r="G228" s="534" t="s">
        <v>991</v>
      </c>
    </row>
    <row r="229" spans="1:7" s="442" customFormat="1" ht="15">
      <c r="A229" s="529"/>
      <c r="B229" s="529"/>
      <c r="C229" s="529"/>
      <c r="D229" s="487">
        <v>20</v>
      </c>
      <c r="E229" s="488" t="s">
        <v>305</v>
      </c>
      <c r="F229" s="529"/>
      <c r="G229" s="536"/>
    </row>
    <row r="230" spans="1:7" s="442" customFormat="1" ht="15">
      <c r="A230" s="529"/>
      <c r="B230" s="529"/>
      <c r="C230" s="529"/>
      <c r="D230" s="487">
        <v>20</v>
      </c>
      <c r="E230" s="488" t="s">
        <v>299</v>
      </c>
      <c r="F230" s="529"/>
      <c r="G230" s="536"/>
    </row>
    <row r="231" spans="1:7" s="442" customFormat="1" ht="15">
      <c r="A231" s="529"/>
      <c r="B231" s="529"/>
      <c r="C231" s="529"/>
      <c r="D231" s="487">
        <v>20</v>
      </c>
      <c r="E231" s="488" t="s">
        <v>992</v>
      </c>
      <c r="F231" s="529"/>
      <c r="G231" s="536"/>
    </row>
    <row r="232" spans="1:7" s="442" customFormat="1" ht="15">
      <c r="A232" s="529"/>
      <c r="B232" s="529"/>
      <c r="C232" s="529"/>
      <c r="D232" s="487">
        <v>9.5</v>
      </c>
      <c r="E232" s="488" t="s">
        <v>993</v>
      </c>
      <c r="F232" s="529"/>
      <c r="G232" s="536"/>
    </row>
    <row r="233" spans="1:7" s="442" customFormat="1" ht="15">
      <c r="A233" s="529"/>
      <c r="B233" s="529"/>
      <c r="C233" s="530"/>
      <c r="D233" s="487">
        <v>9.5</v>
      </c>
      <c r="E233" s="488" t="s">
        <v>994</v>
      </c>
      <c r="F233" s="530"/>
      <c r="G233" s="535"/>
    </row>
    <row r="234" spans="1:7" s="442" customFormat="1" ht="15" customHeight="1">
      <c r="A234" s="529"/>
      <c r="B234" s="528" t="s">
        <v>722</v>
      </c>
      <c r="C234" s="528" t="s">
        <v>67</v>
      </c>
      <c r="D234" s="487">
        <v>33.33</v>
      </c>
      <c r="E234" s="488" t="s">
        <v>300</v>
      </c>
      <c r="F234" s="528" t="s">
        <v>230</v>
      </c>
      <c r="G234" s="534" t="s">
        <v>68</v>
      </c>
    </row>
    <row r="235" spans="1:7" s="442" customFormat="1" ht="15">
      <c r="A235" s="529"/>
      <c r="B235" s="529"/>
      <c r="C235" s="529"/>
      <c r="D235" s="487">
        <v>33.33</v>
      </c>
      <c r="E235" s="488" t="s">
        <v>307</v>
      </c>
      <c r="F235" s="529"/>
      <c r="G235" s="536"/>
    </row>
    <row r="236" spans="1:7" s="442" customFormat="1" ht="15">
      <c r="A236" s="529"/>
      <c r="B236" s="530"/>
      <c r="C236" s="530"/>
      <c r="D236" s="487">
        <v>33.33</v>
      </c>
      <c r="E236" s="488" t="s">
        <v>318</v>
      </c>
      <c r="F236" s="530"/>
      <c r="G236" s="535"/>
    </row>
    <row r="237" spans="1:7" s="442" customFormat="1" ht="15" customHeight="1">
      <c r="A237" s="529"/>
      <c r="B237" s="528" t="s">
        <v>725</v>
      </c>
      <c r="C237" s="528" t="s">
        <v>69</v>
      </c>
      <c r="D237" s="487">
        <v>99.99</v>
      </c>
      <c r="E237" s="488" t="s">
        <v>319</v>
      </c>
      <c r="F237" s="528" t="s">
        <v>726</v>
      </c>
      <c r="G237" s="534" t="s">
        <v>70</v>
      </c>
    </row>
    <row r="238" spans="1:7" s="442" customFormat="1" ht="15">
      <c r="A238" s="529"/>
      <c r="B238" s="530"/>
      <c r="C238" s="530"/>
      <c r="D238" s="487">
        <v>0.01</v>
      </c>
      <c r="E238" s="488" t="s">
        <v>231</v>
      </c>
      <c r="F238" s="530"/>
      <c r="G238" s="535"/>
    </row>
    <row r="239" spans="1:7" s="442" customFormat="1" ht="27">
      <c r="A239" s="529"/>
      <c r="B239" s="528" t="s">
        <v>71</v>
      </c>
      <c r="C239" s="528" t="s">
        <v>72</v>
      </c>
      <c r="D239" s="487">
        <v>99.89</v>
      </c>
      <c r="E239" s="488" t="s">
        <v>73</v>
      </c>
      <c r="F239" s="528" t="s">
        <v>727</v>
      </c>
      <c r="G239" s="534" t="s">
        <v>62</v>
      </c>
    </row>
    <row r="240" spans="1:7" s="442" customFormat="1" ht="15">
      <c r="A240" s="529"/>
      <c r="B240" s="529"/>
      <c r="C240" s="530"/>
      <c r="D240" s="487">
        <v>0.11</v>
      </c>
      <c r="E240" s="488" t="s">
        <v>74</v>
      </c>
      <c r="F240" s="530"/>
      <c r="G240" s="535"/>
    </row>
    <row r="241" spans="1:7" s="442" customFormat="1" ht="27">
      <c r="A241" s="529"/>
      <c r="B241" s="529"/>
      <c r="C241" s="528" t="s">
        <v>75</v>
      </c>
      <c r="D241" s="487">
        <v>99.8</v>
      </c>
      <c r="E241" s="488" t="s">
        <v>73</v>
      </c>
      <c r="F241" s="528" t="s">
        <v>728</v>
      </c>
      <c r="G241" s="534" t="s">
        <v>76</v>
      </c>
    </row>
    <row r="242" spans="1:7" s="442" customFormat="1" ht="15">
      <c r="A242" s="529"/>
      <c r="B242" s="529"/>
      <c r="C242" s="529"/>
      <c r="D242" s="487">
        <v>0.1</v>
      </c>
      <c r="E242" s="488" t="s">
        <v>74</v>
      </c>
      <c r="F242" s="529"/>
      <c r="G242" s="536"/>
    </row>
    <row r="243" spans="1:7" s="442" customFormat="1" ht="15">
      <c r="A243" s="530"/>
      <c r="B243" s="530"/>
      <c r="C243" s="530"/>
      <c r="D243" s="487">
        <v>0.1</v>
      </c>
      <c r="E243" s="488" t="s">
        <v>77</v>
      </c>
      <c r="F243" s="530"/>
      <c r="G243" s="535"/>
    </row>
    <row r="244" spans="1:7" s="442" customFormat="1" ht="15">
      <c r="A244" s="478"/>
      <c r="B244" s="479"/>
      <c r="C244" s="480"/>
      <c r="D244" s="481"/>
      <c r="E244" s="480"/>
      <c r="F244" s="479"/>
      <c r="G244" s="478"/>
    </row>
    <row r="245" spans="1:7" s="442" customFormat="1" ht="15">
      <c r="A245" s="449" t="s">
        <v>384</v>
      </c>
      <c r="B245" s="444"/>
      <c r="C245" s="443"/>
      <c r="D245" s="445"/>
      <c r="E245" s="443"/>
      <c r="F245" s="444"/>
      <c r="G245" s="446"/>
    </row>
    <row r="246" spans="1:7" s="442" customFormat="1" ht="15">
      <c r="A246" s="450" t="s">
        <v>729</v>
      </c>
      <c r="B246" s="444"/>
      <c r="C246" s="443"/>
      <c r="D246" s="445"/>
      <c r="E246" s="443"/>
      <c r="F246" s="444"/>
      <c r="G246" s="446"/>
    </row>
    <row r="247" spans="1:7" s="442" customFormat="1" ht="15">
      <c r="A247" s="450" t="s">
        <v>730</v>
      </c>
      <c r="B247" s="444"/>
      <c r="C247" s="443"/>
      <c r="D247" s="445"/>
      <c r="E247" s="443"/>
      <c r="F247" s="444"/>
      <c r="G247" s="446"/>
    </row>
    <row r="248" spans="1:7" s="442" customFormat="1" ht="15">
      <c r="A248" s="443"/>
      <c r="B248" s="444"/>
      <c r="C248" s="443"/>
      <c r="D248" s="445"/>
      <c r="E248" s="443"/>
      <c r="F248" s="444"/>
      <c r="G248" s="446"/>
    </row>
    <row r="249" spans="1:7" s="442" customFormat="1" ht="15">
      <c r="A249" s="443"/>
      <c r="B249" s="444"/>
      <c r="C249" s="443"/>
      <c r="D249" s="445"/>
      <c r="E249" s="443"/>
      <c r="F249" s="444"/>
      <c r="G249" s="446"/>
    </row>
    <row r="250" spans="1:7" s="442" customFormat="1" ht="15">
      <c r="A250" s="443"/>
      <c r="B250" s="444"/>
      <c r="C250" s="443"/>
      <c r="D250" s="445"/>
      <c r="E250" s="443"/>
      <c r="F250" s="444"/>
      <c r="G250" s="446"/>
    </row>
    <row r="251" spans="1:7" s="442" customFormat="1" ht="15">
      <c r="A251" s="443"/>
      <c r="B251" s="444"/>
      <c r="C251" s="443"/>
      <c r="D251" s="445"/>
      <c r="E251" s="443"/>
      <c r="F251" s="444"/>
      <c r="G251" s="446"/>
    </row>
    <row r="252" spans="1:7" s="442" customFormat="1" ht="15">
      <c r="A252" s="443"/>
      <c r="B252" s="444"/>
      <c r="C252" s="443"/>
      <c r="D252" s="445"/>
      <c r="E252" s="443"/>
      <c r="F252" s="444"/>
      <c r="G252" s="446"/>
    </row>
    <row r="253" spans="1:7" s="442" customFormat="1" ht="15">
      <c r="A253" s="443"/>
      <c r="B253" s="444"/>
      <c r="C253" s="443"/>
      <c r="D253" s="445"/>
      <c r="E253" s="443"/>
      <c r="F253" s="444"/>
      <c r="G253" s="446"/>
    </row>
    <row r="254" spans="1:7" s="442" customFormat="1" ht="15">
      <c r="A254" s="443"/>
      <c r="B254" s="444"/>
      <c r="C254" s="443"/>
      <c r="D254" s="445"/>
      <c r="E254" s="443"/>
      <c r="F254" s="444"/>
      <c r="G254" s="446"/>
    </row>
    <row r="255" spans="1:7" s="442" customFormat="1" ht="15">
      <c r="A255" s="443"/>
      <c r="B255" s="444"/>
      <c r="C255" s="443"/>
      <c r="D255" s="445"/>
      <c r="E255" s="443"/>
      <c r="F255" s="444"/>
      <c r="G255" s="446"/>
    </row>
    <row r="256" spans="1:7" s="442" customFormat="1" ht="15">
      <c r="A256" s="443"/>
      <c r="B256" s="444"/>
      <c r="C256" s="443"/>
      <c r="D256" s="445"/>
      <c r="E256" s="443"/>
      <c r="F256" s="444"/>
      <c r="G256" s="446"/>
    </row>
    <row r="257" spans="1:7" s="442" customFormat="1" ht="15">
      <c r="A257" s="443"/>
      <c r="B257" s="444"/>
      <c r="C257" s="443"/>
      <c r="D257" s="445"/>
      <c r="E257" s="443"/>
      <c r="F257" s="444"/>
      <c r="G257" s="446"/>
    </row>
    <row r="259" ht="17.25" customHeight="1"/>
  </sheetData>
  <mergeCells count="260">
    <mergeCell ref="G200:G222"/>
    <mergeCell ref="G223:G224"/>
    <mergeCell ref="G225:G226"/>
    <mergeCell ref="G191:G192"/>
    <mergeCell ref="G193:G194"/>
    <mergeCell ref="G195:G196"/>
    <mergeCell ref="G197:G199"/>
    <mergeCell ref="G133:G145"/>
    <mergeCell ref="G146:G160"/>
    <mergeCell ref="G189:G190"/>
    <mergeCell ref="G161:G167"/>
    <mergeCell ref="G168:G182"/>
    <mergeCell ref="G183:G184"/>
    <mergeCell ref="G185:G186"/>
    <mergeCell ref="G187:G188"/>
    <mergeCell ref="G125:G126"/>
    <mergeCell ref="G127:G128"/>
    <mergeCell ref="G129:G130"/>
    <mergeCell ref="G131:G132"/>
    <mergeCell ref="G117:G118"/>
    <mergeCell ref="G119:G120"/>
    <mergeCell ref="G121:G122"/>
    <mergeCell ref="G123:G124"/>
    <mergeCell ref="G109:G110"/>
    <mergeCell ref="G111:G112"/>
    <mergeCell ref="G113:G114"/>
    <mergeCell ref="G115:G116"/>
    <mergeCell ref="G101:G102"/>
    <mergeCell ref="G103:G104"/>
    <mergeCell ref="G105:G106"/>
    <mergeCell ref="G107:G108"/>
    <mergeCell ref="G93:G94"/>
    <mergeCell ref="G95:G96"/>
    <mergeCell ref="G97:G98"/>
    <mergeCell ref="G99:G100"/>
    <mergeCell ref="G73:G74"/>
    <mergeCell ref="G75:G79"/>
    <mergeCell ref="G80:G81"/>
    <mergeCell ref="G91:G92"/>
    <mergeCell ref="G82:G84"/>
    <mergeCell ref="G85:G86"/>
    <mergeCell ref="G89:G90"/>
    <mergeCell ref="G59:G62"/>
    <mergeCell ref="G63:G64"/>
    <mergeCell ref="G69:G70"/>
    <mergeCell ref="G71:G72"/>
    <mergeCell ref="F225:F226"/>
    <mergeCell ref="G10:G11"/>
    <mergeCell ref="G12:G13"/>
    <mergeCell ref="G14:G15"/>
    <mergeCell ref="G16:G17"/>
    <mergeCell ref="G18:G19"/>
    <mergeCell ref="G20:G21"/>
    <mergeCell ref="G41:G42"/>
    <mergeCell ref="G43:G44"/>
    <mergeCell ref="G37:G38"/>
    <mergeCell ref="F195:F196"/>
    <mergeCell ref="F197:F199"/>
    <mergeCell ref="F200:F222"/>
    <mergeCell ref="F223:F224"/>
    <mergeCell ref="F168:F182"/>
    <mergeCell ref="F189:F190"/>
    <mergeCell ref="F191:F192"/>
    <mergeCell ref="F193:F194"/>
    <mergeCell ref="F183:F184"/>
    <mergeCell ref="F185:F186"/>
    <mergeCell ref="F187:F188"/>
    <mergeCell ref="F129:F130"/>
    <mergeCell ref="F131:F132"/>
    <mergeCell ref="F146:F160"/>
    <mergeCell ref="F161:F167"/>
    <mergeCell ref="F121:F122"/>
    <mergeCell ref="F123:F124"/>
    <mergeCell ref="F125:F126"/>
    <mergeCell ref="F127:F128"/>
    <mergeCell ref="F113:F114"/>
    <mergeCell ref="F115:F116"/>
    <mergeCell ref="F117:F118"/>
    <mergeCell ref="F119:F120"/>
    <mergeCell ref="F105:F106"/>
    <mergeCell ref="F107:F108"/>
    <mergeCell ref="F109:F110"/>
    <mergeCell ref="F111:F112"/>
    <mergeCell ref="F97:F98"/>
    <mergeCell ref="F99:F100"/>
    <mergeCell ref="F103:F104"/>
    <mergeCell ref="F101:F102"/>
    <mergeCell ref="F91:F92"/>
    <mergeCell ref="F93:F94"/>
    <mergeCell ref="F95:F96"/>
    <mergeCell ref="F89:F90"/>
    <mergeCell ref="F75:F79"/>
    <mergeCell ref="F80:F81"/>
    <mergeCell ref="F82:F84"/>
    <mergeCell ref="F85:F86"/>
    <mergeCell ref="G30:G31"/>
    <mergeCell ref="F69:F70"/>
    <mergeCell ref="F71:F72"/>
    <mergeCell ref="F73:F74"/>
    <mergeCell ref="G39:G40"/>
    <mergeCell ref="G45:G46"/>
    <mergeCell ref="G47:G48"/>
    <mergeCell ref="G49:G50"/>
    <mergeCell ref="G55:G56"/>
    <mergeCell ref="G57:G58"/>
    <mergeCell ref="G22:G23"/>
    <mergeCell ref="G24:G25"/>
    <mergeCell ref="G26:G27"/>
    <mergeCell ref="G28:G29"/>
    <mergeCell ref="F55:F56"/>
    <mergeCell ref="F57:F58"/>
    <mergeCell ref="F59:F62"/>
    <mergeCell ref="F63:F64"/>
    <mergeCell ref="F45:F46"/>
    <mergeCell ref="F47:F48"/>
    <mergeCell ref="F49:F50"/>
    <mergeCell ref="F51:F52"/>
    <mergeCell ref="F41:F42"/>
    <mergeCell ref="F37:F38"/>
    <mergeCell ref="F39:F40"/>
    <mergeCell ref="F43:F44"/>
    <mergeCell ref="F26:F27"/>
    <mergeCell ref="F28:F29"/>
    <mergeCell ref="F30:F31"/>
    <mergeCell ref="F32:F34"/>
    <mergeCell ref="F18:F19"/>
    <mergeCell ref="F20:F21"/>
    <mergeCell ref="F22:F23"/>
    <mergeCell ref="F24:F25"/>
    <mergeCell ref="F10:F11"/>
    <mergeCell ref="F12:F13"/>
    <mergeCell ref="F14:F15"/>
    <mergeCell ref="F16:F17"/>
    <mergeCell ref="G6:G7"/>
    <mergeCell ref="G8:G9"/>
    <mergeCell ref="A4:G4"/>
    <mergeCell ref="C6:C7"/>
    <mergeCell ref="C8:C9"/>
    <mergeCell ref="F6:F7"/>
    <mergeCell ref="F8:F9"/>
    <mergeCell ref="A6:A132"/>
    <mergeCell ref="B10:B27"/>
    <mergeCell ref="B28:B29"/>
    <mergeCell ref="B239:B243"/>
    <mergeCell ref="C10:C11"/>
    <mergeCell ref="C12:C13"/>
    <mergeCell ref="C14:C15"/>
    <mergeCell ref="C16:C17"/>
    <mergeCell ref="C18:C19"/>
    <mergeCell ref="C20:C21"/>
    <mergeCell ref="C22:C23"/>
    <mergeCell ref="C37:C38"/>
    <mergeCell ref="C39:C40"/>
    <mergeCell ref="C24:C25"/>
    <mergeCell ref="C26:C27"/>
    <mergeCell ref="C28:C29"/>
    <mergeCell ref="C30:C31"/>
    <mergeCell ref="C41:C42"/>
    <mergeCell ref="C43:C44"/>
    <mergeCell ref="C45:C46"/>
    <mergeCell ref="C47:C48"/>
    <mergeCell ref="C59:C62"/>
    <mergeCell ref="C65:C66"/>
    <mergeCell ref="C49:C50"/>
    <mergeCell ref="C51:C52"/>
    <mergeCell ref="C53:C54"/>
    <mergeCell ref="C55:C56"/>
    <mergeCell ref="C57:C58"/>
    <mergeCell ref="C69:C70"/>
    <mergeCell ref="C71:C72"/>
    <mergeCell ref="C73:C74"/>
    <mergeCell ref="C63:C64"/>
    <mergeCell ref="C75:C79"/>
    <mergeCell ref="C80:C81"/>
    <mergeCell ref="C82:C84"/>
    <mergeCell ref="C85:C86"/>
    <mergeCell ref="C91:C92"/>
    <mergeCell ref="C93:C94"/>
    <mergeCell ref="C95:C96"/>
    <mergeCell ref="C87:C88"/>
    <mergeCell ref="C89:C90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27:C128"/>
    <mergeCell ref="C133:C145"/>
    <mergeCell ref="C146:C160"/>
    <mergeCell ref="C119:C120"/>
    <mergeCell ref="C185:C186"/>
    <mergeCell ref="C187:C188"/>
    <mergeCell ref="C223:C224"/>
    <mergeCell ref="C225:C226"/>
    <mergeCell ref="C189:C190"/>
    <mergeCell ref="C191:C192"/>
    <mergeCell ref="C193:C194"/>
    <mergeCell ref="C195:C196"/>
    <mergeCell ref="C197:C199"/>
    <mergeCell ref="C200:C222"/>
    <mergeCell ref="B55:B62"/>
    <mergeCell ref="B63:B88"/>
    <mergeCell ref="C168:C182"/>
    <mergeCell ref="C183:C184"/>
    <mergeCell ref="C161:C167"/>
    <mergeCell ref="C129:C130"/>
    <mergeCell ref="C131:C132"/>
    <mergeCell ref="C121:C122"/>
    <mergeCell ref="C123:C124"/>
    <mergeCell ref="C125:C126"/>
    <mergeCell ref="B89:B110"/>
    <mergeCell ref="B111:B118"/>
    <mergeCell ref="B6:B9"/>
    <mergeCell ref="G32:G34"/>
    <mergeCell ref="C35:C36"/>
    <mergeCell ref="F35:F36"/>
    <mergeCell ref="G35:G36"/>
    <mergeCell ref="C32:C34"/>
    <mergeCell ref="B30:B52"/>
    <mergeCell ref="B53:B54"/>
    <mergeCell ref="B119:B126"/>
    <mergeCell ref="B127:B132"/>
    <mergeCell ref="F65:F66"/>
    <mergeCell ref="G65:G66"/>
    <mergeCell ref="C67:C68"/>
    <mergeCell ref="F67:F68"/>
    <mergeCell ref="G67:G68"/>
    <mergeCell ref="C113:C114"/>
    <mergeCell ref="C115:C116"/>
    <mergeCell ref="C117:C118"/>
    <mergeCell ref="B228:B233"/>
    <mergeCell ref="C228:C233"/>
    <mergeCell ref="F228:F233"/>
    <mergeCell ref="G228:G233"/>
    <mergeCell ref="C234:C236"/>
    <mergeCell ref="F234:F236"/>
    <mergeCell ref="G234:G236"/>
    <mergeCell ref="B237:B238"/>
    <mergeCell ref="C237:C238"/>
    <mergeCell ref="F237:F238"/>
    <mergeCell ref="G237:G238"/>
    <mergeCell ref="B234:B236"/>
    <mergeCell ref="F239:F240"/>
    <mergeCell ref="G239:G240"/>
    <mergeCell ref="C241:C243"/>
    <mergeCell ref="F241:F243"/>
    <mergeCell ref="G241:G243"/>
    <mergeCell ref="A133:A243"/>
    <mergeCell ref="B133:B160"/>
    <mergeCell ref="F133:F145"/>
    <mergeCell ref="B161:B182"/>
    <mergeCell ref="B183:B190"/>
    <mergeCell ref="B191:B196"/>
    <mergeCell ref="B197:B222"/>
    <mergeCell ref="B223:B224"/>
    <mergeCell ref="B225:B227"/>
    <mergeCell ref="C239:C240"/>
  </mergeCells>
  <hyperlinks>
    <hyperlink ref="A1" location="Indice!A1" display="Volver"/>
  </hyperlinks>
  <printOptions/>
  <pageMargins left="0.2362204724409449" right="0.2362204724409449" top="0.15748031496062992" bottom="0.3937007874015748" header="0" footer="0"/>
  <pageSetup fitToHeight="3" horizontalDpi="600" verticalDpi="600" orientation="portrait" scale="44" r:id="rId1"/>
  <headerFooter alignWithMargins="0">
    <oddFooter>&amp;R&amp;"Palatino Linotype,Negrita"&amp;8&amp;P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R62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220" customWidth="1"/>
    <col min="2" max="16384" width="11.421875" style="220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219" t="s">
        <v>740</v>
      </c>
    </row>
    <row r="6" ht="12.75">
      <c r="A6" s="219" t="s">
        <v>701</v>
      </c>
    </row>
    <row r="8" spans="1:18" ht="12.75">
      <c r="A8" s="210"/>
      <c r="B8" s="221" t="s">
        <v>905</v>
      </c>
      <c r="C8" s="221" t="s">
        <v>741</v>
      </c>
      <c r="D8" s="221" t="s">
        <v>742</v>
      </c>
      <c r="E8" s="221" t="s">
        <v>743</v>
      </c>
      <c r="F8" s="221" t="s">
        <v>744</v>
      </c>
      <c r="G8" s="221" t="s">
        <v>745</v>
      </c>
      <c r="H8" s="221" t="s">
        <v>746</v>
      </c>
      <c r="I8" s="221" t="s">
        <v>782</v>
      </c>
      <c r="J8" s="221" t="s">
        <v>906</v>
      </c>
      <c r="K8" s="221" t="s">
        <v>778</v>
      </c>
      <c r="L8" s="221" t="s">
        <v>908</v>
      </c>
      <c r="M8" s="221" t="s">
        <v>793</v>
      </c>
      <c r="N8" s="221" t="s">
        <v>794</v>
      </c>
      <c r="O8" s="221" t="s">
        <v>795</v>
      </c>
      <c r="P8" s="221" t="s">
        <v>796</v>
      </c>
      <c r="Q8" s="210"/>
      <c r="R8" s="210"/>
    </row>
    <row r="9" spans="1:18" ht="12.7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</row>
    <row r="10" spans="1:18" ht="12.75">
      <c r="A10" s="509" t="s">
        <v>814</v>
      </c>
      <c r="B10" s="510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2"/>
      <c r="Q10" s="210"/>
      <c r="R10" s="210"/>
    </row>
    <row r="11" spans="1:18" ht="12.75">
      <c r="A11" s="511"/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210"/>
      <c r="R11" s="210"/>
    </row>
    <row r="12" spans="1:18" ht="12.75">
      <c r="A12" s="514" t="s">
        <v>815</v>
      </c>
      <c r="B12" s="515">
        <v>44</v>
      </c>
      <c r="C12" s="515">
        <v>2966</v>
      </c>
      <c r="D12" s="515">
        <v>16442</v>
      </c>
      <c r="E12" s="515">
        <v>3679</v>
      </c>
      <c r="F12" s="515">
        <v>36750</v>
      </c>
      <c r="G12" s="515">
        <v>14056</v>
      </c>
      <c r="H12" s="515">
        <v>2708</v>
      </c>
      <c r="I12" s="515">
        <v>2165</v>
      </c>
      <c r="J12" s="515">
        <v>548</v>
      </c>
      <c r="K12" s="515">
        <v>19</v>
      </c>
      <c r="L12" s="515">
        <v>1459</v>
      </c>
      <c r="M12" s="515">
        <v>29252</v>
      </c>
      <c r="N12" s="515">
        <v>3058</v>
      </c>
      <c r="O12" s="515">
        <v>2405</v>
      </c>
      <c r="P12" s="515">
        <v>115551</v>
      </c>
      <c r="Q12" s="213"/>
      <c r="R12" s="213"/>
    </row>
    <row r="13" spans="1:18" ht="12.75">
      <c r="A13" s="516" t="s">
        <v>816</v>
      </c>
      <c r="B13" s="517">
        <v>0</v>
      </c>
      <c r="C13" s="517">
        <v>4490</v>
      </c>
      <c r="D13" s="517">
        <v>7596</v>
      </c>
      <c r="E13" s="517">
        <v>1252</v>
      </c>
      <c r="F13" s="517">
        <v>11175</v>
      </c>
      <c r="G13" s="517">
        <v>2409</v>
      </c>
      <c r="H13" s="517">
        <v>741</v>
      </c>
      <c r="I13" s="517">
        <v>0</v>
      </c>
      <c r="J13" s="517">
        <v>36</v>
      </c>
      <c r="K13" s="517">
        <v>0</v>
      </c>
      <c r="L13" s="517">
        <v>138</v>
      </c>
      <c r="M13" s="517">
        <v>11049</v>
      </c>
      <c r="N13" s="517">
        <v>205</v>
      </c>
      <c r="O13" s="517">
        <v>8</v>
      </c>
      <c r="P13" s="517">
        <v>39098</v>
      </c>
      <c r="Q13" s="213"/>
      <c r="R13" s="213"/>
    </row>
    <row r="14" spans="1:18" ht="12.75">
      <c r="A14" s="516" t="s">
        <v>817</v>
      </c>
      <c r="B14" s="517">
        <v>0</v>
      </c>
      <c r="C14" s="517">
        <v>4149</v>
      </c>
      <c r="D14" s="517">
        <v>2520</v>
      </c>
      <c r="E14" s="517">
        <v>1541</v>
      </c>
      <c r="F14" s="517">
        <v>9838</v>
      </c>
      <c r="G14" s="517">
        <v>3657</v>
      </c>
      <c r="H14" s="517">
        <v>777</v>
      </c>
      <c r="I14" s="517">
        <v>1254</v>
      </c>
      <c r="J14" s="517">
        <v>352</v>
      </c>
      <c r="K14" s="517">
        <v>0</v>
      </c>
      <c r="L14" s="517">
        <v>272</v>
      </c>
      <c r="M14" s="517">
        <v>15571</v>
      </c>
      <c r="N14" s="517">
        <v>1871</v>
      </c>
      <c r="O14" s="517">
        <v>0</v>
      </c>
      <c r="P14" s="517">
        <v>41804</v>
      </c>
      <c r="Q14" s="213"/>
      <c r="R14" s="213"/>
    </row>
    <row r="15" spans="1:18" ht="12.75">
      <c r="A15" s="516" t="s">
        <v>818</v>
      </c>
      <c r="B15" s="517">
        <v>0</v>
      </c>
      <c r="C15" s="517">
        <v>52</v>
      </c>
      <c r="D15" s="517">
        <v>1366</v>
      </c>
      <c r="E15" s="517">
        <v>219</v>
      </c>
      <c r="F15" s="517">
        <v>2199</v>
      </c>
      <c r="G15" s="517">
        <v>7563</v>
      </c>
      <c r="H15" s="517">
        <v>3044</v>
      </c>
      <c r="I15" s="517">
        <v>14</v>
      </c>
      <c r="J15" s="517">
        <v>1811</v>
      </c>
      <c r="K15" s="517">
        <v>0</v>
      </c>
      <c r="L15" s="517">
        <v>13</v>
      </c>
      <c r="M15" s="517">
        <v>2994</v>
      </c>
      <c r="N15" s="517">
        <v>508</v>
      </c>
      <c r="O15" s="517">
        <v>1636</v>
      </c>
      <c r="P15" s="517">
        <v>21419</v>
      </c>
      <c r="Q15" s="213"/>
      <c r="R15" s="213"/>
    </row>
    <row r="16" spans="1:18" ht="12.75">
      <c r="A16" s="516" t="s">
        <v>819</v>
      </c>
      <c r="B16" s="517">
        <v>0</v>
      </c>
      <c r="C16" s="517">
        <v>1707</v>
      </c>
      <c r="D16" s="517">
        <v>179</v>
      </c>
      <c r="E16" s="517">
        <v>6203</v>
      </c>
      <c r="F16" s="517">
        <v>37740</v>
      </c>
      <c r="G16" s="517">
        <v>29744</v>
      </c>
      <c r="H16" s="517">
        <v>1308</v>
      </c>
      <c r="I16" s="517">
        <v>1719</v>
      </c>
      <c r="J16" s="517">
        <v>1959</v>
      </c>
      <c r="K16" s="517">
        <v>1135</v>
      </c>
      <c r="L16" s="517">
        <v>1268</v>
      </c>
      <c r="M16" s="517">
        <v>9077</v>
      </c>
      <c r="N16" s="517">
        <v>692</v>
      </c>
      <c r="O16" s="517">
        <v>2306</v>
      </c>
      <c r="P16" s="517">
        <v>95037</v>
      </c>
      <c r="Q16" s="213"/>
      <c r="R16" s="213"/>
    </row>
    <row r="17" spans="1:18" ht="12.75">
      <c r="A17" s="516" t="s">
        <v>820</v>
      </c>
      <c r="B17" s="517">
        <v>0</v>
      </c>
      <c r="C17" s="517">
        <v>0</v>
      </c>
      <c r="D17" s="517">
        <v>25</v>
      </c>
      <c r="E17" s="517">
        <v>704</v>
      </c>
      <c r="F17" s="517">
        <v>647</v>
      </c>
      <c r="G17" s="517">
        <v>221</v>
      </c>
      <c r="H17" s="517">
        <v>8</v>
      </c>
      <c r="I17" s="517">
        <v>20</v>
      </c>
      <c r="J17" s="517">
        <v>7</v>
      </c>
      <c r="K17" s="517">
        <v>0</v>
      </c>
      <c r="L17" s="517">
        <v>0</v>
      </c>
      <c r="M17" s="517">
        <v>81</v>
      </c>
      <c r="N17" s="517">
        <v>0</v>
      </c>
      <c r="O17" s="517">
        <v>128</v>
      </c>
      <c r="P17" s="517">
        <v>1842</v>
      </c>
      <c r="Q17" s="213"/>
      <c r="R17" s="213"/>
    </row>
    <row r="18" spans="1:18" ht="12.75">
      <c r="A18" s="516" t="s">
        <v>821</v>
      </c>
      <c r="B18" s="517">
        <v>0</v>
      </c>
      <c r="C18" s="517">
        <v>3066</v>
      </c>
      <c r="D18" s="517">
        <v>14558</v>
      </c>
      <c r="E18" s="517">
        <v>2967</v>
      </c>
      <c r="F18" s="517">
        <v>13000</v>
      </c>
      <c r="G18" s="517">
        <v>11384</v>
      </c>
      <c r="H18" s="517">
        <v>1793</v>
      </c>
      <c r="I18" s="517">
        <v>5302</v>
      </c>
      <c r="J18" s="517">
        <v>2364</v>
      </c>
      <c r="K18" s="517">
        <v>60</v>
      </c>
      <c r="L18" s="517">
        <v>230</v>
      </c>
      <c r="M18" s="517">
        <v>7195</v>
      </c>
      <c r="N18" s="517">
        <v>2252</v>
      </c>
      <c r="O18" s="517">
        <v>5958</v>
      </c>
      <c r="P18" s="517">
        <v>70129</v>
      </c>
      <c r="Q18" s="213"/>
      <c r="R18" s="213"/>
    </row>
    <row r="19" spans="1:18" ht="12.75">
      <c r="A19" s="516" t="s">
        <v>822</v>
      </c>
      <c r="B19" s="517">
        <v>0</v>
      </c>
      <c r="C19" s="517">
        <v>427</v>
      </c>
      <c r="D19" s="517">
        <v>97</v>
      </c>
      <c r="E19" s="517">
        <v>4781</v>
      </c>
      <c r="F19" s="517">
        <v>4985</v>
      </c>
      <c r="G19" s="517">
        <v>6636</v>
      </c>
      <c r="H19" s="517">
        <v>580</v>
      </c>
      <c r="I19" s="517">
        <v>2325</v>
      </c>
      <c r="J19" s="517">
        <v>9</v>
      </c>
      <c r="K19" s="517">
        <v>163</v>
      </c>
      <c r="L19" s="517">
        <v>9</v>
      </c>
      <c r="M19" s="517">
        <v>1939</v>
      </c>
      <c r="N19" s="517">
        <v>241</v>
      </c>
      <c r="O19" s="517">
        <v>273</v>
      </c>
      <c r="P19" s="517">
        <v>22465</v>
      </c>
      <c r="Q19" s="213"/>
      <c r="R19" s="213"/>
    </row>
    <row r="20" spans="1:18" ht="12.75">
      <c r="A20" s="516" t="s">
        <v>823</v>
      </c>
      <c r="B20" s="517">
        <v>0</v>
      </c>
      <c r="C20" s="517">
        <v>2604</v>
      </c>
      <c r="D20" s="517">
        <v>3513</v>
      </c>
      <c r="E20" s="517">
        <v>2222</v>
      </c>
      <c r="F20" s="517">
        <v>4266</v>
      </c>
      <c r="G20" s="517">
        <v>6645</v>
      </c>
      <c r="H20" s="517">
        <v>888</v>
      </c>
      <c r="I20" s="517">
        <v>312</v>
      </c>
      <c r="J20" s="517">
        <v>8626</v>
      </c>
      <c r="K20" s="517">
        <v>0</v>
      </c>
      <c r="L20" s="517">
        <v>79</v>
      </c>
      <c r="M20" s="517">
        <v>14701</v>
      </c>
      <c r="N20" s="517">
        <v>2251</v>
      </c>
      <c r="O20" s="517">
        <v>867</v>
      </c>
      <c r="P20" s="517">
        <v>46974</v>
      </c>
      <c r="Q20" s="213"/>
      <c r="R20" s="213"/>
    </row>
    <row r="21" spans="1:18" ht="12.75">
      <c r="A21" s="516" t="s">
        <v>824</v>
      </c>
      <c r="B21" s="517">
        <v>0</v>
      </c>
      <c r="C21" s="517">
        <v>1496</v>
      </c>
      <c r="D21" s="517">
        <v>426</v>
      </c>
      <c r="E21" s="517">
        <v>4396</v>
      </c>
      <c r="F21" s="517">
        <v>9064</v>
      </c>
      <c r="G21" s="517">
        <v>5321</v>
      </c>
      <c r="H21" s="517">
        <v>294</v>
      </c>
      <c r="I21" s="517">
        <v>965</v>
      </c>
      <c r="J21" s="517">
        <v>2998</v>
      </c>
      <c r="K21" s="517">
        <v>50</v>
      </c>
      <c r="L21" s="517">
        <v>506</v>
      </c>
      <c r="M21" s="517">
        <v>11199</v>
      </c>
      <c r="N21" s="517">
        <v>68</v>
      </c>
      <c r="O21" s="517">
        <v>803</v>
      </c>
      <c r="P21" s="517">
        <v>37587</v>
      </c>
      <c r="Q21" s="213"/>
      <c r="R21" s="213"/>
    </row>
    <row r="22" spans="1:18" ht="12.75">
      <c r="A22" s="516" t="s">
        <v>825</v>
      </c>
      <c r="B22" s="517">
        <v>0</v>
      </c>
      <c r="C22" s="517">
        <v>4605</v>
      </c>
      <c r="D22" s="517">
        <v>1770</v>
      </c>
      <c r="E22" s="517">
        <v>1661</v>
      </c>
      <c r="F22" s="517">
        <v>12543</v>
      </c>
      <c r="G22" s="517">
        <v>8555</v>
      </c>
      <c r="H22" s="517">
        <v>1810</v>
      </c>
      <c r="I22" s="517">
        <v>2252</v>
      </c>
      <c r="J22" s="517">
        <v>1347</v>
      </c>
      <c r="K22" s="517">
        <v>226</v>
      </c>
      <c r="L22" s="517">
        <v>945</v>
      </c>
      <c r="M22" s="517">
        <v>17473</v>
      </c>
      <c r="N22" s="517">
        <v>87</v>
      </c>
      <c r="O22" s="517">
        <v>1328</v>
      </c>
      <c r="P22" s="517">
        <v>54601</v>
      </c>
      <c r="Q22" s="213"/>
      <c r="R22" s="213"/>
    </row>
    <row r="23" spans="1:18" ht="12.75">
      <c r="A23" s="516" t="s">
        <v>826</v>
      </c>
      <c r="B23" s="517">
        <v>0</v>
      </c>
      <c r="C23" s="517">
        <v>26166</v>
      </c>
      <c r="D23" s="517">
        <v>2063</v>
      </c>
      <c r="E23" s="517">
        <v>4067</v>
      </c>
      <c r="F23" s="517">
        <v>16798</v>
      </c>
      <c r="G23" s="517">
        <v>14223</v>
      </c>
      <c r="H23" s="517">
        <v>2189</v>
      </c>
      <c r="I23" s="517">
        <v>1631</v>
      </c>
      <c r="J23" s="517">
        <v>2523</v>
      </c>
      <c r="K23" s="517">
        <v>0</v>
      </c>
      <c r="L23" s="517">
        <v>175</v>
      </c>
      <c r="M23" s="517">
        <v>9916</v>
      </c>
      <c r="N23" s="517">
        <v>1086</v>
      </c>
      <c r="O23" s="517">
        <v>1542</v>
      </c>
      <c r="P23" s="517">
        <v>82379</v>
      </c>
      <c r="Q23" s="213"/>
      <c r="R23" s="213"/>
    </row>
    <row r="24" spans="1:18" ht="12.75">
      <c r="A24" s="516" t="s">
        <v>827</v>
      </c>
      <c r="B24" s="517">
        <v>0</v>
      </c>
      <c r="C24" s="517">
        <v>1548</v>
      </c>
      <c r="D24" s="517">
        <v>385</v>
      </c>
      <c r="E24" s="517">
        <v>10696</v>
      </c>
      <c r="F24" s="517">
        <v>17444</v>
      </c>
      <c r="G24" s="517">
        <v>10542</v>
      </c>
      <c r="H24" s="517">
        <v>2486</v>
      </c>
      <c r="I24" s="517">
        <v>20410</v>
      </c>
      <c r="J24" s="517">
        <v>5639</v>
      </c>
      <c r="K24" s="517">
        <v>1164</v>
      </c>
      <c r="L24" s="517">
        <v>2625</v>
      </c>
      <c r="M24" s="517">
        <v>22245</v>
      </c>
      <c r="N24" s="517">
        <v>1569</v>
      </c>
      <c r="O24" s="517">
        <v>6243</v>
      </c>
      <c r="P24" s="517">
        <v>102996</v>
      </c>
      <c r="Q24" s="213"/>
      <c r="R24" s="213"/>
    </row>
    <row r="25" spans="1:18" ht="12.75">
      <c r="A25" s="516" t="s">
        <v>828</v>
      </c>
      <c r="B25" s="517">
        <v>0</v>
      </c>
      <c r="C25" s="517">
        <v>1543</v>
      </c>
      <c r="D25" s="517">
        <v>94</v>
      </c>
      <c r="E25" s="517">
        <v>8986</v>
      </c>
      <c r="F25" s="517">
        <v>31916</v>
      </c>
      <c r="G25" s="517">
        <v>6240</v>
      </c>
      <c r="H25" s="517">
        <v>42</v>
      </c>
      <c r="I25" s="517">
        <v>80</v>
      </c>
      <c r="J25" s="517">
        <v>3249</v>
      </c>
      <c r="K25" s="517">
        <v>0</v>
      </c>
      <c r="L25" s="517">
        <v>13</v>
      </c>
      <c r="M25" s="517">
        <v>8269</v>
      </c>
      <c r="N25" s="517">
        <v>78</v>
      </c>
      <c r="O25" s="517">
        <v>0</v>
      </c>
      <c r="P25" s="517">
        <v>60510</v>
      </c>
      <c r="Q25" s="213"/>
      <c r="R25" s="213"/>
    </row>
    <row r="26" spans="1:18" ht="12.75">
      <c r="A26" s="516" t="s">
        <v>829</v>
      </c>
      <c r="B26" s="517">
        <v>0</v>
      </c>
      <c r="C26" s="517">
        <v>1755</v>
      </c>
      <c r="D26" s="517">
        <v>6557</v>
      </c>
      <c r="E26" s="517">
        <v>11006</v>
      </c>
      <c r="F26" s="517">
        <v>22513</v>
      </c>
      <c r="G26" s="517">
        <v>12011</v>
      </c>
      <c r="H26" s="517">
        <v>1007</v>
      </c>
      <c r="I26" s="517">
        <v>1057</v>
      </c>
      <c r="J26" s="517">
        <v>589</v>
      </c>
      <c r="K26" s="517">
        <v>0</v>
      </c>
      <c r="L26" s="517">
        <v>2655</v>
      </c>
      <c r="M26" s="517">
        <v>11320</v>
      </c>
      <c r="N26" s="517">
        <v>361</v>
      </c>
      <c r="O26" s="517">
        <v>3440</v>
      </c>
      <c r="P26" s="517">
        <v>74270</v>
      </c>
      <c r="Q26" s="213"/>
      <c r="R26" s="213"/>
    </row>
    <row r="27" spans="1:18" ht="12.75">
      <c r="A27" s="516" t="s">
        <v>830</v>
      </c>
      <c r="B27" s="517">
        <v>1</v>
      </c>
      <c r="C27" s="517">
        <v>18530</v>
      </c>
      <c r="D27" s="517">
        <v>10041</v>
      </c>
      <c r="E27" s="517">
        <v>26435</v>
      </c>
      <c r="F27" s="517">
        <v>40800</v>
      </c>
      <c r="G27" s="517">
        <v>44770</v>
      </c>
      <c r="H27" s="517">
        <v>11681</v>
      </c>
      <c r="I27" s="517">
        <v>22222</v>
      </c>
      <c r="J27" s="517">
        <v>25380</v>
      </c>
      <c r="K27" s="517">
        <v>1022</v>
      </c>
      <c r="L27" s="517">
        <v>3495</v>
      </c>
      <c r="M27" s="517">
        <v>92091</v>
      </c>
      <c r="N27" s="517">
        <v>6165</v>
      </c>
      <c r="O27" s="517">
        <v>1428</v>
      </c>
      <c r="P27" s="517">
        <v>304060</v>
      </c>
      <c r="Q27" s="213"/>
      <c r="R27" s="213"/>
    </row>
    <row r="28" spans="1:18" ht="12.75">
      <c r="A28" s="516" t="s">
        <v>831</v>
      </c>
      <c r="B28" s="517">
        <v>439</v>
      </c>
      <c r="C28" s="517">
        <v>24133</v>
      </c>
      <c r="D28" s="517">
        <v>21882</v>
      </c>
      <c r="E28" s="517">
        <v>19600</v>
      </c>
      <c r="F28" s="517">
        <v>86499</v>
      </c>
      <c r="G28" s="517">
        <v>65712</v>
      </c>
      <c r="H28" s="517">
        <v>11542</v>
      </c>
      <c r="I28" s="517">
        <v>55192</v>
      </c>
      <c r="J28" s="517">
        <v>14125</v>
      </c>
      <c r="K28" s="517">
        <v>1472</v>
      </c>
      <c r="L28" s="517">
        <v>851</v>
      </c>
      <c r="M28" s="517">
        <v>89416</v>
      </c>
      <c r="N28" s="517">
        <v>3138</v>
      </c>
      <c r="O28" s="517">
        <v>697</v>
      </c>
      <c r="P28" s="517">
        <v>394699</v>
      </c>
      <c r="Q28" s="213"/>
      <c r="R28" s="213"/>
    </row>
    <row r="29" spans="1:18" ht="12.75">
      <c r="A29" s="516" t="s">
        <v>832</v>
      </c>
      <c r="B29" s="517">
        <v>0</v>
      </c>
      <c r="C29" s="517">
        <v>5657</v>
      </c>
      <c r="D29" s="517">
        <v>407</v>
      </c>
      <c r="E29" s="517">
        <v>14981</v>
      </c>
      <c r="F29" s="517">
        <v>34242</v>
      </c>
      <c r="G29" s="517">
        <v>16728</v>
      </c>
      <c r="H29" s="517">
        <v>10391</v>
      </c>
      <c r="I29" s="517">
        <v>11145</v>
      </c>
      <c r="J29" s="517">
        <v>1432</v>
      </c>
      <c r="K29" s="517">
        <v>514</v>
      </c>
      <c r="L29" s="517">
        <v>640</v>
      </c>
      <c r="M29" s="517">
        <v>69649</v>
      </c>
      <c r="N29" s="517">
        <v>2351</v>
      </c>
      <c r="O29" s="517">
        <v>614</v>
      </c>
      <c r="P29" s="517">
        <v>168751</v>
      </c>
      <c r="Q29" s="213"/>
      <c r="R29" s="213"/>
    </row>
    <row r="30" spans="1:18" ht="12.75">
      <c r="A30" s="516" t="s">
        <v>833</v>
      </c>
      <c r="B30" s="517">
        <v>39</v>
      </c>
      <c r="C30" s="517">
        <v>13250</v>
      </c>
      <c r="D30" s="517">
        <v>16785</v>
      </c>
      <c r="E30" s="517">
        <v>81883</v>
      </c>
      <c r="F30" s="517">
        <v>101422</v>
      </c>
      <c r="G30" s="517">
        <v>57900</v>
      </c>
      <c r="H30" s="517">
        <v>26295</v>
      </c>
      <c r="I30" s="517">
        <v>6300</v>
      </c>
      <c r="J30" s="517">
        <v>52988</v>
      </c>
      <c r="K30" s="517">
        <v>1971</v>
      </c>
      <c r="L30" s="517">
        <v>16154</v>
      </c>
      <c r="M30" s="517">
        <v>106812</v>
      </c>
      <c r="N30" s="517">
        <v>11639</v>
      </c>
      <c r="O30" s="517">
        <v>13749</v>
      </c>
      <c r="P30" s="517">
        <v>507184</v>
      </c>
      <c r="Q30" s="213"/>
      <c r="R30" s="213"/>
    </row>
    <row r="31" spans="1:18" ht="12.75">
      <c r="A31" s="516" t="s">
        <v>834</v>
      </c>
      <c r="B31" s="517">
        <v>0</v>
      </c>
      <c r="C31" s="517">
        <v>302</v>
      </c>
      <c r="D31" s="517">
        <v>4570</v>
      </c>
      <c r="E31" s="517">
        <v>11238</v>
      </c>
      <c r="F31" s="517">
        <v>14458</v>
      </c>
      <c r="G31" s="517">
        <v>9517</v>
      </c>
      <c r="H31" s="517">
        <v>2229</v>
      </c>
      <c r="I31" s="517">
        <v>1624</v>
      </c>
      <c r="J31" s="517">
        <v>943</v>
      </c>
      <c r="K31" s="517">
        <v>16</v>
      </c>
      <c r="L31" s="517">
        <v>150</v>
      </c>
      <c r="M31" s="517">
        <v>33574</v>
      </c>
      <c r="N31" s="517">
        <v>110</v>
      </c>
      <c r="O31" s="517">
        <v>4651</v>
      </c>
      <c r="P31" s="517">
        <v>83382</v>
      </c>
      <c r="Q31" s="213"/>
      <c r="R31" s="213"/>
    </row>
    <row r="32" spans="1:18" ht="12.75">
      <c r="A32" s="516" t="s">
        <v>835</v>
      </c>
      <c r="B32" s="517">
        <v>0</v>
      </c>
      <c r="C32" s="517">
        <v>1805</v>
      </c>
      <c r="D32" s="517">
        <v>1807</v>
      </c>
      <c r="E32" s="517">
        <v>3023</v>
      </c>
      <c r="F32" s="517">
        <v>6524</v>
      </c>
      <c r="G32" s="517">
        <v>2953</v>
      </c>
      <c r="H32" s="517">
        <v>1485</v>
      </c>
      <c r="I32" s="517">
        <v>243</v>
      </c>
      <c r="J32" s="517">
        <v>4619</v>
      </c>
      <c r="K32" s="517">
        <v>0</v>
      </c>
      <c r="L32" s="517">
        <v>370</v>
      </c>
      <c r="M32" s="517">
        <v>2013</v>
      </c>
      <c r="N32" s="517">
        <v>1413</v>
      </c>
      <c r="O32" s="517">
        <v>981</v>
      </c>
      <c r="P32" s="517">
        <v>27237</v>
      </c>
      <c r="Q32" s="213"/>
      <c r="R32" s="213"/>
    </row>
    <row r="33" spans="1:18" ht="12.75">
      <c r="A33" s="516" t="s">
        <v>836</v>
      </c>
      <c r="B33" s="517">
        <v>40</v>
      </c>
      <c r="C33" s="517">
        <v>40702</v>
      </c>
      <c r="D33" s="517">
        <v>18768</v>
      </c>
      <c r="E33" s="517">
        <v>33953</v>
      </c>
      <c r="F33" s="517">
        <v>134492</v>
      </c>
      <c r="G33" s="517">
        <v>61276</v>
      </c>
      <c r="H33" s="517">
        <v>10011</v>
      </c>
      <c r="I33" s="517">
        <v>37855</v>
      </c>
      <c r="J33" s="517">
        <v>16468</v>
      </c>
      <c r="K33" s="517">
        <v>8</v>
      </c>
      <c r="L33" s="517">
        <v>126</v>
      </c>
      <c r="M33" s="517">
        <v>124230</v>
      </c>
      <c r="N33" s="517">
        <v>6817</v>
      </c>
      <c r="O33" s="517">
        <v>7399</v>
      </c>
      <c r="P33" s="517">
        <v>492144</v>
      </c>
      <c r="Q33" s="213"/>
      <c r="R33" s="213"/>
    </row>
    <row r="34" spans="1:18" ht="12.75">
      <c r="A34" s="516" t="s">
        <v>837</v>
      </c>
      <c r="B34" s="517">
        <v>1446</v>
      </c>
      <c r="C34" s="517">
        <v>23221</v>
      </c>
      <c r="D34" s="517">
        <v>25017</v>
      </c>
      <c r="E34" s="517">
        <v>70151</v>
      </c>
      <c r="F34" s="517">
        <v>74172</v>
      </c>
      <c r="G34" s="517">
        <v>65616</v>
      </c>
      <c r="H34" s="517">
        <v>23133</v>
      </c>
      <c r="I34" s="517">
        <v>91497</v>
      </c>
      <c r="J34" s="517">
        <v>5523</v>
      </c>
      <c r="K34" s="517">
        <v>17551</v>
      </c>
      <c r="L34" s="517">
        <v>632</v>
      </c>
      <c r="M34" s="517">
        <v>278323</v>
      </c>
      <c r="N34" s="517">
        <v>4466</v>
      </c>
      <c r="O34" s="517">
        <v>100733</v>
      </c>
      <c r="P34" s="517">
        <v>781481</v>
      </c>
      <c r="Q34" s="213"/>
      <c r="R34" s="213"/>
    </row>
    <row r="35" spans="1:18" ht="12.75">
      <c r="A35" s="516" t="s">
        <v>838</v>
      </c>
      <c r="B35" s="517">
        <v>0</v>
      </c>
      <c r="C35" s="517">
        <v>0</v>
      </c>
      <c r="D35" s="517">
        <v>0</v>
      </c>
      <c r="E35" s="517">
        <v>142</v>
      </c>
      <c r="F35" s="517">
        <v>989</v>
      </c>
      <c r="G35" s="517">
        <v>660</v>
      </c>
      <c r="H35" s="517">
        <v>0</v>
      </c>
      <c r="I35" s="517">
        <v>0</v>
      </c>
      <c r="J35" s="517">
        <v>2952</v>
      </c>
      <c r="K35" s="517">
        <v>0</v>
      </c>
      <c r="L35" s="517">
        <v>0</v>
      </c>
      <c r="M35" s="517">
        <v>1766</v>
      </c>
      <c r="N35" s="517">
        <v>0</v>
      </c>
      <c r="O35" s="517">
        <v>0</v>
      </c>
      <c r="P35" s="517">
        <v>6509</v>
      </c>
      <c r="Q35" s="213"/>
      <c r="R35" s="213"/>
    </row>
    <row r="36" spans="1:18" ht="12.75">
      <c r="A36" s="516" t="s">
        <v>813</v>
      </c>
      <c r="B36" s="517">
        <v>2009</v>
      </c>
      <c r="C36" s="517">
        <v>184177</v>
      </c>
      <c r="D36" s="517">
        <v>156869</v>
      </c>
      <c r="E36" s="517">
        <v>325784</v>
      </c>
      <c r="F36" s="517">
        <v>724476</v>
      </c>
      <c r="G36" s="517">
        <v>464339</v>
      </c>
      <c r="H36" s="517">
        <v>116440</v>
      </c>
      <c r="I36" s="517">
        <v>265585</v>
      </c>
      <c r="J36" s="517">
        <v>156488</v>
      </c>
      <c r="K36" s="517">
        <v>25370</v>
      </c>
      <c r="L36" s="517">
        <v>32807</v>
      </c>
      <c r="M36" s="517">
        <v>970156</v>
      </c>
      <c r="N36" s="517">
        <v>50424</v>
      </c>
      <c r="O36" s="517">
        <v>157187</v>
      </c>
      <c r="P36" s="517">
        <v>3632112</v>
      </c>
      <c r="Q36" s="213"/>
      <c r="R36" s="213"/>
    </row>
    <row r="37" spans="1:18" ht="12.75">
      <c r="A37" s="210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13"/>
      <c r="R37" s="213"/>
    </row>
    <row r="39" spans="2:16" ht="12.75">
      <c r="B39" s="221" t="s">
        <v>905</v>
      </c>
      <c r="C39" s="221" t="s">
        <v>741</v>
      </c>
      <c r="D39" s="221" t="s">
        <v>742</v>
      </c>
      <c r="E39" s="221" t="s">
        <v>743</v>
      </c>
      <c r="F39" s="221" t="s">
        <v>744</v>
      </c>
      <c r="G39" s="221" t="s">
        <v>745</v>
      </c>
      <c r="H39" s="221" t="s">
        <v>746</v>
      </c>
      <c r="I39" s="221" t="s">
        <v>782</v>
      </c>
      <c r="J39" s="221" t="s">
        <v>906</v>
      </c>
      <c r="K39" s="221" t="s">
        <v>907</v>
      </c>
      <c r="L39" s="221" t="s">
        <v>908</v>
      </c>
      <c r="M39" s="221" t="s">
        <v>793</v>
      </c>
      <c r="N39" s="221" t="s">
        <v>794</v>
      </c>
      <c r="O39" s="221" t="s">
        <v>795</v>
      </c>
      <c r="P39" s="221" t="s">
        <v>796</v>
      </c>
    </row>
    <row r="41" spans="1:16" ht="12.75">
      <c r="A41" s="459" t="s">
        <v>723</v>
      </c>
      <c r="B41" s="457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8"/>
    </row>
    <row r="42" spans="1:16" ht="12.75">
      <c r="A42" s="454"/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</row>
    <row r="43" spans="1:18" ht="12.75">
      <c r="A43" s="455" t="s">
        <v>797</v>
      </c>
      <c r="B43" s="453">
        <v>0</v>
      </c>
      <c r="C43" s="453">
        <v>7607</v>
      </c>
      <c r="D43" s="453">
        <v>12559</v>
      </c>
      <c r="E43" s="453">
        <v>16688</v>
      </c>
      <c r="F43" s="453">
        <v>39767</v>
      </c>
      <c r="G43" s="453">
        <v>30963</v>
      </c>
      <c r="H43" s="453">
        <v>6585</v>
      </c>
      <c r="I43" s="453">
        <v>10067</v>
      </c>
      <c r="J43" s="453">
        <v>15654</v>
      </c>
      <c r="K43" s="453">
        <v>4935</v>
      </c>
      <c r="L43" s="453">
        <v>3398</v>
      </c>
      <c r="M43" s="453">
        <v>40222</v>
      </c>
      <c r="N43" s="453">
        <v>4867</v>
      </c>
      <c r="O43" s="453">
        <v>8760</v>
      </c>
      <c r="P43" s="453">
        <v>202072</v>
      </c>
      <c r="Q43" s="225"/>
      <c r="R43" s="225"/>
    </row>
    <row r="44" spans="1:18" ht="12.75">
      <c r="A44" s="223" t="s">
        <v>798</v>
      </c>
      <c r="B44" s="224">
        <v>39</v>
      </c>
      <c r="C44" s="224">
        <v>21410</v>
      </c>
      <c r="D44" s="224">
        <v>13271</v>
      </c>
      <c r="E44" s="224">
        <v>98519</v>
      </c>
      <c r="F44" s="224">
        <v>105624</v>
      </c>
      <c r="G44" s="224">
        <v>71100</v>
      </c>
      <c r="H44" s="224">
        <v>26805</v>
      </c>
      <c r="I44" s="224">
        <v>27275</v>
      </c>
      <c r="J44" s="224">
        <v>39432</v>
      </c>
      <c r="K44" s="224">
        <v>8637</v>
      </c>
      <c r="L44" s="224">
        <v>18432</v>
      </c>
      <c r="M44" s="224">
        <v>157500</v>
      </c>
      <c r="N44" s="224">
        <v>11137</v>
      </c>
      <c r="O44" s="224">
        <v>22781</v>
      </c>
      <c r="P44" s="224">
        <v>621963</v>
      </c>
      <c r="Q44" s="225"/>
      <c r="R44" s="225"/>
    </row>
    <row r="45" spans="1:18" ht="12.75">
      <c r="A45" s="223" t="s">
        <v>799</v>
      </c>
      <c r="B45" s="224">
        <v>0</v>
      </c>
      <c r="C45" s="224">
        <v>14613</v>
      </c>
      <c r="D45" s="224">
        <v>5023</v>
      </c>
      <c r="E45" s="224">
        <v>20739</v>
      </c>
      <c r="F45" s="224">
        <v>83178</v>
      </c>
      <c r="G45" s="224">
        <v>42124</v>
      </c>
      <c r="H45" s="224">
        <v>4024</v>
      </c>
      <c r="I45" s="224">
        <v>15189</v>
      </c>
      <c r="J45" s="224">
        <v>31687</v>
      </c>
      <c r="K45" s="224">
        <v>844</v>
      </c>
      <c r="L45" s="224">
        <v>2685</v>
      </c>
      <c r="M45" s="224">
        <v>78519</v>
      </c>
      <c r="N45" s="224">
        <v>7922</v>
      </c>
      <c r="O45" s="224">
        <v>1553</v>
      </c>
      <c r="P45" s="224">
        <v>308102</v>
      </c>
      <c r="Q45" s="225"/>
      <c r="R45" s="225"/>
    </row>
    <row r="46" spans="1:18" ht="12.75">
      <c r="A46" s="223" t="s">
        <v>800</v>
      </c>
      <c r="B46" s="224">
        <v>0</v>
      </c>
      <c r="C46" s="224">
        <v>3111</v>
      </c>
      <c r="D46" s="224">
        <v>5445</v>
      </c>
      <c r="E46" s="224">
        <v>6321</v>
      </c>
      <c r="F46" s="224">
        <v>14259</v>
      </c>
      <c r="G46" s="224">
        <v>24588</v>
      </c>
      <c r="H46" s="224">
        <v>2023</v>
      </c>
      <c r="I46" s="224">
        <v>2930</v>
      </c>
      <c r="J46" s="224">
        <v>6761</v>
      </c>
      <c r="K46" s="224">
        <v>261</v>
      </c>
      <c r="L46" s="224">
        <v>1292</v>
      </c>
      <c r="M46" s="224">
        <v>24832</v>
      </c>
      <c r="N46" s="224">
        <v>5202</v>
      </c>
      <c r="O46" s="224">
        <v>5113</v>
      </c>
      <c r="P46" s="224">
        <v>102137</v>
      </c>
      <c r="Q46" s="225"/>
      <c r="R46" s="225"/>
    </row>
    <row r="47" spans="1:18" ht="12.75">
      <c r="A47" s="223" t="s">
        <v>801</v>
      </c>
      <c r="B47" s="224">
        <v>0</v>
      </c>
      <c r="C47" s="224">
        <v>49911</v>
      </c>
      <c r="D47" s="224">
        <v>17691</v>
      </c>
      <c r="E47" s="224">
        <v>12459</v>
      </c>
      <c r="F47" s="224">
        <v>103409</v>
      </c>
      <c r="G47" s="224">
        <v>81141</v>
      </c>
      <c r="H47" s="224">
        <v>10556</v>
      </c>
      <c r="I47" s="224">
        <v>25221</v>
      </c>
      <c r="J47" s="224">
        <v>37121</v>
      </c>
      <c r="K47" s="224">
        <v>3031</v>
      </c>
      <c r="L47" s="224">
        <v>1987</v>
      </c>
      <c r="M47" s="224">
        <v>60535</v>
      </c>
      <c r="N47" s="224">
        <v>5283</v>
      </c>
      <c r="O47" s="224">
        <v>20999</v>
      </c>
      <c r="P47" s="224">
        <v>429342</v>
      </c>
      <c r="Q47" s="225"/>
      <c r="R47" s="225"/>
    </row>
    <row r="48" spans="1:18" ht="12.75">
      <c r="A48" s="223" t="s">
        <v>802</v>
      </c>
      <c r="B48" s="224">
        <v>0</v>
      </c>
      <c r="C48" s="224">
        <v>3812</v>
      </c>
      <c r="D48" s="224">
        <v>726</v>
      </c>
      <c r="E48" s="224">
        <v>10503</v>
      </c>
      <c r="F48" s="224">
        <v>8930</v>
      </c>
      <c r="G48" s="224">
        <v>15846</v>
      </c>
      <c r="H48" s="224">
        <v>1079</v>
      </c>
      <c r="I48" s="224">
        <v>2524</v>
      </c>
      <c r="J48" s="224">
        <v>2848</v>
      </c>
      <c r="K48" s="224">
        <v>937</v>
      </c>
      <c r="L48" s="224">
        <v>48</v>
      </c>
      <c r="M48" s="224">
        <v>10627</v>
      </c>
      <c r="N48" s="224">
        <v>1824</v>
      </c>
      <c r="O48" s="224">
        <v>2971</v>
      </c>
      <c r="P48" s="224">
        <v>62674</v>
      </c>
      <c r="Q48" s="225"/>
      <c r="R48" s="225"/>
    </row>
    <row r="49" spans="1:18" ht="12.75">
      <c r="A49" s="223" t="s">
        <v>803</v>
      </c>
      <c r="B49" s="224">
        <v>0</v>
      </c>
      <c r="C49" s="224">
        <v>974</v>
      </c>
      <c r="D49" s="224">
        <v>939</v>
      </c>
      <c r="E49" s="224">
        <v>2171</v>
      </c>
      <c r="F49" s="224">
        <v>22924</v>
      </c>
      <c r="G49" s="224">
        <v>6510</v>
      </c>
      <c r="H49" s="224">
        <v>1951</v>
      </c>
      <c r="I49" s="224">
        <v>760</v>
      </c>
      <c r="J49" s="224">
        <v>2948</v>
      </c>
      <c r="K49" s="224">
        <v>218</v>
      </c>
      <c r="L49" s="224">
        <v>253</v>
      </c>
      <c r="M49" s="224">
        <v>9694</v>
      </c>
      <c r="N49" s="224">
        <v>1044</v>
      </c>
      <c r="O49" s="224">
        <v>1185</v>
      </c>
      <c r="P49" s="224">
        <v>51571</v>
      </c>
      <c r="Q49" s="225"/>
      <c r="R49" s="225"/>
    </row>
    <row r="50" spans="1:18" ht="12.75">
      <c r="A50" s="223" t="s">
        <v>804</v>
      </c>
      <c r="B50" s="224">
        <v>0</v>
      </c>
      <c r="C50" s="224">
        <v>7282</v>
      </c>
      <c r="D50" s="224">
        <v>2273</v>
      </c>
      <c r="E50" s="224">
        <v>1757</v>
      </c>
      <c r="F50" s="224">
        <v>7274</v>
      </c>
      <c r="G50" s="224">
        <v>7096</v>
      </c>
      <c r="H50" s="224">
        <v>2092</v>
      </c>
      <c r="I50" s="224">
        <v>11637</v>
      </c>
      <c r="J50" s="224">
        <v>2613</v>
      </c>
      <c r="K50" s="224">
        <v>0</v>
      </c>
      <c r="L50" s="224">
        <v>501</v>
      </c>
      <c r="M50" s="224">
        <v>7818</v>
      </c>
      <c r="N50" s="224">
        <v>354</v>
      </c>
      <c r="O50" s="224">
        <v>1471</v>
      </c>
      <c r="P50" s="224">
        <v>52168</v>
      </c>
      <c r="Q50" s="225"/>
      <c r="R50" s="225"/>
    </row>
    <row r="51" spans="1:18" ht="12.75">
      <c r="A51" s="223" t="s">
        <v>805</v>
      </c>
      <c r="B51" s="224">
        <v>0</v>
      </c>
      <c r="C51" s="224">
        <v>103</v>
      </c>
      <c r="D51" s="224">
        <v>1291</v>
      </c>
      <c r="E51" s="224">
        <v>1585</v>
      </c>
      <c r="F51" s="224">
        <v>182</v>
      </c>
      <c r="G51" s="224">
        <v>2225</v>
      </c>
      <c r="H51" s="224">
        <v>47</v>
      </c>
      <c r="I51" s="224">
        <v>24</v>
      </c>
      <c r="J51" s="224">
        <v>338</v>
      </c>
      <c r="K51" s="224">
        <v>0</v>
      </c>
      <c r="L51" s="224">
        <v>39</v>
      </c>
      <c r="M51" s="224">
        <v>1227</v>
      </c>
      <c r="N51" s="224">
        <v>146</v>
      </c>
      <c r="O51" s="224">
        <v>136</v>
      </c>
      <c r="P51" s="224">
        <v>7345</v>
      </c>
      <c r="Q51" s="225"/>
      <c r="R51" s="225"/>
    </row>
    <row r="52" spans="1:18" ht="12.75">
      <c r="A52" s="223" t="s">
        <v>806</v>
      </c>
      <c r="B52" s="224">
        <v>0</v>
      </c>
      <c r="C52" s="224">
        <v>62</v>
      </c>
      <c r="D52" s="224">
        <v>125</v>
      </c>
      <c r="E52" s="224">
        <v>86</v>
      </c>
      <c r="F52" s="224">
        <v>1896</v>
      </c>
      <c r="G52" s="224">
        <v>1035</v>
      </c>
      <c r="H52" s="224">
        <v>224</v>
      </c>
      <c r="I52" s="224">
        <v>577</v>
      </c>
      <c r="J52" s="224">
        <v>354</v>
      </c>
      <c r="K52" s="224">
        <v>0</v>
      </c>
      <c r="L52" s="224">
        <v>30</v>
      </c>
      <c r="M52" s="224">
        <v>1682</v>
      </c>
      <c r="N52" s="224">
        <v>37</v>
      </c>
      <c r="O52" s="224">
        <v>12</v>
      </c>
      <c r="P52" s="224">
        <v>6120</v>
      </c>
      <c r="Q52" s="225"/>
      <c r="R52" s="225"/>
    </row>
    <row r="53" spans="1:18" ht="12.75">
      <c r="A53" s="223" t="s">
        <v>807</v>
      </c>
      <c r="B53" s="224">
        <v>40</v>
      </c>
      <c r="C53" s="224">
        <v>443</v>
      </c>
      <c r="D53" s="224">
        <v>578</v>
      </c>
      <c r="E53" s="224">
        <v>2276</v>
      </c>
      <c r="F53" s="224">
        <v>6844</v>
      </c>
      <c r="G53" s="224">
        <v>3555</v>
      </c>
      <c r="H53" s="224">
        <v>751</v>
      </c>
      <c r="I53" s="224">
        <v>4057</v>
      </c>
      <c r="J53" s="224">
        <v>875</v>
      </c>
      <c r="K53" s="224">
        <v>0</v>
      </c>
      <c r="L53" s="224">
        <v>239</v>
      </c>
      <c r="M53" s="224">
        <v>17388</v>
      </c>
      <c r="N53" s="224">
        <v>1371</v>
      </c>
      <c r="O53" s="224">
        <v>1001</v>
      </c>
      <c r="P53" s="224">
        <v>39419</v>
      </c>
      <c r="Q53" s="225"/>
      <c r="R53" s="225"/>
    </row>
    <row r="54" spans="1:18" ht="12.75">
      <c r="A54" s="223" t="s">
        <v>808</v>
      </c>
      <c r="B54" s="224">
        <v>0</v>
      </c>
      <c r="C54" s="224">
        <v>3872</v>
      </c>
      <c r="D54" s="224">
        <v>4896</v>
      </c>
      <c r="E54" s="224">
        <v>650</v>
      </c>
      <c r="F54" s="224">
        <v>4386</v>
      </c>
      <c r="G54" s="224">
        <v>523</v>
      </c>
      <c r="H54" s="224">
        <v>0</v>
      </c>
      <c r="I54" s="224">
        <v>17</v>
      </c>
      <c r="J54" s="224">
        <v>502</v>
      </c>
      <c r="K54" s="224">
        <v>0</v>
      </c>
      <c r="L54" s="224">
        <v>20</v>
      </c>
      <c r="M54" s="224">
        <v>13309</v>
      </c>
      <c r="N54" s="224">
        <v>606</v>
      </c>
      <c r="O54" s="224">
        <v>1349</v>
      </c>
      <c r="P54" s="224">
        <v>30131</v>
      </c>
      <c r="Q54" s="225"/>
      <c r="R54" s="225"/>
    </row>
    <row r="55" spans="1:18" ht="12.75">
      <c r="A55" s="223" t="s">
        <v>809</v>
      </c>
      <c r="B55" s="224">
        <v>0</v>
      </c>
      <c r="C55" s="224">
        <v>1002</v>
      </c>
      <c r="D55" s="224">
        <v>3258</v>
      </c>
      <c r="E55" s="224">
        <v>1062</v>
      </c>
      <c r="F55" s="224">
        <v>10824</v>
      </c>
      <c r="G55" s="224">
        <v>4274</v>
      </c>
      <c r="H55" s="224">
        <v>1375</v>
      </c>
      <c r="I55" s="224">
        <v>3587</v>
      </c>
      <c r="J55" s="224">
        <v>706</v>
      </c>
      <c r="K55" s="224">
        <v>0</v>
      </c>
      <c r="L55" s="224">
        <v>240</v>
      </c>
      <c r="M55" s="224">
        <v>17086</v>
      </c>
      <c r="N55" s="224">
        <v>906</v>
      </c>
      <c r="O55" s="224">
        <v>283</v>
      </c>
      <c r="P55" s="224">
        <v>44602</v>
      </c>
      <c r="Q55" s="225"/>
      <c r="R55" s="225"/>
    </row>
    <row r="56" spans="1:18" ht="12.75">
      <c r="A56" s="223" t="s">
        <v>810</v>
      </c>
      <c r="B56" s="224">
        <v>1930</v>
      </c>
      <c r="C56" s="224">
        <v>69243</v>
      </c>
      <c r="D56" s="224">
        <v>88155</v>
      </c>
      <c r="E56" s="224">
        <v>142353</v>
      </c>
      <c r="F56" s="224">
        <v>311438</v>
      </c>
      <c r="G56" s="224">
        <v>169016</v>
      </c>
      <c r="H56" s="224">
        <v>57957</v>
      </c>
      <c r="I56" s="224">
        <v>161460</v>
      </c>
      <c r="J56" s="224">
        <v>13731</v>
      </c>
      <c r="K56" s="224">
        <v>6507</v>
      </c>
      <c r="L56" s="224">
        <v>3624</v>
      </c>
      <c r="M56" s="224">
        <v>517766</v>
      </c>
      <c r="N56" s="224">
        <v>9521</v>
      </c>
      <c r="O56" s="224">
        <v>86437</v>
      </c>
      <c r="P56" s="224">
        <v>1639138</v>
      </c>
      <c r="Q56" s="225"/>
      <c r="R56" s="225"/>
    </row>
    <row r="57" spans="1:18" ht="12.75">
      <c r="A57" s="223" t="s">
        <v>811</v>
      </c>
      <c r="B57" s="224">
        <v>0</v>
      </c>
      <c r="C57" s="224">
        <v>733</v>
      </c>
      <c r="D57" s="224">
        <v>639</v>
      </c>
      <c r="E57" s="224">
        <v>8615</v>
      </c>
      <c r="F57" s="224">
        <v>3541</v>
      </c>
      <c r="G57" s="224">
        <v>4341</v>
      </c>
      <c r="H57" s="224">
        <v>971</v>
      </c>
      <c r="I57" s="224">
        <v>261</v>
      </c>
      <c r="J57" s="224">
        <v>916</v>
      </c>
      <c r="K57" s="224">
        <v>0</v>
      </c>
      <c r="L57" s="224">
        <v>20</v>
      </c>
      <c r="M57" s="224">
        <v>11951</v>
      </c>
      <c r="N57" s="224">
        <v>204</v>
      </c>
      <c r="O57" s="224">
        <v>3135</v>
      </c>
      <c r="P57" s="224">
        <v>35328</v>
      </c>
      <c r="Q57" s="225"/>
      <c r="R57" s="225"/>
    </row>
    <row r="58" spans="1:18" ht="12.75">
      <c r="A58" s="223" t="s">
        <v>812</v>
      </c>
      <c r="B58" s="224">
        <v>0</v>
      </c>
      <c r="C58" s="224">
        <v>0</v>
      </c>
      <c r="D58" s="224">
        <v>0</v>
      </c>
      <c r="E58" s="224">
        <v>0</v>
      </c>
      <c r="F58" s="224">
        <v>0</v>
      </c>
      <c r="G58" s="224">
        <v>0</v>
      </c>
      <c r="H58" s="224">
        <v>0</v>
      </c>
      <c r="I58" s="224">
        <v>0</v>
      </c>
      <c r="J58" s="224">
        <v>0</v>
      </c>
      <c r="K58" s="224">
        <v>0</v>
      </c>
      <c r="L58" s="224">
        <v>0</v>
      </c>
      <c r="M58" s="224">
        <v>0</v>
      </c>
      <c r="N58" s="224">
        <v>0</v>
      </c>
      <c r="O58" s="224">
        <v>0</v>
      </c>
      <c r="P58" s="224">
        <v>0</v>
      </c>
      <c r="Q58" s="225"/>
      <c r="R58" s="225"/>
    </row>
    <row r="59" spans="1:18" ht="12.75">
      <c r="A59" s="223" t="s">
        <v>813</v>
      </c>
      <c r="B59" s="224">
        <v>2009</v>
      </c>
      <c r="C59" s="224">
        <v>184177</v>
      </c>
      <c r="D59" s="224">
        <v>156869</v>
      </c>
      <c r="E59" s="224">
        <v>325784</v>
      </c>
      <c r="F59" s="224">
        <v>724476</v>
      </c>
      <c r="G59" s="224">
        <v>464339</v>
      </c>
      <c r="H59" s="224">
        <v>116440</v>
      </c>
      <c r="I59" s="224">
        <v>265585</v>
      </c>
      <c r="J59" s="224">
        <v>156488</v>
      </c>
      <c r="K59" s="224">
        <v>25370</v>
      </c>
      <c r="L59" s="224">
        <v>32807</v>
      </c>
      <c r="M59" s="224">
        <v>970156</v>
      </c>
      <c r="N59" s="224">
        <v>50424</v>
      </c>
      <c r="O59" s="224">
        <v>157187</v>
      </c>
      <c r="P59" s="224">
        <v>3632112</v>
      </c>
      <c r="Q59" s="225"/>
      <c r="R59" s="225"/>
    </row>
    <row r="61" spans="2:16" ht="12.75"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</row>
    <row r="62" ht="12.75">
      <c r="A62" s="324" t="s">
        <v>159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/>
  <dimension ref="A1:I56"/>
  <sheetViews>
    <sheetView workbookViewId="0" topLeftCell="A1">
      <selection activeCell="A2" sqref="A2"/>
    </sheetView>
  </sheetViews>
  <sheetFormatPr defaultColWidth="11.421875" defaultRowHeight="12.75"/>
  <cols>
    <col min="1" max="1" width="38.28125" style="214" customWidth="1"/>
    <col min="2" max="2" width="16.421875" style="214" bestFit="1" customWidth="1"/>
    <col min="3" max="3" width="16.140625" style="214" customWidth="1"/>
    <col min="4" max="4" width="15.140625" style="214" customWidth="1"/>
    <col min="5" max="5" width="13.140625" style="214" bestFit="1" customWidth="1"/>
    <col min="6" max="16384" width="11.421875" style="214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spans="1:9" ht="12.75">
      <c r="A5" s="209" t="s">
        <v>1018</v>
      </c>
      <c r="B5" s="210"/>
      <c r="C5" s="210"/>
      <c r="D5" s="210"/>
      <c r="E5" s="210"/>
      <c r="G5" s="210"/>
      <c r="H5" s="210"/>
      <c r="I5" s="210"/>
    </row>
    <row r="6" spans="1:9" ht="12.75">
      <c r="A6" s="209" t="s">
        <v>702</v>
      </c>
      <c r="B6" s="210"/>
      <c r="C6" s="210"/>
      <c r="D6" s="210"/>
      <c r="E6" s="210"/>
      <c r="F6" s="210"/>
      <c r="G6" s="210"/>
      <c r="H6" s="210"/>
      <c r="I6" s="210"/>
    </row>
    <row r="8" spans="1:8" ht="12.75">
      <c r="A8" s="210"/>
      <c r="B8" s="210"/>
      <c r="C8" s="210"/>
      <c r="D8" s="210"/>
      <c r="E8" s="210"/>
      <c r="F8" s="210"/>
      <c r="G8" s="210"/>
      <c r="H8" s="210"/>
    </row>
    <row r="9" spans="1:6" ht="12.75">
      <c r="A9" s="518" t="s">
        <v>1017</v>
      </c>
      <c r="B9" s="518" t="s">
        <v>1009</v>
      </c>
      <c r="C9" s="518" t="s">
        <v>1009</v>
      </c>
      <c r="D9" s="518" t="s">
        <v>1014</v>
      </c>
      <c r="E9" s="518" t="s">
        <v>1012</v>
      </c>
      <c r="F9" s="210"/>
    </row>
    <row r="10" spans="1:6" ht="12.75">
      <c r="A10" s="519"/>
      <c r="B10" s="519" t="s">
        <v>1010</v>
      </c>
      <c r="C10" s="519" t="s">
        <v>1011</v>
      </c>
      <c r="D10" s="519" t="s">
        <v>1015</v>
      </c>
      <c r="E10" s="519" t="s">
        <v>1013</v>
      </c>
      <c r="F10" s="210"/>
    </row>
    <row r="11" spans="1:8" ht="12.75">
      <c r="A11" s="514"/>
      <c r="B11" s="514"/>
      <c r="C11" s="514"/>
      <c r="D11" s="514"/>
      <c r="E11" s="514"/>
      <c r="F11" s="210"/>
      <c r="G11" s="210"/>
      <c r="H11" s="210"/>
    </row>
    <row r="12" spans="1:8" ht="12.75">
      <c r="A12" s="514" t="s">
        <v>860</v>
      </c>
      <c r="B12" s="515">
        <v>2257</v>
      </c>
      <c r="C12" s="515">
        <v>2259</v>
      </c>
      <c r="D12" s="515">
        <v>115551</v>
      </c>
      <c r="E12" s="520">
        <v>3.18</v>
      </c>
      <c r="F12" s="210"/>
      <c r="G12" s="210"/>
      <c r="H12" s="210"/>
    </row>
    <row r="13" spans="1:8" ht="12.75">
      <c r="A13" s="514" t="s">
        <v>861</v>
      </c>
      <c r="B13" s="515">
        <v>430</v>
      </c>
      <c r="C13" s="515">
        <v>430</v>
      </c>
      <c r="D13" s="515">
        <v>39098</v>
      </c>
      <c r="E13" s="520">
        <v>1.08</v>
      </c>
      <c r="F13" s="210"/>
      <c r="G13" s="210"/>
      <c r="H13" s="210"/>
    </row>
    <row r="14" spans="1:8" ht="12.75">
      <c r="A14" s="516" t="s">
        <v>862</v>
      </c>
      <c r="B14" s="517">
        <v>735</v>
      </c>
      <c r="C14" s="517">
        <v>735</v>
      </c>
      <c r="D14" s="517">
        <v>41804</v>
      </c>
      <c r="E14" s="521">
        <v>1.15</v>
      </c>
      <c r="F14" s="210"/>
      <c r="G14" s="210"/>
      <c r="H14" s="210"/>
    </row>
    <row r="15" spans="1:8" ht="12.75">
      <c r="A15" s="516" t="s">
        <v>863</v>
      </c>
      <c r="B15" s="517">
        <v>752</v>
      </c>
      <c r="C15" s="517">
        <v>753</v>
      </c>
      <c r="D15" s="517">
        <v>95037</v>
      </c>
      <c r="E15" s="521">
        <v>2.62</v>
      </c>
      <c r="F15" s="210"/>
      <c r="G15" s="210"/>
      <c r="H15" s="210"/>
    </row>
    <row r="16" spans="1:8" ht="12.75">
      <c r="A16" s="516" t="s">
        <v>864</v>
      </c>
      <c r="B16" s="517">
        <v>788</v>
      </c>
      <c r="C16" s="517">
        <v>793</v>
      </c>
      <c r="D16" s="517">
        <v>70129</v>
      </c>
      <c r="E16" s="521">
        <v>1.93</v>
      </c>
      <c r="F16" s="210"/>
      <c r="G16" s="210"/>
      <c r="H16" s="210"/>
    </row>
    <row r="17" spans="1:8" ht="12.75">
      <c r="A17" s="516" t="s">
        <v>909</v>
      </c>
      <c r="B17" s="517">
        <v>530</v>
      </c>
      <c r="C17" s="517">
        <v>530</v>
      </c>
      <c r="D17" s="517">
        <v>46974</v>
      </c>
      <c r="E17" s="521">
        <v>1.29</v>
      </c>
      <c r="F17" s="210"/>
      <c r="G17" s="210"/>
      <c r="H17" s="210"/>
    </row>
    <row r="18" spans="1:8" ht="12.75">
      <c r="A18" s="516" t="s">
        <v>865</v>
      </c>
      <c r="B18" s="517">
        <v>512</v>
      </c>
      <c r="C18" s="517">
        <v>512</v>
      </c>
      <c r="D18" s="517">
        <v>37587</v>
      </c>
      <c r="E18" s="521">
        <v>1.03</v>
      </c>
      <c r="F18" s="210"/>
      <c r="G18" s="210"/>
      <c r="H18" s="210"/>
    </row>
    <row r="19" spans="1:8" ht="12.75">
      <c r="A19" s="516" t="s">
        <v>866</v>
      </c>
      <c r="B19" s="517">
        <v>610</v>
      </c>
      <c r="C19" s="517">
        <v>610</v>
      </c>
      <c r="D19" s="517">
        <v>54601</v>
      </c>
      <c r="E19" s="521">
        <v>1.5</v>
      </c>
      <c r="F19" s="210"/>
      <c r="G19" s="210"/>
      <c r="H19" s="210"/>
    </row>
    <row r="20" spans="1:8" ht="12.75">
      <c r="A20" s="516" t="s">
        <v>867</v>
      </c>
      <c r="B20" s="517">
        <v>868</v>
      </c>
      <c r="C20" s="517">
        <v>869</v>
      </c>
      <c r="D20" s="517">
        <v>82379</v>
      </c>
      <c r="E20" s="521">
        <v>2.27</v>
      </c>
      <c r="F20" s="210"/>
      <c r="G20" s="210"/>
      <c r="H20" s="210"/>
    </row>
    <row r="21" spans="1:8" ht="12.75">
      <c r="A21" s="516" t="s">
        <v>868</v>
      </c>
      <c r="B21" s="517">
        <v>1134</v>
      </c>
      <c r="C21" s="517">
        <v>1135</v>
      </c>
      <c r="D21" s="517">
        <v>102996</v>
      </c>
      <c r="E21" s="521">
        <v>2.84</v>
      </c>
      <c r="F21" s="210"/>
      <c r="G21" s="210"/>
      <c r="H21" s="210"/>
    </row>
    <row r="22" spans="1:8" ht="12.75">
      <c r="A22" s="516" t="s">
        <v>399</v>
      </c>
      <c r="B22" s="517">
        <v>445</v>
      </c>
      <c r="C22" s="517">
        <v>445</v>
      </c>
      <c r="D22" s="517">
        <v>60510</v>
      </c>
      <c r="E22" s="521">
        <v>1.67</v>
      </c>
      <c r="F22" s="210"/>
      <c r="G22" s="210"/>
      <c r="H22" s="210"/>
    </row>
    <row r="23" spans="1:8" ht="12.75">
      <c r="A23" s="516" t="s">
        <v>869</v>
      </c>
      <c r="B23" s="517">
        <v>853</v>
      </c>
      <c r="C23" s="517">
        <v>854</v>
      </c>
      <c r="D23" s="517">
        <v>74270</v>
      </c>
      <c r="E23" s="521">
        <v>2.04</v>
      </c>
      <c r="F23" s="210"/>
      <c r="G23" s="210"/>
      <c r="H23" s="210"/>
    </row>
    <row r="24" spans="1:8" ht="12.75">
      <c r="A24" s="516" t="s">
        <v>870</v>
      </c>
      <c r="B24" s="517">
        <v>3950</v>
      </c>
      <c r="C24" s="517">
        <v>3954</v>
      </c>
      <c r="D24" s="517">
        <v>304060</v>
      </c>
      <c r="E24" s="521">
        <v>8.37</v>
      </c>
      <c r="F24" s="210"/>
      <c r="G24" s="210"/>
      <c r="H24" s="210"/>
    </row>
    <row r="25" spans="1:8" ht="12.75">
      <c r="A25" s="516" t="s">
        <v>871</v>
      </c>
      <c r="B25" s="517">
        <v>5472</v>
      </c>
      <c r="C25" s="517">
        <v>5607</v>
      </c>
      <c r="D25" s="517">
        <v>394699</v>
      </c>
      <c r="E25" s="521">
        <v>10.87</v>
      </c>
      <c r="F25" s="210"/>
      <c r="G25" s="210"/>
      <c r="H25" s="210"/>
    </row>
    <row r="26" spans="1:8" ht="12.75">
      <c r="A26" s="516" t="s">
        <v>872</v>
      </c>
      <c r="B26" s="517">
        <v>2768</v>
      </c>
      <c r="C26" s="517">
        <v>2779</v>
      </c>
      <c r="D26" s="517">
        <v>168751</v>
      </c>
      <c r="E26" s="521">
        <v>4.65</v>
      </c>
      <c r="F26" s="210"/>
      <c r="G26" s="210"/>
      <c r="H26" s="210"/>
    </row>
    <row r="27" spans="1:8" ht="12.75">
      <c r="A27" s="516" t="s">
        <v>873</v>
      </c>
      <c r="B27" s="517">
        <v>9831</v>
      </c>
      <c r="C27" s="517">
        <v>9846</v>
      </c>
      <c r="D27" s="517">
        <v>507184</v>
      </c>
      <c r="E27" s="521">
        <v>13.96</v>
      </c>
      <c r="F27" s="210"/>
      <c r="G27" s="210"/>
      <c r="H27" s="210"/>
    </row>
    <row r="28" spans="1:8" ht="12.75">
      <c r="A28" s="516" t="s">
        <v>874</v>
      </c>
      <c r="B28" s="517">
        <v>567</v>
      </c>
      <c r="C28" s="517">
        <v>568</v>
      </c>
      <c r="D28" s="517">
        <v>83382</v>
      </c>
      <c r="E28" s="521">
        <v>2.3</v>
      </c>
      <c r="F28" s="210"/>
      <c r="G28" s="210"/>
      <c r="H28" s="210"/>
    </row>
    <row r="29" spans="1:8" ht="12.75">
      <c r="A29" s="516" t="s">
        <v>875</v>
      </c>
      <c r="B29" s="517">
        <v>3851</v>
      </c>
      <c r="C29" s="517">
        <v>3866</v>
      </c>
      <c r="D29" s="517">
        <v>492144</v>
      </c>
      <c r="E29" s="521">
        <v>13.55</v>
      </c>
      <c r="F29" s="210"/>
      <c r="G29" s="210"/>
      <c r="H29" s="210"/>
    </row>
    <row r="30" spans="1:8" ht="12.75">
      <c r="A30" s="516" t="s">
        <v>876</v>
      </c>
      <c r="B30" s="517">
        <v>9451</v>
      </c>
      <c r="C30" s="517">
        <v>9470</v>
      </c>
      <c r="D30" s="517">
        <v>781481</v>
      </c>
      <c r="E30" s="521">
        <v>21.52</v>
      </c>
      <c r="F30" s="210"/>
      <c r="G30" s="210"/>
      <c r="H30" s="210"/>
    </row>
    <row r="31" spans="1:8" ht="12.75">
      <c r="A31" s="516" t="s">
        <v>877</v>
      </c>
      <c r="B31" s="517">
        <v>1448</v>
      </c>
      <c r="C31" s="517">
        <v>1471</v>
      </c>
      <c r="D31" s="517">
        <v>79473</v>
      </c>
      <c r="E31" s="521">
        <v>2.19</v>
      </c>
      <c r="F31" s="210"/>
      <c r="G31" s="210"/>
      <c r="H31" s="210"/>
    </row>
    <row r="32" spans="1:8" ht="12.75">
      <c r="A32" s="516" t="s">
        <v>878</v>
      </c>
      <c r="B32" s="517">
        <v>47252</v>
      </c>
      <c r="C32" s="517">
        <v>47486</v>
      </c>
      <c r="D32" s="517">
        <v>3632112</v>
      </c>
      <c r="E32" s="521">
        <v>100</v>
      </c>
      <c r="F32" s="210"/>
      <c r="G32" s="210"/>
      <c r="H32" s="210"/>
    </row>
    <row r="33" spans="1:8" ht="12.75">
      <c r="A33" s="210"/>
      <c r="B33" s="212"/>
      <c r="C33" s="212"/>
      <c r="D33" s="212"/>
      <c r="E33" s="212"/>
      <c r="F33" s="210"/>
      <c r="G33" s="210"/>
      <c r="H33" s="210"/>
    </row>
    <row r="34" ht="12.75">
      <c r="A34" s="412" t="s">
        <v>1018</v>
      </c>
    </row>
    <row r="35" ht="12.75">
      <c r="A35" s="412" t="s">
        <v>554</v>
      </c>
    </row>
    <row r="37" spans="1:4" ht="12.75">
      <c r="A37" s="215" t="s">
        <v>882</v>
      </c>
      <c r="B37" s="215" t="s">
        <v>879</v>
      </c>
      <c r="C37" s="215" t="s">
        <v>880</v>
      </c>
      <c r="D37" s="215" t="s">
        <v>881</v>
      </c>
    </row>
    <row r="38" spans="1:4" ht="12.75">
      <c r="A38" s="216" t="s">
        <v>839</v>
      </c>
      <c r="B38" s="217">
        <v>34800</v>
      </c>
      <c r="C38" s="217">
        <v>202072</v>
      </c>
      <c r="D38" s="216">
        <v>5.6</v>
      </c>
    </row>
    <row r="39" spans="1:4" ht="12.75">
      <c r="A39" s="216" t="s">
        <v>840</v>
      </c>
      <c r="B39" s="217">
        <v>27276</v>
      </c>
      <c r="C39" s="217">
        <v>621963</v>
      </c>
      <c r="D39" s="216">
        <v>17.1</v>
      </c>
    </row>
    <row r="40" spans="1:4" ht="12.75">
      <c r="A40" s="216" t="s">
        <v>841</v>
      </c>
      <c r="B40" s="217">
        <v>5802</v>
      </c>
      <c r="C40" s="217">
        <v>308102</v>
      </c>
      <c r="D40" s="216">
        <v>8.5</v>
      </c>
    </row>
    <row r="41" spans="1:4" ht="12.75">
      <c r="A41" s="216" t="s">
        <v>842</v>
      </c>
      <c r="B41" s="217">
        <v>5117</v>
      </c>
      <c r="C41" s="217">
        <v>102137</v>
      </c>
      <c r="D41" s="216">
        <v>2.8</v>
      </c>
    </row>
    <row r="42" spans="1:4" ht="12.75">
      <c r="A42" s="216" t="s">
        <v>843</v>
      </c>
      <c r="B42" s="217">
        <v>12128</v>
      </c>
      <c r="C42" s="217">
        <v>429342</v>
      </c>
      <c r="D42" s="216">
        <v>11.8</v>
      </c>
    </row>
    <row r="43" spans="1:4" ht="12.75">
      <c r="A43" s="216" t="s">
        <v>849</v>
      </c>
      <c r="B43" s="217">
        <v>5093</v>
      </c>
      <c r="C43" s="217">
        <v>62674</v>
      </c>
      <c r="D43" s="216">
        <v>1.7</v>
      </c>
    </row>
    <row r="44" spans="1:4" ht="12.75">
      <c r="A44" s="216" t="s">
        <v>850</v>
      </c>
      <c r="B44" s="217">
        <v>3243</v>
      </c>
      <c r="C44" s="217">
        <v>51571</v>
      </c>
      <c r="D44" s="216">
        <v>1.4</v>
      </c>
    </row>
    <row r="45" spans="1:4" ht="12.75">
      <c r="A45" s="216" t="s">
        <v>851</v>
      </c>
      <c r="B45" s="217">
        <v>2696</v>
      </c>
      <c r="C45" s="217">
        <v>52168</v>
      </c>
      <c r="D45" s="216">
        <v>1.4</v>
      </c>
    </row>
    <row r="46" spans="1:4" ht="12.75">
      <c r="A46" s="216" t="s">
        <v>852</v>
      </c>
      <c r="B46" s="217">
        <v>533</v>
      </c>
      <c r="C46" s="217">
        <v>7345</v>
      </c>
      <c r="D46" s="216">
        <v>0.2</v>
      </c>
    </row>
    <row r="47" spans="1:4" ht="12.75">
      <c r="A47" s="216" t="s">
        <v>853</v>
      </c>
      <c r="B47" s="217">
        <v>642</v>
      </c>
      <c r="C47" s="217">
        <v>6120</v>
      </c>
      <c r="D47" s="216">
        <v>0.2</v>
      </c>
    </row>
    <row r="48" spans="1:4" ht="12.75">
      <c r="A48" s="216" t="s">
        <v>854</v>
      </c>
      <c r="B48" s="217">
        <v>905</v>
      </c>
      <c r="C48" s="217">
        <v>39419</v>
      </c>
      <c r="D48" s="216">
        <v>1.1</v>
      </c>
    </row>
    <row r="49" spans="1:4" ht="12.75">
      <c r="A49" s="216" t="s">
        <v>855</v>
      </c>
      <c r="B49" s="217">
        <v>857</v>
      </c>
      <c r="C49" s="217">
        <v>30131</v>
      </c>
      <c r="D49" s="216">
        <v>0.8</v>
      </c>
    </row>
    <row r="50" spans="1:4" ht="12.75">
      <c r="A50" s="216" t="s">
        <v>856</v>
      </c>
      <c r="B50" s="217">
        <v>2781</v>
      </c>
      <c r="C50" s="217">
        <v>44602</v>
      </c>
      <c r="D50" s="216">
        <v>1.2</v>
      </c>
    </row>
    <row r="51" spans="1:4" ht="12.75">
      <c r="A51" s="216" t="s">
        <v>857</v>
      </c>
      <c r="B51" s="217">
        <v>14275</v>
      </c>
      <c r="C51" s="217">
        <v>1639138</v>
      </c>
      <c r="D51" s="216">
        <v>45.1</v>
      </c>
    </row>
    <row r="52" spans="1:4" ht="12.75">
      <c r="A52" s="216" t="s">
        <v>858</v>
      </c>
      <c r="B52" s="217">
        <v>911</v>
      </c>
      <c r="C52" s="217">
        <v>35328</v>
      </c>
      <c r="D52" s="216">
        <v>1</v>
      </c>
    </row>
    <row r="53" spans="1:4" ht="12.75">
      <c r="A53" s="216" t="s">
        <v>859</v>
      </c>
      <c r="B53" s="217">
        <v>117059</v>
      </c>
      <c r="C53" s="217">
        <v>3632112</v>
      </c>
      <c r="D53" s="378" t="s">
        <v>998</v>
      </c>
    </row>
    <row r="55" spans="2:4" ht="12.75">
      <c r="B55" s="218"/>
      <c r="C55" s="218"/>
      <c r="D55" s="218"/>
    </row>
    <row r="56" ht="12.75">
      <c r="A56" s="324" t="s">
        <v>159</v>
      </c>
    </row>
  </sheetData>
  <hyperlinks>
    <hyperlink ref="A1" location="Indice!A1" display="Volver"/>
  </hyperlinks>
  <printOptions/>
  <pageMargins left="0.53" right="0.43" top="1" bottom="1" header="0" footer="0"/>
  <pageSetup horizontalDpi="600" verticalDpi="600" orientation="portrait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M67"/>
  <sheetViews>
    <sheetView workbookViewId="0" topLeftCell="A1">
      <selection activeCell="A2" sqref="A2"/>
    </sheetView>
  </sheetViews>
  <sheetFormatPr defaultColWidth="11.421875" defaultRowHeight="12.75"/>
  <cols>
    <col min="1" max="1" width="51.28125" style="207" customWidth="1"/>
    <col min="2" max="3" width="16.00390625" style="207" customWidth="1"/>
    <col min="4" max="5" width="11.421875" style="207" customWidth="1"/>
    <col min="6" max="6" width="14.7109375" style="207" customWidth="1"/>
    <col min="7" max="9" width="11.421875" style="207" customWidth="1"/>
    <col min="10" max="10" width="16.57421875" style="207" customWidth="1"/>
    <col min="11" max="11" width="12.28125" style="207" customWidth="1"/>
    <col min="12" max="16384" width="11.421875" style="207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206" t="s">
        <v>968</v>
      </c>
    </row>
    <row r="6" ht="12.75">
      <c r="A6" s="207" t="s">
        <v>969</v>
      </c>
    </row>
    <row r="7" ht="12.75">
      <c r="A7" s="206" t="s">
        <v>703</v>
      </c>
    </row>
    <row r="9" spans="1:11" ht="12.75">
      <c r="A9" s="379" t="s">
        <v>527</v>
      </c>
      <c r="B9" s="327" t="s">
        <v>970</v>
      </c>
      <c r="C9" s="327" t="s">
        <v>895</v>
      </c>
      <c r="D9" s="327" t="s">
        <v>971</v>
      </c>
      <c r="E9" s="327" t="s">
        <v>972</v>
      </c>
      <c r="F9" s="327" t="s">
        <v>775</v>
      </c>
      <c r="G9" s="327" t="s">
        <v>556</v>
      </c>
      <c r="H9" s="327" t="s">
        <v>974</v>
      </c>
      <c r="I9" s="327" t="s">
        <v>975</v>
      </c>
      <c r="J9" s="327" t="s">
        <v>776</v>
      </c>
      <c r="K9" s="327" t="s">
        <v>23</v>
      </c>
    </row>
    <row r="10" spans="1:11" ht="12.75">
      <c r="A10" s="326" t="s">
        <v>884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</row>
    <row r="11" spans="1:11" ht="12.75">
      <c r="A11" s="326" t="s">
        <v>302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</row>
    <row r="12" spans="1:13" ht="12.75">
      <c r="A12" s="326" t="s">
        <v>886</v>
      </c>
      <c r="B12" s="328">
        <v>7</v>
      </c>
      <c r="C12" s="328">
        <v>11</v>
      </c>
      <c r="D12" s="328">
        <v>17</v>
      </c>
      <c r="E12" s="328">
        <v>85</v>
      </c>
      <c r="F12" s="328">
        <v>203</v>
      </c>
      <c r="G12" s="328">
        <v>4</v>
      </c>
      <c r="H12" s="328">
        <v>22</v>
      </c>
      <c r="I12" s="328">
        <v>1</v>
      </c>
      <c r="J12" s="328">
        <v>499</v>
      </c>
      <c r="K12" s="328">
        <v>848</v>
      </c>
      <c r="L12" s="208"/>
      <c r="M12" s="208"/>
    </row>
    <row r="13" spans="1:13" ht="12.75">
      <c r="A13" s="326" t="s">
        <v>977</v>
      </c>
      <c r="B13" s="328">
        <v>0</v>
      </c>
      <c r="C13" s="328">
        <v>78</v>
      </c>
      <c r="D13" s="328">
        <v>4170</v>
      </c>
      <c r="E13" s="328">
        <v>0</v>
      </c>
      <c r="F13" s="328">
        <v>0</v>
      </c>
      <c r="G13" s="328">
        <v>12292</v>
      </c>
      <c r="H13" s="328">
        <v>62</v>
      </c>
      <c r="I13" s="328">
        <v>715</v>
      </c>
      <c r="J13" s="328">
        <v>682</v>
      </c>
      <c r="K13" s="328">
        <v>17999</v>
      </c>
      <c r="L13" s="208"/>
      <c r="M13" s="208"/>
    </row>
    <row r="14" spans="1:13" ht="12.75">
      <c r="A14" s="326" t="s">
        <v>978</v>
      </c>
      <c r="B14" s="328">
        <v>16</v>
      </c>
      <c r="C14" s="328">
        <v>255</v>
      </c>
      <c r="D14" s="328">
        <v>311</v>
      </c>
      <c r="E14" s="328">
        <v>1097</v>
      </c>
      <c r="F14" s="328">
        <v>390</v>
      </c>
      <c r="G14" s="328">
        <v>35</v>
      </c>
      <c r="H14" s="328">
        <v>0</v>
      </c>
      <c r="I14" s="328">
        <v>0</v>
      </c>
      <c r="J14" s="328">
        <v>0</v>
      </c>
      <c r="K14" s="328">
        <v>2104</v>
      </c>
      <c r="L14" s="208"/>
      <c r="M14" s="208"/>
    </row>
    <row r="15" spans="1:13" ht="12.75">
      <c r="A15" s="326" t="s">
        <v>914</v>
      </c>
      <c r="B15" s="328">
        <v>0</v>
      </c>
      <c r="C15" s="328">
        <v>0</v>
      </c>
      <c r="D15" s="328">
        <v>0</v>
      </c>
      <c r="E15" s="328">
        <v>0</v>
      </c>
      <c r="F15" s="328">
        <v>26</v>
      </c>
      <c r="G15" s="328">
        <v>19</v>
      </c>
      <c r="H15" s="328">
        <v>0</v>
      </c>
      <c r="I15" s="328">
        <v>0</v>
      </c>
      <c r="J15" s="328">
        <v>336</v>
      </c>
      <c r="K15" s="328">
        <v>383</v>
      </c>
      <c r="L15" s="208"/>
      <c r="M15" s="208"/>
    </row>
    <row r="16" spans="1:13" ht="12.75">
      <c r="A16" s="326" t="s">
        <v>915</v>
      </c>
      <c r="B16" s="328">
        <v>0</v>
      </c>
      <c r="C16" s="328">
        <v>0</v>
      </c>
      <c r="D16" s="328">
        <v>0</v>
      </c>
      <c r="E16" s="328">
        <v>0</v>
      </c>
      <c r="F16" s="328">
        <v>25</v>
      </c>
      <c r="G16" s="328">
        <v>124</v>
      </c>
      <c r="H16" s="328">
        <v>0</v>
      </c>
      <c r="I16" s="328">
        <v>10</v>
      </c>
      <c r="J16" s="328">
        <v>238</v>
      </c>
      <c r="K16" s="328">
        <v>396</v>
      </c>
      <c r="L16" s="208"/>
      <c r="M16" s="208"/>
    </row>
    <row r="17" spans="1:13" ht="12.75">
      <c r="A17" s="326" t="s">
        <v>916</v>
      </c>
      <c r="B17" s="328">
        <v>131</v>
      </c>
      <c r="C17" s="328">
        <v>0</v>
      </c>
      <c r="D17" s="328">
        <v>78</v>
      </c>
      <c r="E17" s="328">
        <v>24</v>
      </c>
      <c r="F17" s="328">
        <v>208</v>
      </c>
      <c r="G17" s="328">
        <v>50</v>
      </c>
      <c r="H17" s="328">
        <v>873</v>
      </c>
      <c r="I17" s="328">
        <v>0</v>
      </c>
      <c r="J17" s="328">
        <v>96</v>
      </c>
      <c r="K17" s="328">
        <v>1460</v>
      </c>
      <c r="L17" s="208"/>
      <c r="M17" s="208"/>
    </row>
    <row r="18" spans="1:13" ht="12.75">
      <c r="A18" s="326" t="s">
        <v>302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208"/>
      <c r="M18" s="208"/>
    </row>
    <row r="19" spans="1:13" ht="12.75">
      <c r="A19" s="326" t="s">
        <v>979</v>
      </c>
      <c r="B19" s="328">
        <v>154</v>
      </c>
      <c r="C19" s="328">
        <v>344</v>
      </c>
      <c r="D19" s="328">
        <v>4576</v>
      </c>
      <c r="E19" s="328">
        <v>1206</v>
      </c>
      <c r="F19" s="328">
        <v>852</v>
      </c>
      <c r="G19" s="328">
        <v>12524</v>
      </c>
      <c r="H19" s="328">
        <v>957</v>
      </c>
      <c r="I19" s="328">
        <v>726</v>
      </c>
      <c r="J19" s="328">
        <v>1852</v>
      </c>
      <c r="K19" s="328">
        <v>23190</v>
      </c>
      <c r="L19" s="208"/>
      <c r="M19" s="208"/>
    </row>
    <row r="20" spans="1:13" ht="12.75">
      <c r="A20" s="326" t="s">
        <v>302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208"/>
      <c r="M20" s="208"/>
    </row>
    <row r="21" spans="1:13" ht="12.75">
      <c r="A21" s="326" t="s">
        <v>980</v>
      </c>
      <c r="B21" s="328">
        <v>3</v>
      </c>
      <c r="C21" s="328">
        <v>0</v>
      </c>
      <c r="D21" s="328">
        <v>4</v>
      </c>
      <c r="E21" s="328">
        <v>212</v>
      </c>
      <c r="F21" s="328">
        <v>314</v>
      </c>
      <c r="G21" s="328">
        <v>2</v>
      </c>
      <c r="H21" s="328">
        <v>0</v>
      </c>
      <c r="I21" s="328">
        <v>0</v>
      </c>
      <c r="J21" s="328">
        <v>2468</v>
      </c>
      <c r="K21" s="328">
        <v>3003</v>
      </c>
      <c r="L21" s="208"/>
      <c r="M21" s="208"/>
    </row>
    <row r="22" spans="1:13" ht="12.75">
      <c r="A22" s="326" t="s">
        <v>302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208"/>
      <c r="M22" s="208"/>
    </row>
    <row r="23" spans="1:13" ht="12.75">
      <c r="A23" s="326" t="s">
        <v>981</v>
      </c>
      <c r="B23" s="328">
        <v>17</v>
      </c>
      <c r="C23" s="328">
        <v>0</v>
      </c>
      <c r="D23" s="328">
        <v>0</v>
      </c>
      <c r="E23" s="328">
        <v>35</v>
      </c>
      <c r="F23" s="328">
        <v>20</v>
      </c>
      <c r="G23" s="328">
        <v>0</v>
      </c>
      <c r="H23" s="328">
        <v>0</v>
      </c>
      <c r="I23" s="328">
        <v>1</v>
      </c>
      <c r="J23" s="328">
        <v>196</v>
      </c>
      <c r="K23" s="328">
        <v>269</v>
      </c>
      <c r="L23" s="208"/>
      <c r="M23" s="208"/>
    </row>
    <row r="24" spans="1:13" ht="12.75">
      <c r="A24" s="326" t="s">
        <v>918</v>
      </c>
      <c r="B24" s="328">
        <v>0</v>
      </c>
      <c r="C24" s="328">
        <v>0</v>
      </c>
      <c r="D24" s="328">
        <v>344</v>
      </c>
      <c r="E24" s="328">
        <v>104</v>
      </c>
      <c r="F24" s="328">
        <v>280</v>
      </c>
      <c r="G24" s="328">
        <v>220</v>
      </c>
      <c r="H24" s="328">
        <v>3</v>
      </c>
      <c r="I24" s="328">
        <v>0</v>
      </c>
      <c r="J24" s="328">
        <v>0</v>
      </c>
      <c r="K24" s="328">
        <v>950</v>
      </c>
      <c r="L24" s="208"/>
      <c r="M24" s="208"/>
    </row>
    <row r="25" spans="1:13" ht="12.75">
      <c r="A25" s="326" t="s">
        <v>982</v>
      </c>
      <c r="B25" s="328">
        <v>0</v>
      </c>
      <c r="C25" s="328">
        <v>0</v>
      </c>
      <c r="D25" s="328">
        <v>0</v>
      </c>
      <c r="E25" s="328">
        <v>-35</v>
      </c>
      <c r="F25" s="328">
        <v>0</v>
      </c>
      <c r="G25" s="328">
        <v>0</v>
      </c>
      <c r="H25" s="328">
        <v>0</v>
      </c>
      <c r="I25" s="328">
        <v>-1</v>
      </c>
      <c r="J25" s="328">
        <v>0</v>
      </c>
      <c r="K25" s="328">
        <v>-36</v>
      </c>
      <c r="L25" s="208"/>
      <c r="M25" s="208"/>
    </row>
    <row r="26" spans="1:13" ht="12.75">
      <c r="A26" s="326" t="s">
        <v>302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208"/>
      <c r="M26" s="208"/>
    </row>
    <row r="27" spans="1:13" ht="12.75">
      <c r="A27" s="326" t="s">
        <v>983</v>
      </c>
      <c r="B27" s="328">
        <v>90</v>
      </c>
      <c r="C27" s="328">
        <v>0</v>
      </c>
      <c r="D27" s="328">
        <v>344</v>
      </c>
      <c r="E27" s="328">
        <v>104</v>
      </c>
      <c r="F27" s="328">
        <v>300</v>
      </c>
      <c r="G27" s="328">
        <v>220</v>
      </c>
      <c r="H27" s="328">
        <v>3</v>
      </c>
      <c r="I27" s="328">
        <v>0</v>
      </c>
      <c r="J27" s="328">
        <v>196</v>
      </c>
      <c r="K27" s="328">
        <v>1257</v>
      </c>
      <c r="L27" s="208"/>
      <c r="M27" s="208"/>
    </row>
    <row r="28" spans="1:13" ht="12.75">
      <c r="A28" s="326" t="s">
        <v>302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208"/>
      <c r="M28" s="208"/>
    </row>
    <row r="29" spans="1:13" ht="12.75">
      <c r="A29" s="326" t="s">
        <v>920</v>
      </c>
      <c r="B29" s="328">
        <v>248</v>
      </c>
      <c r="C29" s="328">
        <v>344</v>
      </c>
      <c r="D29" s="328">
        <v>4924</v>
      </c>
      <c r="E29" s="328">
        <v>1522</v>
      </c>
      <c r="F29" s="328">
        <v>1465</v>
      </c>
      <c r="G29" s="328">
        <v>12745</v>
      </c>
      <c r="H29" s="328">
        <v>960</v>
      </c>
      <c r="I29" s="328">
        <v>726</v>
      </c>
      <c r="J29" s="328">
        <v>4516</v>
      </c>
      <c r="K29" s="328">
        <v>27450</v>
      </c>
      <c r="L29" s="208"/>
      <c r="M29" s="208"/>
    </row>
    <row r="30" spans="1:13" ht="12.75">
      <c r="A30" s="326" t="s">
        <v>302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208"/>
      <c r="M30" s="208"/>
    </row>
    <row r="31" spans="1:13" ht="12.75">
      <c r="A31" s="326" t="s">
        <v>921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208"/>
      <c r="M31" s="208"/>
    </row>
    <row r="32" spans="1:13" ht="12.75">
      <c r="A32" s="326" t="s">
        <v>302</v>
      </c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208"/>
      <c r="M32" s="208"/>
    </row>
    <row r="33" spans="1:13" ht="12.75">
      <c r="A33" s="326" t="s">
        <v>984</v>
      </c>
      <c r="B33" s="328">
        <v>11</v>
      </c>
      <c r="C33" s="328">
        <v>0</v>
      </c>
      <c r="D33" s="328">
        <v>92</v>
      </c>
      <c r="E33" s="328">
        <v>182</v>
      </c>
      <c r="F33" s="328">
        <v>1334</v>
      </c>
      <c r="G33" s="328">
        <v>12</v>
      </c>
      <c r="H33" s="328">
        <v>35</v>
      </c>
      <c r="I33" s="328">
        <v>4</v>
      </c>
      <c r="J33" s="328">
        <v>57</v>
      </c>
      <c r="K33" s="328">
        <v>1727</v>
      </c>
      <c r="L33" s="208"/>
      <c r="M33" s="208"/>
    </row>
    <row r="34" spans="1:13" ht="12.75">
      <c r="A34" s="326" t="s">
        <v>985</v>
      </c>
      <c r="B34" s="328">
        <v>0</v>
      </c>
      <c r="C34" s="328">
        <v>66</v>
      </c>
      <c r="D34" s="328">
        <v>0</v>
      </c>
      <c r="E34" s="328">
        <v>0</v>
      </c>
      <c r="F34" s="328">
        <v>610</v>
      </c>
      <c r="G34" s="328">
        <v>0</v>
      </c>
      <c r="H34" s="328">
        <v>0</v>
      </c>
      <c r="I34" s="328">
        <v>0</v>
      </c>
      <c r="J34" s="328">
        <v>0</v>
      </c>
      <c r="K34" s="328">
        <v>676</v>
      </c>
      <c r="L34" s="208"/>
      <c r="M34" s="208"/>
    </row>
    <row r="35" spans="1:13" ht="12.75">
      <c r="A35" s="326" t="s">
        <v>927</v>
      </c>
      <c r="B35" s="328">
        <v>0</v>
      </c>
      <c r="C35" s="328">
        <v>31</v>
      </c>
      <c r="D35" s="328">
        <v>465</v>
      </c>
      <c r="E35" s="328">
        <v>17</v>
      </c>
      <c r="F35" s="328">
        <v>0</v>
      </c>
      <c r="G35" s="328">
        <v>0</v>
      </c>
      <c r="H35" s="328">
        <v>22</v>
      </c>
      <c r="I35" s="328">
        <v>0</v>
      </c>
      <c r="J35" s="328">
        <v>0</v>
      </c>
      <c r="K35" s="328">
        <v>534</v>
      </c>
      <c r="L35" s="208"/>
      <c r="M35" s="208"/>
    </row>
    <row r="36" spans="1:13" ht="12.75">
      <c r="A36" s="326" t="s">
        <v>926</v>
      </c>
      <c r="B36" s="328">
        <v>51</v>
      </c>
      <c r="C36" s="328">
        <v>2</v>
      </c>
      <c r="D36" s="328">
        <v>544</v>
      </c>
      <c r="E36" s="328">
        <v>221</v>
      </c>
      <c r="F36" s="328">
        <v>220</v>
      </c>
      <c r="G36" s="328">
        <v>188</v>
      </c>
      <c r="H36" s="328">
        <v>110</v>
      </c>
      <c r="I36" s="328">
        <v>5</v>
      </c>
      <c r="J36" s="328">
        <v>1646</v>
      </c>
      <c r="K36" s="328">
        <v>2986</v>
      </c>
      <c r="L36" s="208"/>
      <c r="M36" s="208"/>
    </row>
    <row r="37" spans="1:13" ht="12.75">
      <c r="A37" s="326" t="s">
        <v>928</v>
      </c>
      <c r="B37" s="328">
        <v>32</v>
      </c>
      <c r="C37" s="328">
        <v>0</v>
      </c>
      <c r="D37" s="328">
        <v>0</v>
      </c>
      <c r="E37" s="328">
        <v>0</v>
      </c>
      <c r="F37" s="328">
        <v>0</v>
      </c>
      <c r="G37" s="328">
        <v>0</v>
      </c>
      <c r="H37" s="328">
        <v>0</v>
      </c>
      <c r="I37" s="328">
        <v>0</v>
      </c>
      <c r="J37" s="328">
        <v>0</v>
      </c>
      <c r="K37" s="328">
        <v>32</v>
      </c>
      <c r="L37" s="208"/>
      <c r="M37" s="208"/>
    </row>
    <row r="38" spans="1:13" ht="12.75">
      <c r="A38" s="326" t="s">
        <v>302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208"/>
      <c r="M38" s="208"/>
    </row>
    <row r="39" spans="1:13" ht="12.75">
      <c r="A39" s="326" t="s">
        <v>999</v>
      </c>
      <c r="B39" s="328">
        <v>92</v>
      </c>
      <c r="C39" s="328">
        <v>99</v>
      </c>
      <c r="D39" s="328">
        <v>1055</v>
      </c>
      <c r="E39" s="328">
        <v>416</v>
      </c>
      <c r="F39" s="328">
        <v>2153</v>
      </c>
      <c r="G39" s="328">
        <v>194</v>
      </c>
      <c r="H39" s="328">
        <v>149</v>
      </c>
      <c r="I39" s="328">
        <v>6</v>
      </c>
      <c r="J39" s="328">
        <v>1696</v>
      </c>
      <c r="K39" s="328">
        <v>5859</v>
      </c>
      <c r="L39" s="208"/>
      <c r="M39" s="208"/>
    </row>
    <row r="40" spans="1:13" ht="12.75">
      <c r="A40" s="326" t="s">
        <v>302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208"/>
      <c r="M40" s="208"/>
    </row>
    <row r="41" spans="1:13" ht="12.75">
      <c r="A41" s="326" t="s">
        <v>1000</v>
      </c>
      <c r="B41" s="328">
        <v>0</v>
      </c>
      <c r="C41" s="328">
        <v>0</v>
      </c>
      <c r="D41" s="328">
        <v>0</v>
      </c>
      <c r="E41" s="328">
        <v>26</v>
      </c>
      <c r="F41" s="328">
        <v>140</v>
      </c>
      <c r="G41" s="328">
        <v>0</v>
      </c>
      <c r="H41" s="328">
        <v>0</v>
      </c>
      <c r="I41" s="328">
        <v>0</v>
      </c>
      <c r="J41" s="328">
        <v>0</v>
      </c>
      <c r="K41" s="328">
        <v>165</v>
      </c>
      <c r="L41" s="208"/>
      <c r="M41" s="208"/>
    </row>
    <row r="42" spans="1:13" ht="12.75">
      <c r="A42" s="326" t="s">
        <v>302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208"/>
      <c r="M42" s="208"/>
    </row>
    <row r="43" spans="1:13" ht="12.75">
      <c r="A43" s="326" t="s">
        <v>932</v>
      </c>
      <c r="B43" s="328">
        <v>30</v>
      </c>
      <c r="C43" s="328">
        <v>90</v>
      </c>
      <c r="D43" s="328">
        <v>-874</v>
      </c>
      <c r="E43" s="328">
        <v>503</v>
      </c>
      <c r="F43" s="328">
        <v>346</v>
      </c>
      <c r="G43" s="328">
        <v>11913</v>
      </c>
      <c r="H43" s="328">
        <v>186</v>
      </c>
      <c r="I43" s="328">
        <v>776</v>
      </c>
      <c r="J43" s="328">
        <v>2740</v>
      </c>
      <c r="K43" s="328">
        <v>15712</v>
      </c>
      <c r="L43" s="208"/>
      <c r="M43" s="208"/>
    </row>
    <row r="44" spans="1:13" ht="12.75">
      <c r="A44" s="326" t="s">
        <v>302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208"/>
      <c r="M44" s="208"/>
    </row>
    <row r="45" spans="1:13" ht="12.75">
      <c r="A45" s="326" t="s">
        <v>960</v>
      </c>
      <c r="B45" s="328">
        <v>126</v>
      </c>
      <c r="C45" s="328">
        <v>155</v>
      </c>
      <c r="D45" s="328">
        <v>4743</v>
      </c>
      <c r="E45" s="328">
        <v>577</v>
      </c>
      <c r="F45" s="328">
        <v>-1174</v>
      </c>
      <c r="G45" s="328">
        <v>639</v>
      </c>
      <c r="H45" s="328">
        <v>625</v>
      </c>
      <c r="I45" s="328">
        <v>-57</v>
      </c>
      <c r="J45" s="328">
        <v>79</v>
      </c>
      <c r="K45" s="328">
        <v>5713</v>
      </c>
      <c r="L45" s="208"/>
      <c r="M45" s="208"/>
    </row>
    <row r="46" spans="1:13" ht="12.75">
      <c r="A46" s="326" t="s">
        <v>302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208"/>
      <c r="M46" s="208"/>
    </row>
    <row r="47" spans="1:13" ht="12.75">
      <c r="A47" s="326" t="s">
        <v>934</v>
      </c>
      <c r="B47" s="328">
        <v>248</v>
      </c>
      <c r="C47" s="328">
        <v>344</v>
      </c>
      <c r="D47" s="328">
        <v>4924</v>
      </c>
      <c r="E47" s="328">
        <v>1522</v>
      </c>
      <c r="F47" s="328">
        <v>1465</v>
      </c>
      <c r="G47" s="328">
        <v>12745</v>
      </c>
      <c r="H47" s="328">
        <v>960</v>
      </c>
      <c r="I47" s="328">
        <v>726</v>
      </c>
      <c r="J47" s="328">
        <v>4516</v>
      </c>
      <c r="K47" s="328">
        <v>27450</v>
      </c>
      <c r="L47" s="208"/>
      <c r="M47" s="208"/>
    </row>
    <row r="48" spans="12:13" ht="12.75">
      <c r="L48" s="208"/>
      <c r="M48" s="208"/>
    </row>
    <row r="49" spans="1:13" ht="12.75">
      <c r="A49" s="206" t="s">
        <v>704</v>
      </c>
      <c r="L49" s="208"/>
      <c r="M49" s="208"/>
    </row>
    <row r="50" spans="12:13" ht="12.75">
      <c r="L50" s="208"/>
      <c r="M50" s="208"/>
    </row>
    <row r="51" spans="1:13" ht="12.75">
      <c r="A51" s="326" t="s">
        <v>527</v>
      </c>
      <c r="B51" s="326" t="s">
        <v>970</v>
      </c>
      <c r="C51" s="326" t="s">
        <v>895</v>
      </c>
      <c r="D51" s="326" t="s">
        <v>971</v>
      </c>
      <c r="E51" s="326" t="s">
        <v>972</v>
      </c>
      <c r="F51" s="326" t="s">
        <v>775</v>
      </c>
      <c r="G51" s="379" t="s">
        <v>556</v>
      </c>
      <c r="H51" s="326" t="s">
        <v>974</v>
      </c>
      <c r="I51" s="326" t="s">
        <v>975</v>
      </c>
      <c r="J51" s="326" t="s">
        <v>776</v>
      </c>
      <c r="K51" s="379" t="s">
        <v>988</v>
      </c>
      <c r="L51" s="208"/>
      <c r="M51" s="208"/>
    </row>
    <row r="52" spans="1:13" ht="12.75">
      <c r="A52" s="32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208"/>
      <c r="M52" s="208"/>
    </row>
    <row r="53" spans="1:13" ht="12.75">
      <c r="A53" s="379" t="s">
        <v>935</v>
      </c>
      <c r="B53" s="328">
        <v>619</v>
      </c>
      <c r="C53" s="328">
        <v>31</v>
      </c>
      <c r="D53" s="328">
        <v>6773</v>
      </c>
      <c r="E53" s="328">
        <v>1566</v>
      </c>
      <c r="F53" s="328">
        <v>4170</v>
      </c>
      <c r="G53" s="328">
        <v>1638</v>
      </c>
      <c r="H53" s="328">
        <v>1159</v>
      </c>
      <c r="I53" s="328">
        <v>0</v>
      </c>
      <c r="J53" s="328">
        <v>23597</v>
      </c>
      <c r="K53" s="328">
        <v>39553</v>
      </c>
      <c r="L53" s="208"/>
      <c r="M53" s="208"/>
    </row>
    <row r="54" spans="1:13" ht="12.75">
      <c r="A54" s="379" t="s">
        <v>845</v>
      </c>
      <c r="B54" s="328">
        <v>-480</v>
      </c>
      <c r="C54" s="328">
        <v>-97</v>
      </c>
      <c r="D54" s="328">
        <v>-1280</v>
      </c>
      <c r="E54" s="328">
        <v>-956</v>
      </c>
      <c r="F54" s="328">
        <v>-5683</v>
      </c>
      <c r="G54" s="328">
        <v>-959</v>
      </c>
      <c r="H54" s="328">
        <v>-409</v>
      </c>
      <c r="I54" s="328">
        <v>-44</v>
      </c>
      <c r="J54" s="328">
        <v>-22780</v>
      </c>
      <c r="K54" s="328">
        <v>-32689</v>
      </c>
      <c r="L54" s="208"/>
      <c r="M54" s="208"/>
    </row>
    <row r="55" spans="1:13" ht="12.75">
      <c r="A55" s="326" t="s">
        <v>302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208"/>
      <c r="M55" s="208"/>
    </row>
    <row r="56" spans="1:13" ht="12.75">
      <c r="A56" s="326" t="s">
        <v>1002</v>
      </c>
      <c r="B56" s="328">
        <v>140</v>
      </c>
      <c r="C56" s="328">
        <v>-66</v>
      </c>
      <c r="D56" s="328">
        <v>5492</v>
      </c>
      <c r="E56" s="328">
        <v>610</v>
      </c>
      <c r="F56" s="328">
        <v>-1514</v>
      </c>
      <c r="G56" s="328">
        <v>679</v>
      </c>
      <c r="H56" s="328">
        <v>750</v>
      </c>
      <c r="I56" s="328">
        <v>-44</v>
      </c>
      <c r="J56" s="328">
        <v>817</v>
      </c>
      <c r="K56" s="328">
        <v>6864</v>
      </c>
      <c r="L56" s="208"/>
      <c r="M56" s="208"/>
    </row>
    <row r="57" spans="1:13" ht="12.75">
      <c r="A57" s="326" t="s">
        <v>956</v>
      </c>
      <c r="B57" s="328">
        <v>5</v>
      </c>
      <c r="C57" s="328">
        <v>259</v>
      </c>
      <c r="D57" s="328">
        <v>209</v>
      </c>
      <c r="E57" s="328">
        <v>129</v>
      </c>
      <c r="F57" s="328">
        <v>132</v>
      </c>
      <c r="G57" s="328">
        <v>1044</v>
      </c>
      <c r="H57" s="328">
        <v>38</v>
      </c>
      <c r="I57" s="328">
        <v>58</v>
      </c>
      <c r="J57" s="328">
        <v>176</v>
      </c>
      <c r="K57" s="328">
        <v>2048</v>
      </c>
      <c r="L57" s="208"/>
      <c r="M57" s="208"/>
    </row>
    <row r="58" spans="1:13" ht="12.75">
      <c r="A58" s="326" t="s">
        <v>1003</v>
      </c>
      <c r="B58" s="328">
        <v>-1</v>
      </c>
      <c r="C58" s="328">
        <v>0</v>
      </c>
      <c r="D58" s="328">
        <v>0</v>
      </c>
      <c r="E58" s="328">
        <v>-2</v>
      </c>
      <c r="F58" s="328">
        <v>-78</v>
      </c>
      <c r="G58" s="328">
        <v>0</v>
      </c>
      <c r="H58" s="328">
        <v>0</v>
      </c>
      <c r="I58" s="328">
        <v>0</v>
      </c>
      <c r="J58" s="328">
        <v>-928</v>
      </c>
      <c r="K58" s="328">
        <v>-1009</v>
      </c>
      <c r="L58" s="208"/>
      <c r="M58" s="208"/>
    </row>
    <row r="59" spans="1:13" ht="12.75">
      <c r="A59" s="326" t="s">
        <v>958</v>
      </c>
      <c r="B59" s="328">
        <v>0</v>
      </c>
      <c r="C59" s="328">
        <v>-7</v>
      </c>
      <c r="D59" s="328">
        <v>2</v>
      </c>
      <c r="E59" s="328">
        <v>-57</v>
      </c>
      <c r="F59" s="328">
        <v>47</v>
      </c>
      <c r="G59" s="328">
        <v>-962</v>
      </c>
      <c r="H59" s="328">
        <v>-33</v>
      </c>
      <c r="I59" s="328">
        <v>-63</v>
      </c>
      <c r="J59" s="328">
        <v>38</v>
      </c>
      <c r="K59" s="328">
        <v>-1034</v>
      </c>
      <c r="L59" s="208"/>
      <c r="M59" s="208"/>
    </row>
    <row r="60" spans="1:13" ht="12.75">
      <c r="A60" s="326" t="s">
        <v>302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208"/>
      <c r="M60" s="208"/>
    </row>
    <row r="61" spans="1:13" ht="12.75">
      <c r="A61" s="326" t="s">
        <v>37</v>
      </c>
      <c r="B61" s="328">
        <v>3</v>
      </c>
      <c r="C61" s="328">
        <v>252</v>
      </c>
      <c r="D61" s="328">
        <v>211</v>
      </c>
      <c r="E61" s="328">
        <v>71</v>
      </c>
      <c r="F61" s="328">
        <v>101</v>
      </c>
      <c r="G61" s="328">
        <v>82</v>
      </c>
      <c r="H61" s="328">
        <v>5</v>
      </c>
      <c r="I61" s="328">
        <v>-6</v>
      </c>
      <c r="J61" s="328">
        <v>-714</v>
      </c>
      <c r="K61" s="328">
        <v>6</v>
      </c>
      <c r="L61" s="208"/>
      <c r="M61" s="208"/>
    </row>
    <row r="62" spans="1:13" ht="12.75">
      <c r="A62" s="326" t="s">
        <v>302</v>
      </c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208"/>
      <c r="M62" s="208"/>
    </row>
    <row r="63" spans="1:13" ht="12.75">
      <c r="A63" s="326" t="s">
        <v>927</v>
      </c>
      <c r="B63" s="328">
        <v>-17</v>
      </c>
      <c r="C63" s="328">
        <v>-32</v>
      </c>
      <c r="D63" s="328">
        <v>-960</v>
      </c>
      <c r="E63" s="328">
        <v>-104</v>
      </c>
      <c r="F63" s="328">
        <v>238</v>
      </c>
      <c r="G63" s="328">
        <v>-123</v>
      </c>
      <c r="H63" s="328">
        <v>-130</v>
      </c>
      <c r="I63" s="328">
        <v>-7</v>
      </c>
      <c r="J63" s="328">
        <v>-23</v>
      </c>
      <c r="K63" s="328">
        <v>-1156</v>
      </c>
      <c r="L63" s="208"/>
      <c r="M63" s="208"/>
    </row>
    <row r="64" spans="1:13" ht="12.75">
      <c r="A64" s="326" t="s">
        <v>302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208"/>
      <c r="M64" s="208"/>
    </row>
    <row r="65" spans="1:13" ht="12.75">
      <c r="A65" s="326" t="s">
        <v>960</v>
      </c>
      <c r="B65" s="328">
        <v>126</v>
      </c>
      <c r="C65" s="328">
        <v>155</v>
      </c>
      <c r="D65" s="328">
        <v>4743</v>
      </c>
      <c r="E65" s="328">
        <v>577</v>
      </c>
      <c r="F65" s="328">
        <v>-1174</v>
      </c>
      <c r="G65" s="328">
        <v>639</v>
      </c>
      <c r="H65" s="328">
        <v>625</v>
      </c>
      <c r="I65" s="328">
        <v>-57</v>
      </c>
      <c r="J65" s="328">
        <v>79</v>
      </c>
      <c r="K65" s="328">
        <v>5713</v>
      </c>
      <c r="L65" s="208"/>
      <c r="M65" s="208"/>
    </row>
    <row r="67" ht="12.75">
      <c r="A67" s="324" t="s">
        <v>159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56"/>
  <dimension ref="A1:G67"/>
  <sheetViews>
    <sheetView workbookViewId="0" topLeftCell="A1">
      <selection activeCell="A2" sqref="A2"/>
    </sheetView>
  </sheetViews>
  <sheetFormatPr defaultColWidth="11.421875" defaultRowHeight="12.75"/>
  <cols>
    <col min="1" max="1" width="42.28125" style="204" customWidth="1"/>
    <col min="2" max="4" width="11.421875" style="204" customWidth="1"/>
    <col min="5" max="5" width="13.57421875" style="204" customWidth="1"/>
    <col min="6" max="16384" width="11.421875" style="204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203" t="s">
        <v>1005</v>
      </c>
    </row>
    <row r="6" ht="12.75">
      <c r="A6" s="204" t="s">
        <v>969</v>
      </c>
    </row>
    <row r="7" ht="12.75">
      <c r="A7" s="203" t="s">
        <v>705</v>
      </c>
    </row>
    <row r="9" spans="1:5" ht="12.75">
      <c r="A9" s="329" t="s">
        <v>527</v>
      </c>
      <c r="B9" s="362" t="s">
        <v>847</v>
      </c>
      <c r="C9" s="362" t="s">
        <v>180</v>
      </c>
      <c r="D9" s="362" t="s">
        <v>846</v>
      </c>
      <c r="E9" s="362" t="s">
        <v>988</v>
      </c>
    </row>
    <row r="10" spans="1:5" ht="12" customHeight="1">
      <c r="A10" s="329" t="s">
        <v>884</v>
      </c>
      <c r="B10" s="329"/>
      <c r="C10" s="329"/>
      <c r="D10" s="329"/>
      <c r="E10" s="329"/>
    </row>
    <row r="11" spans="1:5" ht="12" customHeight="1">
      <c r="A11" s="329" t="s">
        <v>886</v>
      </c>
      <c r="B11" s="329">
        <v>2168</v>
      </c>
      <c r="C11" s="329">
        <v>922</v>
      </c>
      <c r="D11" s="329">
        <v>319</v>
      </c>
      <c r="E11" s="329">
        <v>3409</v>
      </c>
    </row>
    <row r="12" spans="1:7" ht="12.75">
      <c r="A12" s="329" t="s">
        <v>1007</v>
      </c>
      <c r="B12" s="330">
        <v>0</v>
      </c>
      <c r="C12" s="330">
        <v>0</v>
      </c>
      <c r="D12" s="330">
        <v>5450</v>
      </c>
      <c r="E12" s="330">
        <v>5450</v>
      </c>
      <c r="F12" s="205"/>
      <c r="G12" s="205"/>
    </row>
    <row r="13" spans="1:7" ht="12.75">
      <c r="A13" s="329" t="s">
        <v>1008</v>
      </c>
      <c r="B13" s="330">
        <v>0</v>
      </c>
      <c r="C13" s="330">
        <v>314746</v>
      </c>
      <c r="D13" s="330">
        <v>0</v>
      </c>
      <c r="E13" s="330">
        <v>314746</v>
      </c>
      <c r="F13" s="205"/>
      <c r="G13" s="205"/>
    </row>
    <row r="14" spans="1:7" ht="12.75">
      <c r="A14" s="329" t="s">
        <v>1021</v>
      </c>
      <c r="B14" s="330">
        <v>0</v>
      </c>
      <c r="C14" s="330">
        <v>538820</v>
      </c>
      <c r="D14" s="330">
        <v>0</v>
      </c>
      <c r="E14" s="330">
        <v>538820</v>
      </c>
      <c r="F14" s="205"/>
      <c r="G14" s="205"/>
    </row>
    <row r="15" spans="1:7" ht="12.75">
      <c r="A15" s="329" t="s">
        <v>916</v>
      </c>
      <c r="B15" s="330">
        <v>915</v>
      </c>
      <c r="C15" s="330">
        <v>88</v>
      </c>
      <c r="D15" s="330">
        <v>0</v>
      </c>
      <c r="E15" s="330">
        <v>1003</v>
      </c>
      <c r="F15" s="205"/>
      <c r="G15" s="205"/>
    </row>
    <row r="16" spans="1:7" ht="12.75">
      <c r="A16" s="329" t="s">
        <v>302</v>
      </c>
      <c r="B16" s="330"/>
      <c r="C16" s="330"/>
      <c r="D16" s="330"/>
      <c r="E16" s="330"/>
      <c r="F16" s="205"/>
      <c r="G16" s="205"/>
    </row>
    <row r="17" spans="1:7" ht="12.75">
      <c r="A17" s="329" t="s">
        <v>979</v>
      </c>
      <c r="B17" s="330">
        <v>3083</v>
      </c>
      <c r="C17" s="330">
        <v>854577</v>
      </c>
      <c r="D17" s="330">
        <v>5770</v>
      </c>
      <c r="E17" s="330">
        <v>863429</v>
      </c>
      <c r="F17" s="205"/>
      <c r="G17" s="205"/>
    </row>
    <row r="18" spans="1:7" ht="12.75">
      <c r="A18" s="329" t="s">
        <v>302</v>
      </c>
      <c r="B18" s="330"/>
      <c r="C18" s="330"/>
      <c r="D18" s="330"/>
      <c r="E18" s="330"/>
      <c r="F18" s="205"/>
      <c r="G18" s="205"/>
    </row>
    <row r="19" spans="1:7" ht="12.75">
      <c r="A19" s="329" t="s">
        <v>980</v>
      </c>
      <c r="B19" s="330">
        <v>0</v>
      </c>
      <c r="C19" s="330">
        <v>0</v>
      </c>
      <c r="D19" s="330">
        <v>1</v>
      </c>
      <c r="E19" s="330">
        <v>2</v>
      </c>
      <c r="F19" s="205"/>
      <c r="G19" s="205"/>
    </row>
    <row r="20" spans="1:7" ht="12.75">
      <c r="A20" s="329" t="s">
        <v>302</v>
      </c>
      <c r="B20" s="330"/>
      <c r="C20" s="330"/>
      <c r="D20" s="330"/>
      <c r="E20" s="330"/>
      <c r="F20" s="205"/>
      <c r="G20" s="205"/>
    </row>
    <row r="21" spans="1:7" ht="12.75">
      <c r="A21" s="329" t="s">
        <v>0</v>
      </c>
      <c r="B21" s="330">
        <v>0</v>
      </c>
      <c r="C21" s="330">
        <v>0</v>
      </c>
      <c r="D21" s="330">
        <v>495</v>
      </c>
      <c r="E21" s="330">
        <v>495</v>
      </c>
      <c r="F21" s="205"/>
      <c r="G21" s="205"/>
    </row>
    <row r="22" spans="1:7" ht="12.75">
      <c r="A22" s="329" t="s">
        <v>1</v>
      </c>
      <c r="B22" s="330">
        <v>0</v>
      </c>
      <c r="C22" s="330">
        <v>30</v>
      </c>
      <c r="D22" s="330">
        <v>0</v>
      </c>
      <c r="E22" s="330">
        <v>30</v>
      </c>
      <c r="F22" s="205"/>
      <c r="G22" s="205"/>
    </row>
    <row r="23" spans="1:7" ht="12.75">
      <c r="A23" s="329" t="s">
        <v>918</v>
      </c>
      <c r="B23" s="330">
        <v>1</v>
      </c>
      <c r="C23" s="330">
        <v>0</v>
      </c>
      <c r="D23" s="330">
        <v>610</v>
      </c>
      <c r="E23" s="330">
        <v>611</v>
      </c>
      <c r="F23" s="205"/>
      <c r="G23" s="205"/>
    </row>
    <row r="24" spans="1:7" ht="12.75">
      <c r="A24" s="329" t="s">
        <v>302</v>
      </c>
      <c r="B24" s="330"/>
      <c r="C24" s="330"/>
      <c r="D24" s="330"/>
      <c r="E24" s="330"/>
      <c r="F24" s="205"/>
      <c r="G24" s="205"/>
    </row>
    <row r="25" spans="1:7" ht="12.75">
      <c r="A25" s="329" t="s">
        <v>983</v>
      </c>
      <c r="B25" s="330">
        <v>1</v>
      </c>
      <c r="C25" s="330">
        <v>30</v>
      </c>
      <c r="D25" s="330">
        <v>1105</v>
      </c>
      <c r="E25" s="330">
        <v>1136</v>
      </c>
      <c r="F25" s="205"/>
      <c r="G25" s="205"/>
    </row>
    <row r="26" spans="1:7" ht="12.75">
      <c r="A26" s="329" t="s">
        <v>302</v>
      </c>
      <c r="B26" s="330"/>
      <c r="C26" s="330"/>
      <c r="D26" s="330"/>
      <c r="E26" s="330"/>
      <c r="F26" s="205"/>
      <c r="G26" s="205"/>
    </row>
    <row r="27" spans="1:7" ht="12.75">
      <c r="A27" s="329" t="s">
        <v>920</v>
      </c>
      <c r="B27" s="330">
        <v>3083</v>
      </c>
      <c r="C27" s="330">
        <v>854606</v>
      </c>
      <c r="D27" s="330">
        <v>6876</v>
      </c>
      <c r="E27" s="330">
        <v>864566</v>
      </c>
      <c r="F27" s="205"/>
      <c r="G27" s="205"/>
    </row>
    <row r="28" spans="1:7" ht="12.75">
      <c r="A28" s="329" t="s">
        <v>302</v>
      </c>
      <c r="B28" s="330"/>
      <c r="C28" s="330"/>
      <c r="D28" s="330"/>
      <c r="E28" s="330"/>
      <c r="F28" s="205"/>
      <c r="G28" s="205"/>
    </row>
    <row r="29" spans="1:7" ht="12.75">
      <c r="A29" s="329" t="s">
        <v>302</v>
      </c>
      <c r="B29" s="329"/>
      <c r="C29" s="329"/>
      <c r="D29" s="329"/>
      <c r="E29" s="329"/>
      <c r="F29" s="205"/>
      <c r="G29" s="205"/>
    </row>
    <row r="30" spans="1:7" ht="12.75">
      <c r="A30" s="329" t="s">
        <v>921</v>
      </c>
      <c r="B30" s="330"/>
      <c r="C30" s="330"/>
      <c r="D30" s="330"/>
      <c r="E30" s="330"/>
      <c r="F30" s="205"/>
      <c r="G30" s="205"/>
    </row>
    <row r="31" spans="1:7" ht="12.75">
      <c r="A31" s="329" t="s">
        <v>302</v>
      </c>
      <c r="B31" s="330"/>
      <c r="C31" s="330"/>
      <c r="D31" s="330"/>
      <c r="E31" s="330"/>
      <c r="F31" s="205"/>
      <c r="G31" s="205"/>
    </row>
    <row r="32" spans="1:7" ht="12.75">
      <c r="A32" s="329" t="s">
        <v>4</v>
      </c>
      <c r="B32" s="330">
        <v>0</v>
      </c>
      <c r="C32" s="330">
        <v>0</v>
      </c>
      <c r="D32" s="330">
        <v>0</v>
      </c>
      <c r="E32" s="330">
        <v>0</v>
      </c>
      <c r="F32" s="205"/>
      <c r="G32" s="205"/>
    </row>
    <row r="33" spans="1:7" ht="12.75">
      <c r="A33" s="329" t="s">
        <v>5</v>
      </c>
      <c r="B33" s="330">
        <v>0</v>
      </c>
      <c r="C33" s="330">
        <v>524004</v>
      </c>
      <c r="D33" s="330">
        <v>0</v>
      </c>
      <c r="E33" s="330">
        <v>524004</v>
      </c>
      <c r="F33" s="205"/>
      <c r="G33" s="205"/>
    </row>
    <row r="34" spans="1:7" ht="12.75">
      <c r="A34" s="329" t="s">
        <v>928</v>
      </c>
      <c r="B34" s="330">
        <v>802</v>
      </c>
      <c r="C34" s="330">
        <v>177190</v>
      </c>
      <c r="D34" s="330">
        <v>131</v>
      </c>
      <c r="E34" s="330">
        <v>178122</v>
      </c>
      <c r="F34" s="205"/>
      <c r="G34" s="205"/>
    </row>
    <row r="35" spans="1:7" ht="12.75">
      <c r="A35" s="329" t="s">
        <v>302</v>
      </c>
      <c r="B35" s="330"/>
      <c r="C35" s="330"/>
      <c r="D35" s="330"/>
      <c r="E35" s="330"/>
      <c r="F35" s="205"/>
      <c r="G35" s="205"/>
    </row>
    <row r="36" spans="1:7" ht="12.75">
      <c r="A36" s="329" t="s">
        <v>999</v>
      </c>
      <c r="B36" s="330">
        <v>802</v>
      </c>
      <c r="C36" s="330">
        <v>701194</v>
      </c>
      <c r="D36" s="330">
        <v>131</v>
      </c>
      <c r="E36" s="330">
        <v>702126</v>
      </c>
      <c r="F36" s="205"/>
      <c r="G36" s="205"/>
    </row>
    <row r="37" spans="1:7" ht="12.75">
      <c r="A37" s="329" t="s">
        <v>302</v>
      </c>
      <c r="B37" s="330"/>
      <c r="C37" s="330"/>
      <c r="D37" s="330"/>
      <c r="E37" s="330"/>
      <c r="F37" s="205"/>
      <c r="G37" s="205"/>
    </row>
    <row r="38" spans="1:7" ht="12.75">
      <c r="A38" s="329" t="s">
        <v>6</v>
      </c>
      <c r="B38" s="330">
        <v>0</v>
      </c>
      <c r="C38" s="330">
        <v>0</v>
      </c>
      <c r="D38" s="330">
        <v>0</v>
      </c>
      <c r="E38" s="330">
        <v>0</v>
      </c>
      <c r="F38" s="205"/>
      <c r="G38" s="205"/>
    </row>
    <row r="39" spans="1:7" ht="12.75">
      <c r="A39" s="329" t="s">
        <v>302</v>
      </c>
      <c r="B39" s="330"/>
      <c r="C39" s="330"/>
      <c r="D39" s="330"/>
      <c r="E39" s="330"/>
      <c r="F39" s="205"/>
      <c r="G39" s="205"/>
    </row>
    <row r="40" spans="1:7" ht="12.75">
      <c r="A40" s="329" t="s">
        <v>7</v>
      </c>
      <c r="B40" s="330">
        <v>1986</v>
      </c>
      <c r="C40" s="330">
        <v>146575</v>
      </c>
      <c r="D40" s="330">
        <v>6890</v>
      </c>
      <c r="E40" s="330">
        <v>155451</v>
      </c>
      <c r="F40" s="205"/>
      <c r="G40" s="205"/>
    </row>
    <row r="41" spans="1:7" ht="12.75">
      <c r="A41" s="329" t="s">
        <v>960</v>
      </c>
      <c r="B41" s="330">
        <v>295</v>
      </c>
      <c r="C41" s="330">
        <v>6838</v>
      </c>
      <c r="D41" s="330">
        <v>-144</v>
      </c>
      <c r="E41" s="330">
        <v>6989</v>
      </c>
      <c r="F41" s="205"/>
      <c r="G41" s="205"/>
    </row>
    <row r="42" spans="1:7" ht="12.75">
      <c r="A42" s="329" t="s">
        <v>302</v>
      </c>
      <c r="B42" s="330"/>
      <c r="C42" s="330"/>
      <c r="D42" s="330"/>
      <c r="E42" s="330"/>
      <c r="F42" s="205"/>
      <c r="G42" s="205"/>
    </row>
    <row r="43" spans="1:7" ht="12.75">
      <c r="A43" s="329" t="s">
        <v>8</v>
      </c>
      <c r="B43" s="330">
        <v>2282</v>
      </c>
      <c r="C43" s="330">
        <v>153413</v>
      </c>
      <c r="D43" s="330">
        <v>6746</v>
      </c>
      <c r="E43" s="330">
        <v>162440</v>
      </c>
      <c r="F43" s="205"/>
      <c r="G43" s="205"/>
    </row>
    <row r="44" spans="1:7" ht="12.75">
      <c r="A44" s="439" t="s">
        <v>302</v>
      </c>
      <c r="B44" s="440"/>
      <c r="C44" s="440"/>
      <c r="D44" s="440"/>
      <c r="E44" s="440"/>
      <c r="F44" s="205"/>
      <c r="G44" s="205"/>
    </row>
    <row r="45" spans="1:7" ht="12.75">
      <c r="A45" s="329" t="s">
        <v>934</v>
      </c>
      <c r="B45" s="330">
        <v>3083</v>
      </c>
      <c r="C45" s="330">
        <v>854606</v>
      </c>
      <c r="D45" s="330">
        <v>6876</v>
      </c>
      <c r="E45" s="330">
        <v>864566</v>
      </c>
      <c r="F45" s="205"/>
      <c r="G45" s="205"/>
    </row>
    <row r="46" spans="6:7" ht="12.75">
      <c r="F46" s="205"/>
      <c r="G46" s="205"/>
    </row>
    <row r="47" spans="1:7" ht="12.75">
      <c r="A47" s="203" t="s">
        <v>704</v>
      </c>
      <c r="F47" s="205"/>
      <c r="G47" s="205"/>
    </row>
    <row r="48" spans="6:7" ht="12.75">
      <c r="F48" s="205"/>
      <c r="G48" s="205"/>
    </row>
    <row r="49" spans="1:7" ht="12.75">
      <c r="A49" s="329" t="s">
        <v>527</v>
      </c>
      <c r="B49" s="362" t="s">
        <v>847</v>
      </c>
      <c r="C49" s="362" t="s">
        <v>180</v>
      </c>
      <c r="D49" s="362" t="s">
        <v>846</v>
      </c>
      <c r="E49" s="362" t="s">
        <v>976</v>
      </c>
      <c r="F49" s="205"/>
      <c r="G49" s="205"/>
    </row>
    <row r="50" spans="1:7" ht="12.75">
      <c r="A50" s="329"/>
      <c r="B50" s="329"/>
      <c r="C50" s="329"/>
      <c r="D50" s="329"/>
      <c r="E50" s="329"/>
      <c r="F50" s="205"/>
      <c r="G50" s="205"/>
    </row>
    <row r="51" spans="1:7" ht="12.75">
      <c r="A51" s="329" t="s">
        <v>935</v>
      </c>
      <c r="B51" s="330">
        <v>1424</v>
      </c>
      <c r="C51" s="330">
        <v>130681</v>
      </c>
      <c r="D51" s="330">
        <v>404</v>
      </c>
      <c r="E51" s="330">
        <v>132509</v>
      </c>
      <c r="F51" s="205"/>
      <c r="G51" s="205"/>
    </row>
    <row r="52" spans="1:7" ht="12.75">
      <c r="A52" s="329" t="s">
        <v>939</v>
      </c>
      <c r="B52" s="330">
        <v>907</v>
      </c>
      <c r="C52" s="330">
        <v>109638</v>
      </c>
      <c r="D52" s="330">
        <v>237</v>
      </c>
      <c r="E52" s="330">
        <v>110782</v>
      </c>
      <c r="F52" s="205"/>
      <c r="G52" s="205"/>
    </row>
    <row r="53" spans="1:7" ht="12.75">
      <c r="A53" s="329" t="s">
        <v>302</v>
      </c>
      <c r="B53" s="330"/>
      <c r="C53" s="330"/>
      <c r="D53" s="330"/>
      <c r="E53" s="330"/>
      <c r="F53" s="205"/>
      <c r="G53" s="205"/>
    </row>
    <row r="54" spans="1:7" ht="12.75">
      <c r="A54" s="329" t="s">
        <v>1002</v>
      </c>
      <c r="B54" s="330">
        <v>517</v>
      </c>
      <c r="C54" s="330">
        <v>21043</v>
      </c>
      <c r="D54" s="330">
        <v>167</v>
      </c>
      <c r="E54" s="330">
        <v>21727</v>
      </c>
      <c r="F54" s="205"/>
      <c r="G54" s="205"/>
    </row>
    <row r="55" spans="1:7" ht="12.75">
      <c r="A55" s="329" t="s">
        <v>302</v>
      </c>
      <c r="B55" s="330"/>
      <c r="C55" s="330"/>
      <c r="D55" s="330"/>
      <c r="E55" s="330"/>
      <c r="F55" s="205"/>
      <c r="G55" s="205"/>
    </row>
    <row r="56" spans="1:7" ht="12.75">
      <c r="A56" s="329" t="s">
        <v>9</v>
      </c>
      <c r="B56" s="330">
        <v>0</v>
      </c>
      <c r="C56" s="330">
        <v>211</v>
      </c>
      <c r="D56" s="330">
        <v>116</v>
      </c>
      <c r="E56" s="330">
        <v>327</v>
      </c>
      <c r="F56" s="205"/>
      <c r="G56" s="205"/>
    </row>
    <row r="57" spans="1:7" ht="12.75">
      <c r="A57" s="329" t="s">
        <v>10</v>
      </c>
      <c r="B57" s="330">
        <v>0</v>
      </c>
      <c r="C57" s="330">
        <v>0</v>
      </c>
      <c r="D57" s="330">
        <v>8</v>
      </c>
      <c r="E57" s="330">
        <v>8</v>
      </c>
      <c r="F57" s="205"/>
      <c r="G57" s="205"/>
    </row>
    <row r="58" spans="1:7" ht="12.75">
      <c r="A58" s="329" t="s">
        <v>302</v>
      </c>
      <c r="B58" s="330"/>
      <c r="C58" s="330"/>
      <c r="D58" s="330"/>
      <c r="E58" s="330"/>
      <c r="F58" s="205"/>
      <c r="G58" s="205"/>
    </row>
    <row r="59" spans="1:7" ht="12.75">
      <c r="A59" s="329" t="s">
        <v>1004</v>
      </c>
      <c r="B59" s="330">
        <v>0</v>
      </c>
      <c r="C59" s="330">
        <v>211</v>
      </c>
      <c r="D59" s="330">
        <v>108</v>
      </c>
      <c r="E59" s="330">
        <v>319</v>
      </c>
      <c r="F59" s="205"/>
      <c r="G59" s="205"/>
    </row>
    <row r="60" spans="1:7" ht="12.75">
      <c r="A60" s="329" t="s">
        <v>302</v>
      </c>
      <c r="B60" s="330"/>
      <c r="C60" s="330"/>
      <c r="D60" s="330"/>
      <c r="E60" s="330"/>
      <c r="F60" s="205"/>
      <c r="G60" s="205"/>
    </row>
    <row r="61" spans="1:7" ht="12.75">
      <c r="A61" s="329" t="s">
        <v>958</v>
      </c>
      <c r="B61" s="330">
        <v>-161</v>
      </c>
      <c r="C61" s="330">
        <v>-12748</v>
      </c>
      <c r="D61" s="330">
        <v>-473</v>
      </c>
      <c r="E61" s="330">
        <v>-13383</v>
      </c>
      <c r="F61" s="205"/>
      <c r="G61" s="205"/>
    </row>
    <row r="62" spans="1:7" ht="12.75">
      <c r="A62" s="329" t="s">
        <v>302</v>
      </c>
      <c r="B62" s="330"/>
      <c r="C62" s="330"/>
      <c r="D62" s="330"/>
      <c r="E62" s="330"/>
      <c r="F62" s="205"/>
      <c r="G62" s="205"/>
    </row>
    <row r="63" spans="1:7" ht="12.75">
      <c r="A63" s="329" t="s">
        <v>927</v>
      </c>
      <c r="B63" s="330">
        <v>-61</v>
      </c>
      <c r="C63" s="330">
        <v>-1668</v>
      </c>
      <c r="D63" s="330">
        <v>54</v>
      </c>
      <c r="E63" s="330">
        <v>-1674</v>
      </c>
      <c r="F63" s="205"/>
      <c r="G63" s="205"/>
    </row>
    <row r="64" spans="1:7" ht="12.75">
      <c r="A64" s="329" t="s">
        <v>302</v>
      </c>
      <c r="B64" s="330"/>
      <c r="C64" s="330"/>
      <c r="D64" s="330"/>
      <c r="E64" s="330"/>
      <c r="F64" s="205"/>
      <c r="G64" s="205"/>
    </row>
    <row r="65" spans="1:7" ht="12.75">
      <c r="A65" s="329" t="s">
        <v>960</v>
      </c>
      <c r="B65" s="330">
        <v>295</v>
      </c>
      <c r="C65" s="330">
        <v>6838</v>
      </c>
      <c r="D65" s="330">
        <v>-144</v>
      </c>
      <c r="E65" s="330">
        <v>6989</v>
      </c>
      <c r="F65" s="205"/>
      <c r="G65" s="205"/>
    </row>
    <row r="67" ht="12.75">
      <c r="A67" s="324" t="s">
        <v>159</v>
      </c>
    </row>
  </sheetData>
  <hyperlinks>
    <hyperlink ref="A1" location="Indice!A1" display="Volver"/>
  </hyperlinks>
  <printOptions/>
  <pageMargins left="0.52" right="0.43" top="0.55" bottom="0.44" header="0" footer="0"/>
  <pageSetup horizontalDpi="600" verticalDpi="60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O71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43.421875" style="200" customWidth="1"/>
    <col min="2" max="12" width="11.421875" style="200" customWidth="1"/>
    <col min="13" max="13" width="13.28125" style="200" customWidth="1"/>
    <col min="14" max="16384" width="11.421875" style="200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199" t="s">
        <v>11</v>
      </c>
    </row>
    <row r="6" ht="12.75">
      <c r="A6" s="200" t="s">
        <v>969</v>
      </c>
    </row>
    <row r="7" ht="12.75">
      <c r="A7" s="199" t="s">
        <v>705</v>
      </c>
    </row>
    <row r="9" spans="1:13" ht="12.75">
      <c r="A9" s="331" t="s">
        <v>527</v>
      </c>
      <c r="B9" s="331" t="s">
        <v>12</v>
      </c>
      <c r="C9" s="354" t="s">
        <v>844</v>
      </c>
      <c r="D9" s="331" t="s">
        <v>971</v>
      </c>
      <c r="E9" s="331" t="s">
        <v>972</v>
      </c>
      <c r="F9" s="331" t="s">
        <v>893</v>
      </c>
      <c r="G9" s="331" t="s">
        <v>292</v>
      </c>
      <c r="H9" s="331" t="s">
        <v>14</v>
      </c>
      <c r="I9" s="331" t="s">
        <v>974</v>
      </c>
      <c r="J9" s="354" t="s">
        <v>180</v>
      </c>
      <c r="K9" s="331" t="s">
        <v>894</v>
      </c>
      <c r="L9" s="331" t="s">
        <v>975</v>
      </c>
      <c r="M9" s="363" t="s">
        <v>988</v>
      </c>
    </row>
    <row r="10" spans="1:13" ht="12.75">
      <c r="A10" s="331" t="s">
        <v>884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</row>
    <row r="11" spans="1:13" ht="12.75">
      <c r="A11" s="331" t="s">
        <v>302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</row>
    <row r="12" spans="1:15" ht="12.75">
      <c r="A12" s="331" t="s">
        <v>886</v>
      </c>
      <c r="B12" s="332">
        <v>196</v>
      </c>
      <c r="C12" s="332">
        <v>106</v>
      </c>
      <c r="D12" s="332">
        <v>14979</v>
      </c>
      <c r="E12" s="332">
        <v>3695</v>
      </c>
      <c r="F12" s="332">
        <v>1687</v>
      </c>
      <c r="G12" s="332">
        <v>114</v>
      </c>
      <c r="H12" s="332">
        <v>3760</v>
      </c>
      <c r="I12" s="332">
        <v>1585</v>
      </c>
      <c r="J12" s="332">
        <v>5583</v>
      </c>
      <c r="K12" s="332">
        <v>3667</v>
      </c>
      <c r="L12" s="332">
        <v>486</v>
      </c>
      <c r="M12" s="332">
        <v>35859</v>
      </c>
      <c r="N12" s="201"/>
      <c r="O12" s="202"/>
    </row>
    <row r="13" spans="1:15" ht="12.75">
      <c r="A13" s="331" t="s">
        <v>1007</v>
      </c>
      <c r="B13" s="332">
        <v>27</v>
      </c>
      <c r="C13" s="332">
        <v>0</v>
      </c>
      <c r="D13" s="332">
        <v>670</v>
      </c>
      <c r="E13" s="332">
        <v>1289</v>
      </c>
      <c r="F13" s="332">
        <v>55</v>
      </c>
      <c r="G13" s="332">
        <v>279</v>
      </c>
      <c r="H13" s="332">
        <v>1136</v>
      </c>
      <c r="I13" s="332">
        <v>1570</v>
      </c>
      <c r="J13" s="332">
        <v>0</v>
      </c>
      <c r="K13" s="332">
        <v>508</v>
      </c>
      <c r="L13" s="332">
        <v>1</v>
      </c>
      <c r="M13" s="332">
        <v>5534</v>
      </c>
      <c r="N13" s="201"/>
      <c r="O13" s="202"/>
    </row>
    <row r="14" spans="1:15" ht="12.75">
      <c r="A14" s="331" t="s">
        <v>1008</v>
      </c>
      <c r="B14" s="332">
        <v>6458</v>
      </c>
      <c r="C14" s="332">
        <v>7773</v>
      </c>
      <c r="D14" s="332">
        <v>36460</v>
      </c>
      <c r="E14" s="332">
        <v>92716</v>
      </c>
      <c r="F14" s="332">
        <v>18728</v>
      </c>
      <c r="G14" s="332">
        <v>24655</v>
      </c>
      <c r="H14" s="332">
        <v>45784</v>
      </c>
      <c r="I14" s="332">
        <v>20502</v>
      </c>
      <c r="J14" s="332">
        <v>34531</v>
      </c>
      <c r="K14" s="332">
        <v>8866</v>
      </c>
      <c r="L14" s="332">
        <v>6916</v>
      </c>
      <c r="M14" s="332">
        <v>303389</v>
      </c>
      <c r="N14" s="201"/>
      <c r="O14" s="202"/>
    </row>
    <row r="15" spans="1:15" ht="12.75">
      <c r="A15" s="331" t="s">
        <v>1021</v>
      </c>
      <c r="B15" s="332">
        <v>157547</v>
      </c>
      <c r="C15" s="332">
        <v>61592</v>
      </c>
      <c r="D15" s="332">
        <v>746857</v>
      </c>
      <c r="E15" s="332">
        <v>475144</v>
      </c>
      <c r="F15" s="332">
        <v>107959</v>
      </c>
      <c r="G15" s="332">
        <v>254113</v>
      </c>
      <c r="H15" s="332">
        <v>174993</v>
      </c>
      <c r="I15" s="332">
        <v>202302</v>
      </c>
      <c r="J15" s="332">
        <v>90393</v>
      </c>
      <c r="K15" s="332">
        <v>1676113</v>
      </c>
      <c r="L15" s="332">
        <v>9328</v>
      </c>
      <c r="M15" s="332">
        <v>3956342</v>
      </c>
      <c r="N15" s="201"/>
      <c r="O15" s="202"/>
    </row>
    <row r="16" spans="1:15" ht="12.75">
      <c r="A16" s="331" t="s">
        <v>16</v>
      </c>
      <c r="B16" s="332">
        <v>27195</v>
      </c>
      <c r="C16" s="332">
        <v>18</v>
      </c>
      <c r="D16" s="332">
        <v>437547</v>
      </c>
      <c r="E16" s="332">
        <v>49377</v>
      </c>
      <c r="F16" s="332">
        <v>13621</v>
      </c>
      <c r="G16" s="332">
        <v>13419</v>
      </c>
      <c r="H16" s="332">
        <v>16489</v>
      </c>
      <c r="I16" s="332">
        <v>15370</v>
      </c>
      <c r="J16" s="332">
        <v>63999</v>
      </c>
      <c r="K16" s="332">
        <v>20205</v>
      </c>
      <c r="L16" s="332">
        <v>10876</v>
      </c>
      <c r="M16" s="332">
        <v>668116</v>
      </c>
      <c r="N16" s="201"/>
      <c r="O16" s="202"/>
    </row>
    <row r="17" spans="1:15" ht="12.75">
      <c r="A17" s="331" t="s">
        <v>17</v>
      </c>
      <c r="B17" s="332">
        <v>315</v>
      </c>
      <c r="C17" s="332">
        <v>7</v>
      </c>
      <c r="D17" s="332">
        <v>75210</v>
      </c>
      <c r="E17" s="332">
        <v>5129</v>
      </c>
      <c r="F17" s="332">
        <v>386</v>
      </c>
      <c r="G17" s="332">
        <v>540</v>
      </c>
      <c r="H17" s="332">
        <v>750</v>
      </c>
      <c r="I17" s="332">
        <v>1307</v>
      </c>
      <c r="J17" s="332">
        <v>1305</v>
      </c>
      <c r="K17" s="332">
        <v>1707</v>
      </c>
      <c r="L17" s="332">
        <v>37</v>
      </c>
      <c r="M17" s="332">
        <v>86694</v>
      </c>
      <c r="N17" s="201"/>
      <c r="O17" s="202"/>
    </row>
    <row r="18" spans="1:15" ht="12.75">
      <c r="A18" s="331" t="s">
        <v>916</v>
      </c>
      <c r="B18" s="332">
        <v>14933</v>
      </c>
      <c r="C18" s="332">
        <v>1860</v>
      </c>
      <c r="D18" s="332">
        <v>30345</v>
      </c>
      <c r="E18" s="332">
        <v>20073</v>
      </c>
      <c r="F18" s="332">
        <v>2745</v>
      </c>
      <c r="G18" s="332">
        <v>1441</v>
      </c>
      <c r="H18" s="332">
        <v>3417</v>
      </c>
      <c r="I18" s="332">
        <v>7000</v>
      </c>
      <c r="J18" s="332">
        <v>11993</v>
      </c>
      <c r="K18" s="332">
        <v>14707</v>
      </c>
      <c r="L18" s="332">
        <v>882</v>
      </c>
      <c r="M18" s="332">
        <v>109397</v>
      </c>
      <c r="N18" s="201"/>
      <c r="O18" s="202"/>
    </row>
    <row r="19" spans="1:15" ht="12.75">
      <c r="A19" s="331" t="s">
        <v>302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201"/>
      <c r="O19" s="202"/>
    </row>
    <row r="20" spans="1:15" ht="12.75">
      <c r="A20" s="331" t="s">
        <v>979</v>
      </c>
      <c r="B20" s="332">
        <v>206672</v>
      </c>
      <c r="C20" s="332">
        <v>71357</v>
      </c>
      <c r="D20" s="332">
        <v>1342068</v>
      </c>
      <c r="E20" s="332">
        <v>647423</v>
      </c>
      <c r="F20" s="332">
        <v>145182</v>
      </c>
      <c r="G20" s="332">
        <v>294561</v>
      </c>
      <c r="H20" s="332">
        <v>246330</v>
      </c>
      <c r="I20" s="332">
        <v>249636</v>
      </c>
      <c r="J20" s="332">
        <v>207804</v>
      </c>
      <c r="K20" s="332">
        <v>1725773</v>
      </c>
      <c r="L20" s="332">
        <v>28527</v>
      </c>
      <c r="M20" s="332">
        <v>5165333</v>
      </c>
      <c r="N20" s="201"/>
      <c r="O20" s="202"/>
    </row>
    <row r="21" spans="1:15" ht="12.75">
      <c r="A21" s="331" t="s">
        <v>302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201"/>
      <c r="O21" s="202"/>
    </row>
    <row r="22" spans="1:15" ht="12.75">
      <c r="A22" s="331" t="s">
        <v>980</v>
      </c>
      <c r="B22" s="332">
        <v>168</v>
      </c>
      <c r="C22" s="332">
        <v>16</v>
      </c>
      <c r="D22" s="332">
        <v>802</v>
      </c>
      <c r="E22" s="332">
        <v>162</v>
      </c>
      <c r="F22" s="332">
        <v>102</v>
      </c>
      <c r="G22" s="332">
        <v>26</v>
      </c>
      <c r="H22" s="332">
        <v>103</v>
      </c>
      <c r="I22" s="332">
        <v>59</v>
      </c>
      <c r="J22" s="332">
        <v>2238</v>
      </c>
      <c r="K22" s="332">
        <v>246</v>
      </c>
      <c r="L22" s="332">
        <v>4</v>
      </c>
      <c r="M22" s="332">
        <v>3926</v>
      </c>
      <c r="N22" s="201"/>
      <c r="O22" s="202"/>
    </row>
    <row r="23" spans="1:15" ht="12.75">
      <c r="A23" s="331" t="s">
        <v>302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201"/>
      <c r="O23" s="202"/>
    </row>
    <row r="24" spans="1:15" ht="12.75">
      <c r="A24" s="331" t="s">
        <v>0</v>
      </c>
      <c r="B24" s="332">
        <v>485</v>
      </c>
      <c r="C24" s="332">
        <v>100</v>
      </c>
      <c r="D24" s="332">
        <v>991</v>
      </c>
      <c r="E24" s="332">
        <v>496</v>
      </c>
      <c r="F24" s="332">
        <v>489</v>
      </c>
      <c r="G24" s="332">
        <v>507</v>
      </c>
      <c r="H24" s="332">
        <v>495</v>
      </c>
      <c r="I24" s="332">
        <v>495</v>
      </c>
      <c r="J24" s="332">
        <v>600</v>
      </c>
      <c r="K24" s="332">
        <v>495</v>
      </c>
      <c r="L24" s="332">
        <v>495</v>
      </c>
      <c r="M24" s="332">
        <v>5650</v>
      </c>
      <c r="N24" s="201"/>
      <c r="O24" s="202"/>
    </row>
    <row r="25" spans="1:15" ht="12.75">
      <c r="A25" s="331" t="s">
        <v>918</v>
      </c>
      <c r="B25" s="332">
        <v>1417</v>
      </c>
      <c r="C25" s="332">
        <v>90</v>
      </c>
      <c r="D25" s="332">
        <v>1299</v>
      </c>
      <c r="E25" s="332">
        <v>419</v>
      </c>
      <c r="F25" s="332">
        <v>11</v>
      </c>
      <c r="G25" s="332">
        <v>1634</v>
      </c>
      <c r="H25" s="332">
        <v>373</v>
      </c>
      <c r="I25" s="332">
        <v>220</v>
      </c>
      <c r="J25" s="332">
        <v>1833</v>
      </c>
      <c r="K25" s="332">
        <v>1428</v>
      </c>
      <c r="L25" s="332">
        <v>54</v>
      </c>
      <c r="M25" s="332">
        <v>8776</v>
      </c>
      <c r="N25" s="201"/>
      <c r="O25" s="202"/>
    </row>
    <row r="26" spans="1:15" ht="12.75">
      <c r="A26" s="331" t="s">
        <v>302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201"/>
      <c r="O26" s="202"/>
    </row>
    <row r="27" spans="1:15" ht="12.75">
      <c r="A27" s="331" t="s">
        <v>983</v>
      </c>
      <c r="B27" s="332">
        <v>1902</v>
      </c>
      <c r="C27" s="332">
        <v>190</v>
      </c>
      <c r="D27" s="332">
        <v>2290</v>
      </c>
      <c r="E27" s="332">
        <v>915</v>
      </c>
      <c r="F27" s="332">
        <v>499</v>
      </c>
      <c r="G27" s="332">
        <v>2140</v>
      </c>
      <c r="H27" s="332">
        <v>869</v>
      </c>
      <c r="I27" s="332">
        <v>716</v>
      </c>
      <c r="J27" s="332">
        <v>2434</v>
      </c>
      <c r="K27" s="332">
        <v>1923</v>
      </c>
      <c r="L27" s="332">
        <v>549</v>
      </c>
      <c r="M27" s="332">
        <v>14427</v>
      </c>
      <c r="N27" s="201"/>
      <c r="O27" s="202"/>
    </row>
    <row r="28" spans="1:15" ht="12.75">
      <c r="A28" s="331" t="s">
        <v>302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201"/>
      <c r="O28" s="202"/>
    </row>
    <row r="29" spans="1:15" ht="12.75">
      <c r="A29" s="331" t="s">
        <v>920</v>
      </c>
      <c r="B29" s="332">
        <v>208742</v>
      </c>
      <c r="C29" s="332">
        <v>71564</v>
      </c>
      <c r="D29" s="332">
        <v>1345160</v>
      </c>
      <c r="E29" s="332">
        <v>648500</v>
      </c>
      <c r="F29" s="332">
        <v>145783</v>
      </c>
      <c r="G29" s="332">
        <v>296727</v>
      </c>
      <c r="H29" s="332">
        <v>247302</v>
      </c>
      <c r="I29" s="332">
        <v>250410</v>
      </c>
      <c r="J29" s="332">
        <v>212476</v>
      </c>
      <c r="K29" s="332">
        <v>1727942</v>
      </c>
      <c r="L29" s="332">
        <v>29080</v>
      </c>
      <c r="M29" s="332">
        <v>5183686</v>
      </c>
      <c r="N29" s="201"/>
      <c r="O29" s="202"/>
    </row>
    <row r="30" spans="1:15" ht="12.75">
      <c r="A30" s="331" t="s">
        <v>302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201"/>
      <c r="O30" s="202"/>
    </row>
    <row r="31" spans="1:15" ht="12.75">
      <c r="A31" s="331" t="s">
        <v>921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201"/>
      <c r="O31" s="202"/>
    </row>
    <row r="32" spans="1:15" ht="12.75">
      <c r="A32" s="331" t="s">
        <v>302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201"/>
      <c r="O32" s="202"/>
    </row>
    <row r="33" spans="1:15" ht="12.75">
      <c r="A33" s="354" t="s">
        <v>18</v>
      </c>
      <c r="B33" s="332">
        <v>0</v>
      </c>
      <c r="C33" s="332">
        <v>13</v>
      </c>
      <c r="D33" s="332">
        <v>24095</v>
      </c>
      <c r="E33" s="332">
        <v>0</v>
      </c>
      <c r="F33" s="332">
        <v>0</v>
      </c>
      <c r="G33" s="332">
        <v>7904</v>
      </c>
      <c r="H33" s="332">
        <v>0</v>
      </c>
      <c r="I33" s="332">
        <v>0</v>
      </c>
      <c r="J33" s="332">
        <v>0</v>
      </c>
      <c r="K33" s="332">
        <v>1027</v>
      </c>
      <c r="L33" s="332">
        <v>0</v>
      </c>
      <c r="M33" s="332">
        <v>33040</v>
      </c>
      <c r="N33" s="201"/>
      <c r="O33" s="202"/>
    </row>
    <row r="34" spans="1:15" ht="12.75">
      <c r="A34" s="331" t="s">
        <v>5</v>
      </c>
      <c r="B34" s="332">
        <v>159835</v>
      </c>
      <c r="C34" s="332">
        <v>61603</v>
      </c>
      <c r="D34" s="332">
        <v>741622</v>
      </c>
      <c r="E34" s="332">
        <v>474675</v>
      </c>
      <c r="F34" s="332">
        <v>108182</v>
      </c>
      <c r="G34" s="332">
        <v>254228</v>
      </c>
      <c r="H34" s="332">
        <v>175174</v>
      </c>
      <c r="I34" s="332">
        <v>202360</v>
      </c>
      <c r="J34" s="332">
        <v>91946</v>
      </c>
      <c r="K34" s="332">
        <v>1675459</v>
      </c>
      <c r="L34" s="332">
        <v>9450</v>
      </c>
      <c r="M34" s="332">
        <v>3954535</v>
      </c>
      <c r="N34" s="201"/>
      <c r="O34" s="202"/>
    </row>
    <row r="35" spans="1:15" ht="12.75">
      <c r="A35" s="331" t="s">
        <v>19</v>
      </c>
      <c r="B35" s="332">
        <v>24326</v>
      </c>
      <c r="C35" s="332">
        <v>17</v>
      </c>
      <c r="D35" s="332">
        <v>436648</v>
      </c>
      <c r="E35" s="332">
        <v>49310</v>
      </c>
      <c r="F35" s="332">
        <v>13621</v>
      </c>
      <c r="G35" s="332">
        <v>13418</v>
      </c>
      <c r="H35" s="332">
        <v>16466</v>
      </c>
      <c r="I35" s="332">
        <v>15364</v>
      </c>
      <c r="J35" s="332">
        <v>64063</v>
      </c>
      <c r="K35" s="332">
        <v>12880</v>
      </c>
      <c r="L35" s="332">
        <v>10822</v>
      </c>
      <c r="M35" s="332">
        <v>656935</v>
      </c>
      <c r="N35" s="201"/>
      <c r="O35" s="202"/>
    </row>
    <row r="36" spans="1:15" ht="12.75">
      <c r="A36" s="331" t="s">
        <v>20</v>
      </c>
      <c r="B36" s="332">
        <v>100</v>
      </c>
      <c r="C36" s="332">
        <v>50</v>
      </c>
      <c r="D36" s="332">
        <v>3930</v>
      </c>
      <c r="E36" s="332">
        <v>3293</v>
      </c>
      <c r="F36" s="332">
        <v>205</v>
      </c>
      <c r="G36" s="332">
        <v>699</v>
      </c>
      <c r="H36" s="332">
        <v>1175</v>
      </c>
      <c r="I36" s="332">
        <v>6295</v>
      </c>
      <c r="J36" s="332">
        <v>7854</v>
      </c>
      <c r="K36" s="332">
        <v>4513</v>
      </c>
      <c r="L36" s="332">
        <v>536</v>
      </c>
      <c r="M36" s="332">
        <v>28650</v>
      </c>
      <c r="N36" s="201"/>
      <c r="O36" s="202"/>
    </row>
    <row r="37" spans="1:15" ht="12.75">
      <c r="A37" s="331" t="s">
        <v>928</v>
      </c>
      <c r="B37" s="332">
        <v>5625</v>
      </c>
      <c r="C37" s="332">
        <v>101</v>
      </c>
      <c r="D37" s="332">
        <v>73944</v>
      </c>
      <c r="E37" s="332">
        <v>84166</v>
      </c>
      <c r="F37" s="332">
        <v>209</v>
      </c>
      <c r="G37" s="332">
        <v>372</v>
      </c>
      <c r="H37" s="332">
        <v>633</v>
      </c>
      <c r="I37" s="332">
        <v>492</v>
      </c>
      <c r="J37" s="332">
        <v>1908</v>
      </c>
      <c r="K37" s="332">
        <v>6902</v>
      </c>
      <c r="L37" s="332">
        <v>104</v>
      </c>
      <c r="M37" s="332">
        <v>174456</v>
      </c>
      <c r="N37" s="201"/>
      <c r="O37" s="202"/>
    </row>
    <row r="38" spans="1:15" ht="12.75">
      <c r="A38" s="331" t="s">
        <v>302</v>
      </c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201"/>
      <c r="O38" s="202"/>
    </row>
    <row r="39" spans="1:15" ht="12.75">
      <c r="A39" s="331" t="s">
        <v>999</v>
      </c>
      <c r="B39" s="332">
        <v>189887</v>
      </c>
      <c r="C39" s="332">
        <v>61785</v>
      </c>
      <c r="D39" s="332">
        <v>1280239</v>
      </c>
      <c r="E39" s="332">
        <v>611444</v>
      </c>
      <c r="F39" s="332">
        <v>122217</v>
      </c>
      <c r="G39" s="332">
        <v>276622</v>
      </c>
      <c r="H39" s="332">
        <v>193448</v>
      </c>
      <c r="I39" s="332">
        <v>224511</v>
      </c>
      <c r="J39" s="332">
        <v>165771</v>
      </c>
      <c r="K39" s="332">
        <v>1700781</v>
      </c>
      <c r="L39" s="332">
        <v>20913</v>
      </c>
      <c r="M39" s="332">
        <v>4847617</v>
      </c>
      <c r="N39" s="201"/>
      <c r="O39" s="202"/>
    </row>
    <row r="40" spans="1:15" ht="12.75">
      <c r="A40" s="331" t="s">
        <v>302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201"/>
      <c r="O40" s="202"/>
    </row>
    <row r="41" spans="1:15" ht="12.75">
      <c r="A41" s="331" t="s">
        <v>6</v>
      </c>
      <c r="B41" s="332">
        <v>0</v>
      </c>
      <c r="C41" s="332">
        <v>0</v>
      </c>
      <c r="D41" s="332">
        <v>258</v>
      </c>
      <c r="E41" s="332">
        <v>0</v>
      </c>
      <c r="F41" s="332">
        <v>0</v>
      </c>
      <c r="G41" s="332">
        <v>0</v>
      </c>
      <c r="H41" s="332">
        <v>0</v>
      </c>
      <c r="I41" s="332">
        <v>0</v>
      </c>
      <c r="J41" s="332">
        <v>0</v>
      </c>
      <c r="K41" s="332">
        <v>0</v>
      </c>
      <c r="L41" s="332">
        <v>0</v>
      </c>
      <c r="M41" s="332">
        <v>258</v>
      </c>
      <c r="N41" s="201"/>
      <c r="O41" s="202"/>
    </row>
    <row r="42" spans="1:15" ht="12.75">
      <c r="A42" s="331" t="s">
        <v>302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201"/>
      <c r="O42" s="202"/>
    </row>
    <row r="43" spans="1:15" ht="12.75">
      <c r="A43" s="331" t="s">
        <v>7</v>
      </c>
      <c r="B43" s="332">
        <v>14976</v>
      </c>
      <c r="C43" s="332">
        <v>9967</v>
      </c>
      <c r="D43" s="332">
        <v>55388</v>
      </c>
      <c r="E43" s="332">
        <v>33291</v>
      </c>
      <c r="F43" s="332">
        <v>20453</v>
      </c>
      <c r="G43" s="332">
        <v>18740</v>
      </c>
      <c r="H43" s="332">
        <v>50503</v>
      </c>
      <c r="I43" s="332">
        <v>23895</v>
      </c>
      <c r="J43" s="332">
        <v>40691</v>
      </c>
      <c r="K43" s="332">
        <v>30789</v>
      </c>
      <c r="L43" s="332">
        <v>7936</v>
      </c>
      <c r="M43" s="332">
        <v>306628</v>
      </c>
      <c r="N43" s="201"/>
      <c r="O43" s="202"/>
    </row>
    <row r="44" spans="1:15" ht="12.75">
      <c r="A44" s="331" t="s">
        <v>960</v>
      </c>
      <c r="B44" s="332">
        <v>3879</v>
      </c>
      <c r="C44" s="332">
        <v>-188</v>
      </c>
      <c r="D44" s="332">
        <v>9276</v>
      </c>
      <c r="E44" s="332">
        <v>3765</v>
      </c>
      <c r="F44" s="332">
        <v>3113</v>
      </c>
      <c r="G44" s="332">
        <v>1366</v>
      </c>
      <c r="H44" s="332">
        <v>3351</v>
      </c>
      <c r="I44" s="332">
        <v>2004</v>
      </c>
      <c r="J44" s="332">
        <v>6013</v>
      </c>
      <c r="K44" s="332">
        <v>-3627</v>
      </c>
      <c r="L44" s="332">
        <v>231</v>
      </c>
      <c r="M44" s="332">
        <v>29183</v>
      </c>
      <c r="N44" s="201"/>
      <c r="O44" s="202"/>
    </row>
    <row r="45" spans="1:15" ht="12.75">
      <c r="A45" s="331" t="s">
        <v>302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201"/>
      <c r="O45" s="202"/>
    </row>
    <row r="46" spans="1:15" ht="12.75">
      <c r="A46" s="331" t="s">
        <v>8</v>
      </c>
      <c r="B46" s="332">
        <v>18855</v>
      </c>
      <c r="C46" s="332">
        <v>9779</v>
      </c>
      <c r="D46" s="332">
        <v>64664</v>
      </c>
      <c r="E46" s="332">
        <v>37056</v>
      </c>
      <c r="F46" s="332">
        <v>23566</v>
      </c>
      <c r="G46" s="332">
        <v>20106</v>
      </c>
      <c r="H46" s="332">
        <v>53853</v>
      </c>
      <c r="I46" s="332">
        <v>25899</v>
      </c>
      <c r="J46" s="332">
        <v>46704</v>
      </c>
      <c r="K46" s="332">
        <v>27162</v>
      </c>
      <c r="L46" s="332">
        <v>8167</v>
      </c>
      <c r="M46" s="332">
        <v>335811</v>
      </c>
      <c r="N46" s="201"/>
      <c r="O46" s="202"/>
    </row>
    <row r="47" spans="1:15" ht="12.75">
      <c r="A47" s="331" t="s">
        <v>302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201"/>
      <c r="O47" s="202"/>
    </row>
    <row r="48" spans="1:15" ht="12.75">
      <c r="A48" s="331" t="s">
        <v>934</v>
      </c>
      <c r="B48" s="332">
        <v>208742</v>
      </c>
      <c r="C48" s="332">
        <v>71564</v>
      </c>
      <c r="D48" s="332">
        <v>1345160</v>
      </c>
      <c r="E48" s="332">
        <v>648500</v>
      </c>
      <c r="F48" s="332">
        <v>145783</v>
      </c>
      <c r="G48" s="332">
        <v>296727</v>
      </c>
      <c r="H48" s="332">
        <v>247302</v>
      </c>
      <c r="I48" s="332">
        <v>250410</v>
      </c>
      <c r="J48" s="332">
        <v>212476</v>
      </c>
      <c r="K48" s="332">
        <v>1727942</v>
      </c>
      <c r="L48" s="332">
        <v>29080</v>
      </c>
      <c r="M48" s="332">
        <v>5183686</v>
      </c>
      <c r="N48" s="201"/>
      <c r="O48" s="202"/>
    </row>
    <row r="49" spans="1:15" ht="12.75">
      <c r="A49" s="460"/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201"/>
      <c r="O49" s="202"/>
    </row>
    <row r="50" spans="14:15" ht="12.75">
      <c r="N50" s="201"/>
      <c r="O50" s="202"/>
    </row>
    <row r="51" spans="1:15" ht="12.75">
      <c r="A51" s="199" t="s">
        <v>704</v>
      </c>
      <c r="N51" s="201"/>
      <c r="O51" s="202"/>
    </row>
    <row r="52" spans="14:15" ht="12.75">
      <c r="N52" s="201"/>
      <c r="O52" s="202"/>
    </row>
    <row r="53" spans="1:15" ht="12.75">
      <c r="A53" s="331" t="s">
        <v>527</v>
      </c>
      <c r="B53" s="354" t="s">
        <v>848</v>
      </c>
      <c r="C53" s="354" t="s">
        <v>844</v>
      </c>
      <c r="D53" s="331" t="s">
        <v>971</v>
      </c>
      <c r="E53" s="331" t="s">
        <v>972</v>
      </c>
      <c r="F53" s="331" t="s">
        <v>893</v>
      </c>
      <c r="G53" s="331" t="s">
        <v>292</v>
      </c>
      <c r="H53" s="331" t="s">
        <v>14</v>
      </c>
      <c r="I53" s="331" t="s">
        <v>974</v>
      </c>
      <c r="J53" s="354" t="s">
        <v>180</v>
      </c>
      <c r="K53" s="331" t="s">
        <v>894</v>
      </c>
      <c r="L53" s="331" t="s">
        <v>975</v>
      </c>
      <c r="M53" s="354" t="s">
        <v>976</v>
      </c>
      <c r="N53" s="201"/>
      <c r="O53" s="202"/>
    </row>
    <row r="54" spans="1:15" ht="12.75">
      <c r="A54" s="331"/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201"/>
      <c r="O54" s="202"/>
    </row>
    <row r="55" spans="1:15" ht="12.75">
      <c r="A55" s="331" t="s">
        <v>935</v>
      </c>
      <c r="B55" s="332">
        <v>67300</v>
      </c>
      <c r="C55" s="332">
        <v>7402</v>
      </c>
      <c r="D55" s="332">
        <v>72934</v>
      </c>
      <c r="E55" s="332">
        <v>60179</v>
      </c>
      <c r="F55" s="332">
        <v>27925</v>
      </c>
      <c r="G55" s="332">
        <v>18441</v>
      </c>
      <c r="H55" s="332">
        <v>25719</v>
      </c>
      <c r="I55" s="332">
        <v>28091</v>
      </c>
      <c r="J55" s="332">
        <v>29758</v>
      </c>
      <c r="K55" s="332">
        <v>60434</v>
      </c>
      <c r="L55" s="332">
        <v>2243</v>
      </c>
      <c r="M55" s="332">
        <v>400426</v>
      </c>
      <c r="N55" s="201"/>
      <c r="O55" s="202"/>
    </row>
    <row r="56" spans="1:15" ht="12.75">
      <c r="A56" s="331" t="s">
        <v>939</v>
      </c>
      <c r="B56" s="332">
        <v>61729</v>
      </c>
      <c r="C56" s="332">
        <v>6786</v>
      </c>
      <c r="D56" s="332">
        <v>58140</v>
      </c>
      <c r="E56" s="332">
        <v>53713</v>
      </c>
      <c r="F56" s="332">
        <v>23939</v>
      </c>
      <c r="G56" s="332">
        <v>15368</v>
      </c>
      <c r="H56" s="332">
        <v>17953</v>
      </c>
      <c r="I56" s="332">
        <v>24095</v>
      </c>
      <c r="J56" s="332">
        <v>20239</v>
      </c>
      <c r="K56" s="332">
        <v>64033</v>
      </c>
      <c r="L56" s="332">
        <v>1519</v>
      </c>
      <c r="M56" s="332">
        <v>347514</v>
      </c>
      <c r="N56" s="201"/>
      <c r="O56" s="202"/>
    </row>
    <row r="57" spans="1:15" ht="12.75">
      <c r="A57" s="331" t="s">
        <v>302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201"/>
      <c r="O57" s="202"/>
    </row>
    <row r="58" spans="1:15" ht="12.75">
      <c r="A58" s="331" t="s">
        <v>1002</v>
      </c>
      <c r="B58" s="332">
        <v>5570</v>
      </c>
      <c r="C58" s="332">
        <v>616</v>
      </c>
      <c r="D58" s="332">
        <v>14793</v>
      </c>
      <c r="E58" s="332">
        <v>6466</v>
      </c>
      <c r="F58" s="332">
        <v>3987</v>
      </c>
      <c r="G58" s="332">
        <v>3073</v>
      </c>
      <c r="H58" s="332">
        <v>7766</v>
      </c>
      <c r="I58" s="332">
        <v>3996</v>
      </c>
      <c r="J58" s="332">
        <v>9520</v>
      </c>
      <c r="K58" s="332">
        <v>-3599</v>
      </c>
      <c r="L58" s="332">
        <v>724</v>
      </c>
      <c r="M58" s="332">
        <v>52912</v>
      </c>
      <c r="N58" s="201"/>
      <c r="O58" s="202"/>
    </row>
    <row r="59" spans="1:15" ht="12.75">
      <c r="A59" s="331" t="s">
        <v>302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201"/>
      <c r="O59" s="202"/>
    </row>
    <row r="60" spans="1:15" ht="12.75">
      <c r="A60" s="331" t="s">
        <v>9</v>
      </c>
      <c r="B60" s="332">
        <v>116</v>
      </c>
      <c r="C60" s="332">
        <v>7</v>
      </c>
      <c r="D60" s="332">
        <v>372</v>
      </c>
      <c r="E60" s="332">
        <v>328</v>
      </c>
      <c r="F60" s="332">
        <v>1434</v>
      </c>
      <c r="G60" s="332">
        <v>114</v>
      </c>
      <c r="H60" s="332">
        <v>114</v>
      </c>
      <c r="I60" s="332">
        <v>166</v>
      </c>
      <c r="J60" s="332">
        <v>1257</v>
      </c>
      <c r="K60" s="332">
        <v>1848</v>
      </c>
      <c r="L60" s="332">
        <v>140</v>
      </c>
      <c r="M60" s="332">
        <v>5896</v>
      </c>
      <c r="N60" s="201"/>
      <c r="O60" s="202"/>
    </row>
    <row r="61" spans="1:15" ht="12.75">
      <c r="A61" s="331" t="s">
        <v>10</v>
      </c>
      <c r="B61" s="332">
        <v>14</v>
      </c>
      <c r="C61" s="332">
        <v>0</v>
      </c>
      <c r="D61" s="332">
        <v>349</v>
      </c>
      <c r="E61" s="332">
        <v>3</v>
      </c>
      <c r="F61" s="332">
        <v>8</v>
      </c>
      <c r="G61" s="332">
        <v>0</v>
      </c>
      <c r="H61" s="332">
        <v>6</v>
      </c>
      <c r="I61" s="332">
        <v>35</v>
      </c>
      <c r="J61" s="332">
        <v>203</v>
      </c>
      <c r="K61" s="332">
        <v>1</v>
      </c>
      <c r="L61" s="332">
        <v>0</v>
      </c>
      <c r="M61" s="332">
        <v>619</v>
      </c>
      <c r="N61" s="201"/>
      <c r="O61" s="202"/>
    </row>
    <row r="62" spans="1:15" ht="12.75">
      <c r="A62" s="331" t="s">
        <v>302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201"/>
      <c r="O62" s="202"/>
    </row>
    <row r="63" spans="1:15" ht="12.75">
      <c r="A63" s="331" t="s">
        <v>1004</v>
      </c>
      <c r="B63" s="332">
        <v>102</v>
      </c>
      <c r="C63" s="332">
        <v>7</v>
      </c>
      <c r="D63" s="332">
        <v>23</v>
      </c>
      <c r="E63" s="332">
        <v>325</v>
      </c>
      <c r="F63" s="332">
        <v>1426</v>
      </c>
      <c r="G63" s="332">
        <v>114</v>
      </c>
      <c r="H63" s="332">
        <v>109</v>
      </c>
      <c r="I63" s="332">
        <v>130</v>
      </c>
      <c r="J63" s="332">
        <v>1053</v>
      </c>
      <c r="K63" s="332">
        <v>1847</v>
      </c>
      <c r="L63" s="332">
        <v>140</v>
      </c>
      <c r="M63" s="332">
        <v>5277</v>
      </c>
      <c r="N63" s="201"/>
      <c r="O63" s="202"/>
    </row>
    <row r="64" spans="1:15" ht="12.75">
      <c r="A64" s="331" t="s">
        <v>302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201"/>
      <c r="O64" s="202"/>
    </row>
    <row r="65" spans="1:15" ht="12.75">
      <c r="A65" s="331" t="s">
        <v>958</v>
      </c>
      <c r="B65" s="332">
        <v>-1274</v>
      </c>
      <c r="C65" s="332">
        <v>-799</v>
      </c>
      <c r="D65" s="332">
        <v>-4212</v>
      </c>
      <c r="E65" s="332">
        <v>-2936</v>
      </c>
      <c r="F65" s="332">
        <v>-1737</v>
      </c>
      <c r="G65" s="332">
        <v>-1622</v>
      </c>
      <c r="H65" s="332">
        <v>-4013</v>
      </c>
      <c r="I65" s="332">
        <v>-1705</v>
      </c>
      <c r="J65" s="332">
        <v>-3606</v>
      </c>
      <c r="K65" s="332">
        <v>-2444</v>
      </c>
      <c r="L65" s="332">
        <v>-615</v>
      </c>
      <c r="M65" s="332">
        <v>-24962</v>
      </c>
      <c r="N65" s="201"/>
      <c r="O65" s="202"/>
    </row>
    <row r="66" spans="1:15" ht="12.75">
      <c r="A66" s="331" t="s">
        <v>302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201"/>
      <c r="O66" s="202"/>
    </row>
    <row r="67" spans="1:15" ht="12.75">
      <c r="A67" s="331" t="s">
        <v>927</v>
      </c>
      <c r="B67" s="332">
        <v>-519</v>
      </c>
      <c r="C67" s="332">
        <v>-12</v>
      </c>
      <c r="D67" s="332">
        <v>-1328</v>
      </c>
      <c r="E67" s="332">
        <v>-89</v>
      </c>
      <c r="F67" s="332">
        <v>-563</v>
      </c>
      <c r="G67" s="332">
        <v>-199</v>
      </c>
      <c r="H67" s="332">
        <v>-511</v>
      </c>
      <c r="I67" s="332">
        <v>-418</v>
      </c>
      <c r="J67" s="332">
        <v>-953</v>
      </c>
      <c r="K67" s="332">
        <v>568</v>
      </c>
      <c r="L67" s="332">
        <v>-19</v>
      </c>
      <c r="M67" s="332">
        <v>-4043</v>
      </c>
      <c r="N67" s="201"/>
      <c r="O67" s="202"/>
    </row>
    <row r="68" spans="1:15" ht="12.75">
      <c r="A68" s="331" t="s">
        <v>302</v>
      </c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201"/>
      <c r="O68" s="202"/>
    </row>
    <row r="69" spans="1:15" ht="12.75">
      <c r="A69" s="331" t="s">
        <v>960</v>
      </c>
      <c r="B69" s="332">
        <v>3879</v>
      </c>
      <c r="C69" s="332">
        <v>-188</v>
      </c>
      <c r="D69" s="332">
        <v>9276</v>
      </c>
      <c r="E69" s="332">
        <v>3765</v>
      </c>
      <c r="F69" s="332">
        <v>3113</v>
      </c>
      <c r="G69" s="332">
        <v>1366</v>
      </c>
      <c r="H69" s="332">
        <v>3351</v>
      </c>
      <c r="I69" s="332">
        <v>2004</v>
      </c>
      <c r="J69" s="332">
        <v>6013</v>
      </c>
      <c r="K69" s="332">
        <v>-3627</v>
      </c>
      <c r="L69" s="332">
        <v>231</v>
      </c>
      <c r="M69" s="332">
        <v>29183</v>
      </c>
      <c r="N69" s="201"/>
      <c r="O69" s="202"/>
    </row>
    <row r="71" ht="12.75">
      <c r="A71" s="324" t="s">
        <v>159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F78"/>
  <sheetViews>
    <sheetView workbookViewId="0" topLeftCell="A1">
      <selection activeCell="A2" sqref="A2"/>
    </sheetView>
  </sheetViews>
  <sheetFormatPr defaultColWidth="11.421875" defaultRowHeight="12.75"/>
  <cols>
    <col min="1" max="1" width="45.28125" style="197" customWidth="1"/>
    <col min="2" max="3" width="19.140625" style="197" bestFit="1" customWidth="1"/>
    <col min="4" max="4" width="14.7109375" style="197" bestFit="1" customWidth="1"/>
    <col min="5" max="16384" width="11.421875" style="197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196" t="s">
        <v>21</v>
      </c>
    </row>
    <row r="6" ht="12.75">
      <c r="A6" s="196" t="s">
        <v>22</v>
      </c>
    </row>
    <row r="7" ht="12.75">
      <c r="A7" s="196" t="s">
        <v>705</v>
      </c>
    </row>
    <row r="9" spans="1:5" ht="12.75">
      <c r="A9" s="197" t="s">
        <v>527</v>
      </c>
      <c r="B9" s="333" t="s">
        <v>972</v>
      </c>
      <c r="C9" s="333" t="s">
        <v>975</v>
      </c>
      <c r="D9" s="333" t="s">
        <v>23</v>
      </c>
      <c r="E9" s="197" t="s">
        <v>24</v>
      </c>
    </row>
    <row r="10" spans="1:5" ht="12.75">
      <c r="A10" s="197" t="s">
        <v>527</v>
      </c>
      <c r="B10" s="334" t="s">
        <v>25</v>
      </c>
      <c r="C10" s="334" t="s">
        <v>25</v>
      </c>
      <c r="D10" s="334" t="s">
        <v>26</v>
      </c>
      <c r="E10" s="197" t="s">
        <v>24</v>
      </c>
    </row>
    <row r="11" spans="1:4" ht="12.75">
      <c r="A11" s="335" t="s">
        <v>884</v>
      </c>
      <c r="B11" s="335"/>
      <c r="C11" s="335"/>
      <c r="D11" s="335"/>
    </row>
    <row r="12" spans="1:4" ht="12.75">
      <c r="A12" s="335" t="s">
        <v>302</v>
      </c>
      <c r="B12" s="335"/>
      <c r="C12" s="335"/>
      <c r="D12" s="335"/>
    </row>
    <row r="13" spans="1:6" ht="12.75">
      <c r="A13" s="335" t="s">
        <v>886</v>
      </c>
      <c r="B13" s="336">
        <v>599</v>
      </c>
      <c r="C13" s="336">
        <v>610</v>
      </c>
      <c r="D13" s="336">
        <v>1209</v>
      </c>
      <c r="E13" s="198"/>
      <c r="F13" s="198"/>
    </row>
    <row r="14" spans="1:6" ht="12.75">
      <c r="A14" s="335" t="s">
        <v>27</v>
      </c>
      <c r="B14" s="336">
        <v>28888</v>
      </c>
      <c r="C14" s="336">
        <v>0</v>
      </c>
      <c r="D14" s="336">
        <v>28888</v>
      </c>
      <c r="E14" s="198"/>
      <c r="F14" s="198"/>
    </row>
    <row r="15" spans="1:6" ht="12.75">
      <c r="A15" s="335" t="s">
        <v>887</v>
      </c>
      <c r="B15" s="336">
        <v>21822</v>
      </c>
      <c r="C15" s="336">
        <v>3313</v>
      </c>
      <c r="D15" s="336">
        <v>25135</v>
      </c>
      <c r="E15" s="198"/>
      <c r="F15" s="198"/>
    </row>
    <row r="16" spans="1:6" ht="12.75">
      <c r="A16" s="335" t="s">
        <v>28</v>
      </c>
      <c r="B16" s="336">
        <v>518</v>
      </c>
      <c r="C16" s="336">
        <v>0</v>
      </c>
      <c r="D16" s="336">
        <v>518</v>
      </c>
      <c r="E16" s="198"/>
      <c r="F16" s="198"/>
    </row>
    <row r="17" spans="1:6" ht="12.75">
      <c r="A17" s="335" t="s">
        <v>916</v>
      </c>
      <c r="B17" s="336">
        <v>2697</v>
      </c>
      <c r="C17" s="336">
        <v>1769</v>
      </c>
      <c r="D17" s="336">
        <v>4467</v>
      </c>
      <c r="E17" s="198"/>
      <c r="F17" s="198"/>
    </row>
    <row r="18" spans="1:6" ht="12.75">
      <c r="A18" s="335" t="s">
        <v>302</v>
      </c>
      <c r="B18" s="336"/>
      <c r="C18" s="336"/>
      <c r="D18" s="336"/>
      <c r="E18" s="198"/>
      <c r="F18" s="198"/>
    </row>
    <row r="19" spans="1:6" ht="12.75">
      <c r="A19" s="335" t="s">
        <v>979</v>
      </c>
      <c r="B19" s="336">
        <v>54524</v>
      </c>
      <c r="C19" s="336">
        <v>5692</v>
      </c>
      <c r="D19" s="336">
        <v>60216</v>
      </c>
      <c r="E19" s="198"/>
      <c r="F19" s="198"/>
    </row>
    <row r="20" spans="1:6" ht="12.75">
      <c r="A20" s="335" t="s">
        <v>302</v>
      </c>
      <c r="B20" s="336"/>
      <c r="C20" s="336"/>
      <c r="D20" s="336"/>
      <c r="E20" s="198"/>
      <c r="F20" s="198"/>
    </row>
    <row r="21" spans="1:6" ht="12.75">
      <c r="A21" s="335" t="s">
        <v>980</v>
      </c>
      <c r="B21" s="336">
        <v>1031</v>
      </c>
      <c r="C21" s="336">
        <v>9</v>
      </c>
      <c r="D21" s="336">
        <v>1039</v>
      </c>
      <c r="E21" s="198"/>
      <c r="F21" s="198"/>
    </row>
    <row r="22" spans="1:6" ht="12.75">
      <c r="A22" s="335" t="s">
        <v>302</v>
      </c>
      <c r="B22" s="336"/>
      <c r="C22" s="336"/>
      <c r="D22" s="336"/>
      <c r="E22" s="198"/>
      <c r="F22" s="198"/>
    </row>
    <row r="23" spans="1:6" ht="12.75">
      <c r="A23" s="335" t="s">
        <v>29</v>
      </c>
      <c r="B23" s="336">
        <v>0</v>
      </c>
      <c r="C23" s="336">
        <v>0</v>
      </c>
      <c r="D23" s="336">
        <v>0</v>
      </c>
      <c r="E23" s="198"/>
      <c r="F23" s="198"/>
    </row>
    <row r="24" spans="1:6" ht="12.75">
      <c r="A24" s="335" t="s">
        <v>918</v>
      </c>
      <c r="B24" s="336">
        <v>141</v>
      </c>
      <c r="C24" s="336">
        <v>6</v>
      </c>
      <c r="D24" s="336">
        <v>147</v>
      </c>
      <c r="E24" s="198"/>
      <c r="F24" s="198"/>
    </row>
    <row r="25" spans="1:6" ht="12.75">
      <c r="A25" s="335" t="s">
        <v>302</v>
      </c>
      <c r="B25" s="336"/>
      <c r="C25" s="336"/>
      <c r="D25" s="336"/>
      <c r="E25" s="198"/>
      <c r="F25" s="198"/>
    </row>
    <row r="26" spans="1:6" ht="12.75">
      <c r="A26" s="335" t="s">
        <v>983</v>
      </c>
      <c r="B26" s="336">
        <v>141</v>
      </c>
      <c r="C26" s="336">
        <v>6</v>
      </c>
      <c r="D26" s="336">
        <v>147</v>
      </c>
      <c r="E26" s="198"/>
      <c r="F26" s="198"/>
    </row>
    <row r="27" spans="1:6" ht="12.75">
      <c r="A27" s="335" t="s">
        <v>302</v>
      </c>
      <c r="B27" s="336"/>
      <c r="C27" s="336"/>
      <c r="D27" s="336"/>
      <c r="E27" s="198"/>
      <c r="F27" s="198"/>
    </row>
    <row r="28" spans="1:6" ht="12.75">
      <c r="A28" s="335" t="s">
        <v>920</v>
      </c>
      <c r="B28" s="336">
        <v>55696</v>
      </c>
      <c r="C28" s="336">
        <v>5706</v>
      </c>
      <c r="D28" s="336">
        <v>61403</v>
      </c>
      <c r="E28" s="198"/>
      <c r="F28" s="198"/>
    </row>
    <row r="29" spans="1:6" ht="12.75">
      <c r="A29" s="335" t="s">
        <v>302</v>
      </c>
      <c r="B29" s="336"/>
      <c r="C29" s="336"/>
      <c r="D29" s="336"/>
      <c r="E29" s="198"/>
      <c r="F29" s="198"/>
    </row>
    <row r="30" spans="1:6" ht="12.75">
      <c r="A30" s="335" t="s">
        <v>921</v>
      </c>
      <c r="B30" s="336"/>
      <c r="C30" s="336"/>
      <c r="D30" s="336"/>
      <c r="E30" s="198"/>
      <c r="F30" s="198"/>
    </row>
    <row r="31" spans="1:6" ht="12.75">
      <c r="A31" s="335" t="s">
        <v>302</v>
      </c>
      <c r="B31" s="336"/>
      <c r="C31" s="336"/>
      <c r="D31" s="336"/>
      <c r="E31" s="198"/>
      <c r="F31" s="198"/>
    </row>
    <row r="32" spans="1:6" ht="12.75">
      <c r="A32" s="335" t="s">
        <v>18</v>
      </c>
      <c r="B32" s="336">
        <v>209</v>
      </c>
      <c r="C32" s="336">
        <v>0</v>
      </c>
      <c r="D32" s="336">
        <v>209</v>
      </c>
      <c r="E32" s="198"/>
      <c r="F32" s="198"/>
    </row>
    <row r="33" spans="1:6" ht="12.75">
      <c r="A33" s="335" t="s">
        <v>926</v>
      </c>
      <c r="B33" s="336">
        <v>725</v>
      </c>
      <c r="C33" s="336">
        <v>321</v>
      </c>
      <c r="D33" s="336">
        <v>1046</v>
      </c>
      <c r="E33" s="198"/>
      <c r="F33" s="198"/>
    </row>
    <row r="34" spans="1:6" ht="12.75">
      <c r="A34" s="335" t="s">
        <v>928</v>
      </c>
      <c r="B34" s="336">
        <v>18177</v>
      </c>
      <c r="C34" s="336">
        <v>415</v>
      </c>
      <c r="D34" s="336">
        <v>18592</v>
      </c>
      <c r="E34" s="198"/>
      <c r="F34" s="198"/>
    </row>
    <row r="35" spans="1:6" ht="12.75">
      <c r="A35" s="335" t="s">
        <v>302</v>
      </c>
      <c r="B35" s="336"/>
      <c r="C35" s="336"/>
      <c r="D35" s="336"/>
      <c r="E35" s="198"/>
      <c r="F35" s="198"/>
    </row>
    <row r="36" spans="1:6" ht="12.75">
      <c r="A36" s="335" t="s">
        <v>999</v>
      </c>
      <c r="B36" s="336">
        <v>19110</v>
      </c>
      <c r="C36" s="336">
        <v>736</v>
      </c>
      <c r="D36" s="336">
        <v>19847</v>
      </c>
      <c r="E36" s="198"/>
      <c r="F36" s="198"/>
    </row>
    <row r="37" spans="1:6" ht="12.75">
      <c r="A37" s="335" t="s">
        <v>302</v>
      </c>
      <c r="B37" s="336"/>
      <c r="C37" s="336"/>
      <c r="D37" s="336"/>
      <c r="E37" s="198"/>
      <c r="F37" s="198"/>
    </row>
    <row r="38" spans="1:6" ht="12.75">
      <c r="A38" s="335" t="s">
        <v>1000</v>
      </c>
      <c r="B38" s="336">
        <v>0</v>
      </c>
      <c r="C38" s="336">
        <v>0</v>
      </c>
      <c r="D38" s="336">
        <v>0</v>
      </c>
      <c r="E38" s="198"/>
      <c r="F38" s="198"/>
    </row>
    <row r="39" spans="1:6" ht="12.75">
      <c r="A39" s="335" t="s">
        <v>7</v>
      </c>
      <c r="B39" s="336">
        <v>29888</v>
      </c>
      <c r="C39" s="336">
        <v>2765</v>
      </c>
      <c r="D39" s="336">
        <v>32652</v>
      </c>
      <c r="E39" s="198"/>
      <c r="F39" s="198"/>
    </row>
    <row r="40" spans="1:6" ht="12.75">
      <c r="A40" s="335" t="s">
        <v>960</v>
      </c>
      <c r="B40" s="336">
        <v>6698</v>
      </c>
      <c r="C40" s="336">
        <v>2205</v>
      </c>
      <c r="D40" s="336">
        <v>8904</v>
      </c>
      <c r="E40" s="198"/>
      <c r="F40" s="198"/>
    </row>
    <row r="41" spans="1:6" ht="12.75">
      <c r="A41" s="335" t="s">
        <v>302</v>
      </c>
      <c r="B41" s="336"/>
      <c r="C41" s="336"/>
      <c r="D41" s="336"/>
      <c r="E41" s="198"/>
      <c r="F41" s="198"/>
    </row>
    <row r="42" spans="1:6" ht="12.75">
      <c r="A42" s="335" t="s">
        <v>8</v>
      </c>
      <c r="B42" s="336">
        <v>36586</v>
      </c>
      <c r="C42" s="336">
        <v>4970</v>
      </c>
      <c r="D42" s="336">
        <v>41556</v>
      </c>
      <c r="E42" s="198"/>
      <c r="F42" s="198"/>
    </row>
    <row r="43" spans="1:6" ht="12.75">
      <c r="A43" s="335" t="s">
        <v>302</v>
      </c>
      <c r="B43" s="336"/>
      <c r="C43" s="336"/>
      <c r="D43" s="336"/>
      <c r="E43" s="198"/>
      <c r="F43" s="198"/>
    </row>
    <row r="44" spans="1:6" ht="12.75">
      <c r="A44" s="335" t="s">
        <v>934</v>
      </c>
      <c r="B44" s="336">
        <v>55696</v>
      </c>
      <c r="C44" s="336">
        <v>5706</v>
      </c>
      <c r="D44" s="336">
        <v>61403</v>
      </c>
      <c r="E44" s="198"/>
      <c r="F44" s="198"/>
    </row>
    <row r="45" spans="2:6" ht="12.75">
      <c r="B45" s="405"/>
      <c r="C45" s="405"/>
      <c r="D45" s="405"/>
      <c r="E45" s="198"/>
      <c r="F45" s="198"/>
    </row>
    <row r="46" spans="1:6" ht="12.75">
      <c r="A46" s="196" t="s">
        <v>704</v>
      </c>
      <c r="B46" s="405"/>
      <c r="C46" s="405"/>
      <c r="D46" s="405"/>
      <c r="E46" s="198"/>
      <c r="F46" s="198"/>
    </row>
    <row r="47" spans="2:6" ht="12.75">
      <c r="B47" s="405"/>
      <c r="C47" s="405"/>
      <c r="D47" s="405"/>
      <c r="E47" s="198"/>
      <c r="F47" s="198"/>
    </row>
    <row r="48" spans="1:6" ht="12.75">
      <c r="A48" s="197" t="s">
        <v>527</v>
      </c>
      <c r="B48" s="406" t="s">
        <v>972</v>
      </c>
      <c r="C48" s="406" t="s">
        <v>975</v>
      </c>
      <c r="D48" s="406" t="s">
        <v>23</v>
      </c>
      <c r="E48" s="198"/>
      <c r="F48" s="198"/>
    </row>
    <row r="49" spans="1:6" ht="12.75">
      <c r="A49" s="197" t="s">
        <v>527</v>
      </c>
      <c r="B49" s="407" t="s">
        <v>25</v>
      </c>
      <c r="C49" s="407" t="s">
        <v>25</v>
      </c>
      <c r="D49" s="407" t="s">
        <v>26</v>
      </c>
      <c r="E49" s="198"/>
      <c r="F49" s="198"/>
    </row>
    <row r="50" spans="1:6" ht="12.75">
      <c r="A50" s="335" t="s">
        <v>30</v>
      </c>
      <c r="B50" s="336">
        <v>15784</v>
      </c>
      <c r="C50" s="336">
        <v>4594</v>
      </c>
      <c r="D50" s="336">
        <v>20378</v>
      </c>
      <c r="E50" s="198"/>
      <c r="F50" s="198"/>
    </row>
    <row r="51" spans="1:6" ht="12.75">
      <c r="A51" s="335" t="s">
        <v>31</v>
      </c>
      <c r="B51" s="336">
        <v>0</v>
      </c>
      <c r="C51" s="336">
        <v>0</v>
      </c>
      <c r="D51" s="336">
        <v>0</v>
      </c>
      <c r="E51" s="198"/>
      <c r="F51" s="198"/>
    </row>
    <row r="52" spans="1:6" ht="12.75">
      <c r="A52" s="335" t="s">
        <v>32</v>
      </c>
      <c r="B52" s="336">
        <v>15784</v>
      </c>
      <c r="C52" s="336">
        <v>4594</v>
      </c>
      <c r="D52" s="336">
        <v>20378</v>
      </c>
      <c r="E52" s="198"/>
      <c r="F52" s="198"/>
    </row>
    <row r="53" spans="1:6" ht="12.75">
      <c r="A53" s="335" t="s">
        <v>302</v>
      </c>
      <c r="B53" s="336"/>
      <c r="C53" s="336"/>
      <c r="D53" s="336"/>
      <c r="E53" s="198"/>
      <c r="F53" s="198"/>
    </row>
    <row r="54" spans="1:6" ht="12.75">
      <c r="A54" s="335" t="s">
        <v>33</v>
      </c>
      <c r="B54" s="336">
        <v>-7299</v>
      </c>
      <c r="C54" s="336">
        <v>-1717</v>
      </c>
      <c r="D54" s="336">
        <v>-9016</v>
      </c>
      <c r="E54" s="198"/>
      <c r="F54" s="198"/>
    </row>
    <row r="55" spans="1:6" ht="12.75">
      <c r="A55" s="335" t="s">
        <v>302</v>
      </c>
      <c r="B55" s="336"/>
      <c r="C55" s="336"/>
      <c r="D55" s="336"/>
      <c r="E55" s="198"/>
      <c r="F55" s="198"/>
    </row>
    <row r="56" spans="1:6" ht="12.75">
      <c r="A56" s="335" t="s">
        <v>1002</v>
      </c>
      <c r="B56" s="336">
        <v>8485</v>
      </c>
      <c r="C56" s="336">
        <v>2877</v>
      </c>
      <c r="D56" s="336">
        <v>11362</v>
      </c>
      <c r="E56" s="198"/>
      <c r="F56" s="198"/>
    </row>
    <row r="57" spans="1:6" ht="12.75">
      <c r="A57" s="335" t="s">
        <v>302</v>
      </c>
      <c r="B57" s="336"/>
      <c r="C57" s="336"/>
      <c r="D57" s="336"/>
      <c r="E57" s="198"/>
      <c r="F57" s="198"/>
    </row>
    <row r="58" spans="1:6" ht="12.75">
      <c r="A58" s="335" t="s">
        <v>34</v>
      </c>
      <c r="B58" s="336">
        <v>3258</v>
      </c>
      <c r="C58" s="336">
        <v>266</v>
      </c>
      <c r="D58" s="336">
        <v>3525</v>
      </c>
      <c r="E58" s="198"/>
      <c r="F58" s="198"/>
    </row>
    <row r="59" spans="1:6" ht="12.75">
      <c r="A59" s="335" t="s">
        <v>35</v>
      </c>
      <c r="B59" s="336">
        <v>-907</v>
      </c>
      <c r="C59" s="336">
        <v>-213</v>
      </c>
      <c r="D59" s="336">
        <v>-1120</v>
      </c>
      <c r="E59" s="198"/>
      <c r="F59" s="198"/>
    </row>
    <row r="60" spans="1:6" ht="12.75">
      <c r="A60" s="335" t="s">
        <v>36</v>
      </c>
      <c r="B60" s="336">
        <v>23</v>
      </c>
      <c r="C60" s="336">
        <v>-5</v>
      </c>
      <c r="D60" s="336">
        <v>18</v>
      </c>
      <c r="E60" s="198"/>
      <c r="F60" s="198"/>
    </row>
    <row r="61" spans="1:6" ht="12.75">
      <c r="A61" s="335" t="s">
        <v>958</v>
      </c>
      <c r="B61" s="336">
        <v>-2816</v>
      </c>
      <c r="C61" s="336">
        <v>-289</v>
      </c>
      <c r="D61" s="336">
        <v>-3105</v>
      </c>
      <c r="E61" s="198"/>
      <c r="F61" s="198"/>
    </row>
    <row r="62" spans="1:6" ht="12.75">
      <c r="A62" s="335" t="s">
        <v>302</v>
      </c>
      <c r="B62" s="336"/>
      <c r="C62" s="336"/>
      <c r="D62" s="336"/>
      <c r="E62" s="198"/>
      <c r="F62" s="198"/>
    </row>
    <row r="63" spans="1:6" ht="12.75">
      <c r="A63" s="335" t="s">
        <v>37</v>
      </c>
      <c r="B63" s="336">
        <v>-401</v>
      </c>
      <c r="C63" s="336">
        <v>-225</v>
      </c>
      <c r="D63" s="336">
        <v>-626</v>
      </c>
      <c r="E63" s="198"/>
      <c r="F63" s="198"/>
    </row>
    <row r="64" spans="1:6" ht="12.75">
      <c r="A64" s="335" t="s">
        <v>302</v>
      </c>
      <c r="B64" s="336"/>
      <c r="C64" s="336"/>
      <c r="D64" s="336"/>
      <c r="E64" s="198"/>
      <c r="F64" s="198"/>
    </row>
    <row r="65" spans="1:6" ht="12.75">
      <c r="A65" s="335" t="s">
        <v>927</v>
      </c>
      <c r="B65" s="336">
        <v>-1386</v>
      </c>
      <c r="C65" s="336">
        <v>-447</v>
      </c>
      <c r="D65" s="336">
        <v>-1832</v>
      </c>
      <c r="E65" s="198"/>
      <c r="F65" s="198"/>
    </row>
    <row r="66" spans="1:6" ht="12.75">
      <c r="A66" s="335" t="s">
        <v>302</v>
      </c>
      <c r="B66" s="336"/>
      <c r="C66" s="336"/>
      <c r="D66" s="336"/>
      <c r="E66" s="198"/>
      <c r="F66" s="198"/>
    </row>
    <row r="67" spans="1:6" ht="12.75">
      <c r="A67" s="335" t="s">
        <v>960</v>
      </c>
      <c r="B67" s="336">
        <v>6698</v>
      </c>
      <c r="C67" s="336">
        <v>2205</v>
      </c>
      <c r="D67" s="336">
        <v>8904</v>
      </c>
      <c r="E67" s="198"/>
      <c r="F67" s="198"/>
    </row>
    <row r="68" spans="5:6" ht="12.75">
      <c r="E68" s="198"/>
      <c r="F68" s="198"/>
    </row>
    <row r="69" spans="1:6" ht="12.75">
      <c r="A69" s="197" t="s">
        <v>302</v>
      </c>
      <c r="E69" s="198"/>
      <c r="F69" s="198"/>
    </row>
    <row r="70" spans="1:6" ht="12.75">
      <c r="A70" s="196" t="s">
        <v>706</v>
      </c>
      <c r="E70" s="198"/>
      <c r="F70" s="198"/>
    </row>
    <row r="71" spans="5:6" ht="12.75">
      <c r="E71" s="198"/>
      <c r="F71" s="198"/>
    </row>
    <row r="72" spans="1:6" ht="12.75">
      <c r="A72" s="197" t="s">
        <v>527</v>
      </c>
      <c r="B72" s="333" t="s">
        <v>972</v>
      </c>
      <c r="C72" s="333" t="s">
        <v>975</v>
      </c>
      <c r="D72" s="333" t="s">
        <v>23</v>
      </c>
      <c r="E72" s="198"/>
      <c r="F72" s="198"/>
    </row>
    <row r="73" spans="1:6" ht="12.75">
      <c r="A73" s="197" t="s">
        <v>527</v>
      </c>
      <c r="B73" s="334" t="s">
        <v>25</v>
      </c>
      <c r="C73" s="334" t="s">
        <v>25</v>
      </c>
      <c r="D73" s="334" t="s">
        <v>26</v>
      </c>
      <c r="E73" s="198"/>
      <c r="F73" s="198"/>
    </row>
    <row r="74" spans="1:6" ht="12.75">
      <c r="A74" s="335" t="s">
        <v>38</v>
      </c>
      <c r="B74" s="336">
        <v>1323302</v>
      </c>
      <c r="C74" s="336">
        <v>455681</v>
      </c>
      <c r="D74" s="336">
        <v>1778983</v>
      </c>
      <c r="E74" s="198"/>
      <c r="F74" s="198"/>
    </row>
    <row r="75" spans="1:6" ht="12.75">
      <c r="A75" s="335" t="s">
        <v>39</v>
      </c>
      <c r="B75" s="336">
        <v>122920</v>
      </c>
      <c r="C75" s="336">
        <v>88858</v>
      </c>
      <c r="D75" s="336">
        <v>211778</v>
      </c>
      <c r="E75" s="198"/>
      <c r="F75" s="198"/>
    </row>
    <row r="76" spans="1:6" ht="12.75">
      <c r="A76" s="335" t="s">
        <v>40</v>
      </c>
      <c r="B76" s="336">
        <v>29</v>
      </c>
      <c r="C76" s="336">
        <v>24</v>
      </c>
      <c r="D76" s="336">
        <v>53</v>
      </c>
      <c r="E76" s="198"/>
      <c r="F76" s="198"/>
    </row>
    <row r="78" ht="12.75">
      <c r="A78" s="324" t="s">
        <v>159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E78"/>
  <sheetViews>
    <sheetView workbookViewId="0" topLeftCell="A1">
      <selection activeCell="A2" sqref="A2"/>
    </sheetView>
  </sheetViews>
  <sheetFormatPr defaultColWidth="11.421875" defaultRowHeight="12.75"/>
  <cols>
    <col min="1" max="1" width="45.28125" style="197" customWidth="1"/>
    <col min="2" max="2" width="19.140625" style="197" bestFit="1" customWidth="1"/>
    <col min="3" max="3" width="14.7109375" style="197" bestFit="1" customWidth="1"/>
    <col min="4" max="16384" width="11.421875" style="197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196" t="s">
        <v>949</v>
      </c>
    </row>
    <row r="6" ht="12.75">
      <c r="A6" s="196" t="s">
        <v>22</v>
      </c>
    </row>
    <row r="7" ht="12.75">
      <c r="A7" s="196" t="s">
        <v>705</v>
      </c>
    </row>
    <row r="9" spans="1:4" ht="12.75">
      <c r="A9" s="197" t="s">
        <v>527</v>
      </c>
      <c r="B9" s="333" t="s">
        <v>950</v>
      </c>
      <c r="C9" s="333" t="s">
        <v>23</v>
      </c>
      <c r="D9" s="197" t="s">
        <v>24</v>
      </c>
    </row>
    <row r="10" spans="1:4" ht="12.75">
      <c r="A10" s="197" t="s">
        <v>527</v>
      </c>
      <c r="B10" s="526" t="s">
        <v>951</v>
      </c>
      <c r="C10" s="334" t="s">
        <v>26</v>
      </c>
      <c r="D10" s="197" t="s">
        <v>24</v>
      </c>
    </row>
    <row r="11" spans="1:3" ht="12.75">
      <c r="A11" s="335" t="s">
        <v>884</v>
      </c>
      <c r="B11" s="335"/>
      <c r="C11" s="335"/>
    </row>
    <row r="12" spans="1:3" ht="12.75">
      <c r="A12" s="335" t="s">
        <v>302</v>
      </c>
      <c r="B12" s="335"/>
      <c r="C12" s="335"/>
    </row>
    <row r="13" spans="1:5" ht="12.75">
      <c r="A13" s="335" t="s">
        <v>886</v>
      </c>
      <c r="B13" s="336">
        <v>14</v>
      </c>
      <c r="C13" s="336">
        <v>14</v>
      </c>
      <c r="D13" s="198"/>
      <c r="E13" s="198"/>
    </row>
    <row r="14" spans="1:5" ht="12.75">
      <c r="A14" s="335" t="s">
        <v>27</v>
      </c>
      <c r="B14" s="336">
        <v>0</v>
      </c>
      <c r="C14" s="336">
        <v>0</v>
      </c>
      <c r="D14" s="198"/>
      <c r="E14" s="198"/>
    </row>
    <row r="15" spans="1:5" ht="12.75">
      <c r="A15" s="335" t="s">
        <v>887</v>
      </c>
      <c r="B15" s="336">
        <v>306</v>
      </c>
      <c r="C15" s="336">
        <v>306</v>
      </c>
      <c r="D15" s="198"/>
      <c r="E15" s="198"/>
    </row>
    <row r="16" spans="1:5" ht="12.75">
      <c r="A16" s="335" t="s">
        <v>28</v>
      </c>
      <c r="B16" s="336">
        <v>0</v>
      </c>
      <c r="C16" s="336">
        <v>0</v>
      </c>
      <c r="D16" s="198"/>
      <c r="E16" s="198"/>
    </row>
    <row r="17" spans="1:5" ht="12.75">
      <c r="A17" s="335" t="s">
        <v>916</v>
      </c>
      <c r="B17" s="336">
        <v>11</v>
      </c>
      <c r="C17" s="336">
        <v>11</v>
      </c>
      <c r="D17" s="198"/>
      <c r="E17" s="198"/>
    </row>
    <row r="18" spans="1:5" ht="12.75">
      <c r="A18" s="335" t="s">
        <v>302</v>
      </c>
      <c r="B18" s="336"/>
      <c r="C18" s="336"/>
      <c r="D18" s="198"/>
      <c r="E18" s="198"/>
    </row>
    <row r="19" spans="1:5" ht="12.75">
      <c r="A19" s="335" t="s">
        <v>979</v>
      </c>
      <c r="B19" s="336">
        <v>331</v>
      </c>
      <c r="C19" s="336">
        <v>331</v>
      </c>
      <c r="D19" s="198"/>
      <c r="E19" s="198"/>
    </row>
    <row r="20" spans="1:5" ht="12.75">
      <c r="A20" s="335" t="s">
        <v>302</v>
      </c>
      <c r="B20" s="336"/>
      <c r="C20" s="336"/>
      <c r="D20" s="198"/>
      <c r="E20" s="198"/>
    </row>
    <row r="21" spans="1:5" ht="12.75">
      <c r="A21" s="335" t="s">
        <v>980</v>
      </c>
      <c r="B21" s="336">
        <v>31</v>
      </c>
      <c r="C21" s="336">
        <v>31</v>
      </c>
      <c r="D21" s="198"/>
      <c r="E21" s="198"/>
    </row>
    <row r="22" spans="1:5" ht="12.75">
      <c r="A22" s="335" t="s">
        <v>302</v>
      </c>
      <c r="B22" s="336"/>
      <c r="C22" s="336"/>
      <c r="D22" s="198"/>
      <c r="E22" s="198"/>
    </row>
    <row r="23" spans="1:5" ht="12.75">
      <c r="A23" s="335" t="s">
        <v>29</v>
      </c>
      <c r="B23" s="336">
        <v>0</v>
      </c>
      <c r="C23" s="336">
        <v>0</v>
      </c>
      <c r="D23" s="198"/>
      <c r="E23" s="198"/>
    </row>
    <row r="24" spans="1:5" ht="12.75">
      <c r="A24" s="335" t="s">
        <v>918</v>
      </c>
      <c r="B24" s="336">
        <v>0</v>
      </c>
      <c r="C24" s="336">
        <v>0</v>
      </c>
      <c r="D24" s="198"/>
      <c r="E24" s="198"/>
    </row>
    <row r="25" spans="1:5" ht="12.75">
      <c r="A25" s="335" t="s">
        <v>302</v>
      </c>
      <c r="B25" s="336"/>
      <c r="C25" s="336"/>
      <c r="D25" s="198"/>
      <c r="E25" s="198"/>
    </row>
    <row r="26" spans="1:5" ht="12.75">
      <c r="A26" s="335" t="s">
        <v>983</v>
      </c>
      <c r="B26" s="336">
        <v>38</v>
      </c>
      <c r="C26" s="336">
        <v>38</v>
      </c>
      <c r="D26" s="198"/>
      <c r="E26" s="198"/>
    </row>
    <row r="27" spans="1:5" ht="12.75">
      <c r="A27" s="335" t="s">
        <v>302</v>
      </c>
      <c r="B27" s="336"/>
      <c r="C27" s="336"/>
      <c r="D27" s="198"/>
      <c r="E27" s="198"/>
    </row>
    <row r="28" spans="1:5" ht="12.75">
      <c r="A28" s="335" t="s">
        <v>920</v>
      </c>
      <c r="B28" s="336">
        <v>400</v>
      </c>
      <c r="C28" s="336">
        <v>400</v>
      </c>
      <c r="D28" s="198"/>
      <c r="E28" s="198"/>
    </row>
    <row r="29" spans="1:5" ht="12.75">
      <c r="A29" s="335" t="s">
        <v>302</v>
      </c>
      <c r="B29" s="336"/>
      <c r="C29" s="336"/>
      <c r="D29" s="198"/>
      <c r="E29" s="198"/>
    </row>
    <row r="30" spans="1:5" ht="12.75">
      <c r="A30" s="335" t="s">
        <v>921</v>
      </c>
      <c r="B30" s="336"/>
      <c r="C30" s="336"/>
      <c r="D30" s="198"/>
      <c r="E30" s="198"/>
    </row>
    <row r="31" spans="1:5" ht="12.75">
      <c r="A31" s="335" t="s">
        <v>302</v>
      </c>
      <c r="B31" s="336"/>
      <c r="C31" s="336"/>
      <c r="D31" s="198"/>
      <c r="E31" s="198"/>
    </row>
    <row r="32" spans="1:5" ht="12.75">
      <c r="A32" s="335" t="s">
        <v>18</v>
      </c>
      <c r="B32" s="336">
        <v>0</v>
      </c>
      <c r="C32" s="336">
        <v>0</v>
      </c>
      <c r="D32" s="198"/>
      <c r="E32" s="198"/>
    </row>
    <row r="33" spans="1:5" ht="12.75">
      <c r="A33" s="335" t="s">
        <v>926</v>
      </c>
      <c r="B33" s="336">
        <v>43</v>
      </c>
      <c r="C33" s="336">
        <v>43</v>
      </c>
      <c r="D33" s="198"/>
      <c r="E33" s="198"/>
    </row>
    <row r="34" spans="1:5" ht="12.75">
      <c r="A34" s="335" t="s">
        <v>928</v>
      </c>
      <c r="B34" s="336">
        <v>12</v>
      </c>
      <c r="C34" s="336">
        <v>12</v>
      </c>
      <c r="D34" s="198"/>
      <c r="E34" s="198"/>
    </row>
    <row r="35" spans="1:5" ht="12.75">
      <c r="A35" s="335" t="s">
        <v>302</v>
      </c>
      <c r="B35" s="336"/>
      <c r="C35" s="336"/>
      <c r="D35" s="198"/>
      <c r="E35" s="198"/>
    </row>
    <row r="36" spans="1:5" ht="12.75">
      <c r="A36" s="335" t="s">
        <v>999</v>
      </c>
      <c r="B36" s="336">
        <v>55</v>
      </c>
      <c r="C36" s="336">
        <v>55</v>
      </c>
      <c r="D36" s="198"/>
      <c r="E36" s="198"/>
    </row>
    <row r="37" spans="1:5" ht="12.75">
      <c r="A37" s="335" t="s">
        <v>302</v>
      </c>
      <c r="B37" s="336"/>
      <c r="C37" s="336"/>
      <c r="D37" s="198"/>
      <c r="E37" s="198"/>
    </row>
    <row r="38" spans="1:5" ht="12.75">
      <c r="A38" s="335" t="s">
        <v>1000</v>
      </c>
      <c r="B38" s="336">
        <v>4</v>
      </c>
      <c r="C38" s="336">
        <v>4</v>
      </c>
      <c r="D38" s="198"/>
      <c r="E38" s="198"/>
    </row>
    <row r="39" spans="1:5" ht="12.75">
      <c r="A39" s="335" t="s">
        <v>7</v>
      </c>
      <c r="B39" s="336">
        <v>534</v>
      </c>
      <c r="C39" s="336">
        <v>534</v>
      </c>
      <c r="D39" s="198"/>
      <c r="E39" s="198"/>
    </row>
    <row r="40" spans="1:5" ht="12.75">
      <c r="A40" s="335" t="s">
        <v>960</v>
      </c>
      <c r="B40" s="336">
        <v>-192</v>
      </c>
      <c r="C40" s="336">
        <v>-192</v>
      </c>
      <c r="D40" s="198"/>
      <c r="E40" s="198"/>
    </row>
    <row r="41" spans="1:5" ht="12.75">
      <c r="A41" s="335" t="s">
        <v>302</v>
      </c>
      <c r="B41" s="336"/>
      <c r="C41" s="336"/>
      <c r="D41" s="198"/>
      <c r="E41" s="198"/>
    </row>
    <row r="42" spans="1:5" ht="12.75">
      <c r="A42" s="335" t="s">
        <v>8</v>
      </c>
      <c r="B42" s="336">
        <v>341</v>
      </c>
      <c r="C42" s="336">
        <v>341</v>
      </c>
      <c r="D42" s="198"/>
      <c r="E42" s="198"/>
    </row>
    <row r="43" spans="1:5" ht="12.75">
      <c r="A43" s="335" t="s">
        <v>302</v>
      </c>
      <c r="B43" s="336"/>
      <c r="C43" s="336"/>
      <c r="D43" s="198"/>
      <c r="E43" s="198"/>
    </row>
    <row r="44" spans="1:5" ht="12.75">
      <c r="A44" s="335" t="s">
        <v>934</v>
      </c>
      <c r="B44" s="336">
        <v>400</v>
      </c>
      <c r="C44" s="336">
        <v>400</v>
      </c>
      <c r="D44" s="198"/>
      <c r="E44" s="198"/>
    </row>
    <row r="45" spans="2:5" ht="12.75">
      <c r="B45" s="405"/>
      <c r="C45" s="405"/>
      <c r="D45" s="198"/>
      <c r="E45" s="198"/>
    </row>
    <row r="46" spans="1:5" ht="12.75">
      <c r="A46" s="196" t="s">
        <v>704</v>
      </c>
      <c r="B46" s="405"/>
      <c r="C46" s="405"/>
      <c r="D46" s="198"/>
      <c r="E46" s="198"/>
    </row>
    <row r="47" spans="2:5" ht="12.75">
      <c r="B47" s="405"/>
      <c r="C47" s="405"/>
      <c r="D47" s="198"/>
      <c r="E47" s="198"/>
    </row>
    <row r="48" spans="1:5" ht="12.75">
      <c r="A48" s="197" t="s">
        <v>527</v>
      </c>
      <c r="B48" s="406" t="s">
        <v>950</v>
      </c>
      <c r="C48" s="406" t="s">
        <v>23</v>
      </c>
      <c r="D48" s="198"/>
      <c r="E48" s="198"/>
    </row>
    <row r="49" spans="1:5" ht="12.75">
      <c r="A49" s="197" t="s">
        <v>527</v>
      </c>
      <c r="B49" s="407" t="s">
        <v>951</v>
      </c>
      <c r="C49" s="407" t="s">
        <v>26</v>
      </c>
      <c r="D49" s="198"/>
      <c r="E49" s="198"/>
    </row>
    <row r="50" spans="1:5" ht="12.75">
      <c r="A50" s="335" t="s">
        <v>30</v>
      </c>
      <c r="B50" s="336">
        <v>0</v>
      </c>
      <c r="C50" s="336">
        <v>0</v>
      </c>
      <c r="D50" s="198"/>
      <c r="E50" s="198"/>
    </row>
    <row r="51" spans="1:5" ht="12.75">
      <c r="A51" s="335" t="s">
        <v>31</v>
      </c>
      <c r="B51" s="336">
        <v>0</v>
      </c>
      <c r="C51" s="336">
        <v>0</v>
      </c>
      <c r="D51" s="198"/>
      <c r="E51" s="198"/>
    </row>
    <row r="52" spans="1:5" ht="12.75">
      <c r="A52" s="335" t="s">
        <v>32</v>
      </c>
      <c r="B52" s="336">
        <v>0</v>
      </c>
      <c r="C52" s="336">
        <v>0</v>
      </c>
      <c r="D52" s="198"/>
      <c r="E52" s="198"/>
    </row>
    <row r="53" spans="1:5" ht="12.75">
      <c r="A53" s="335" t="s">
        <v>302</v>
      </c>
      <c r="B53" s="336"/>
      <c r="C53" s="336"/>
      <c r="D53" s="198"/>
      <c r="E53" s="198"/>
    </row>
    <row r="54" spans="1:5" ht="12.75">
      <c r="A54" s="335" t="s">
        <v>33</v>
      </c>
      <c r="B54" s="336">
        <v>-215</v>
      </c>
      <c r="C54" s="336">
        <v>-215</v>
      </c>
      <c r="D54" s="198"/>
      <c r="E54" s="198"/>
    </row>
    <row r="55" spans="1:5" ht="12.75">
      <c r="A55" s="335" t="s">
        <v>302</v>
      </c>
      <c r="B55" s="336"/>
      <c r="C55" s="336"/>
      <c r="D55" s="198"/>
      <c r="E55" s="198"/>
    </row>
    <row r="56" spans="1:5" ht="12.75">
      <c r="A56" s="335" t="s">
        <v>1002</v>
      </c>
      <c r="B56" s="336">
        <v>-215</v>
      </c>
      <c r="C56" s="336">
        <v>-215</v>
      </c>
      <c r="D56" s="198"/>
      <c r="E56" s="198"/>
    </row>
    <row r="57" spans="1:5" ht="12.75">
      <c r="A57" s="335" t="s">
        <v>302</v>
      </c>
      <c r="B57" s="336"/>
      <c r="C57" s="336"/>
      <c r="D57" s="198"/>
      <c r="E57" s="198"/>
    </row>
    <row r="58" spans="1:5" ht="12.75">
      <c r="A58" s="335" t="s">
        <v>34</v>
      </c>
      <c r="B58" s="336">
        <v>14</v>
      </c>
      <c r="C58" s="336">
        <v>14</v>
      </c>
      <c r="D58" s="198"/>
      <c r="E58" s="198"/>
    </row>
    <row r="59" spans="1:5" ht="12.75">
      <c r="A59" s="335" t="s">
        <v>35</v>
      </c>
      <c r="B59" s="336">
        <v>0</v>
      </c>
      <c r="C59" s="336">
        <v>0</v>
      </c>
      <c r="D59" s="198"/>
      <c r="E59" s="198"/>
    </row>
    <row r="60" spans="1:5" ht="12.75">
      <c r="A60" s="335" t="s">
        <v>36</v>
      </c>
      <c r="B60" s="336">
        <v>0</v>
      </c>
      <c r="C60" s="336">
        <v>0</v>
      </c>
      <c r="D60" s="198"/>
      <c r="E60" s="198"/>
    </row>
    <row r="61" spans="1:5" ht="12.75">
      <c r="A61" s="335" t="s">
        <v>958</v>
      </c>
      <c r="B61" s="336">
        <v>-31</v>
      </c>
      <c r="C61" s="336">
        <v>-31</v>
      </c>
      <c r="D61" s="198"/>
      <c r="E61" s="198"/>
    </row>
    <row r="62" spans="1:5" ht="12.75">
      <c r="A62" s="335" t="s">
        <v>302</v>
      </c>
      <c r="B62" s="336"/>
      <c r="C62" s="336"/>
      <c r="D62" s="198"/>
      <c r="E62" s="198"/>
    </row>
    <row r="63" spans="1:5" ht="12.75">
      <c r="A63" s="335" t="s">
        <v>37</v>
      </c>
      <c r="B63" s="336">
        <v>-17</v>
      </c>
      <c r="C63" s="336">
        <v>-17</v>
      </c>
      <c r="D63" s="198"/>
      <c r="E63" s="198"/>
    </row>
    <row r="64" spans="1:5" ht="12.75">
      <c r="A64" s="335" t="s">
        <v>302</v>
      </c>
      <c r="B64" s="336"/>
      <c r="C64" s="336"/>
      <c r="D64" s="198"/>
      <c r="E64" s="198"/>
    </row>
    <row r="65" spans="1:5" ht="12.75">
      <c r="A65" s="335" t="s">
        <v>927</v>
      </c>
      <c r="B65" s="336">
        <v>39</v>
      </c>
      <c r="C65" s="336">
        <v>39</v>
      </c>
      <c r="D65" s="198"/>
      <c r="E65" s="198"/>
    </row>
    <row r="66" spans="1:5" ht="12.75">
      <c r="A66" s="335" t="s">
        <v>302</v>
      </c>
      <c r="B66" s="336"/>
      <c r="C66" s="336"/>
      <c r="D66" s="198"/>
      <c r="E66" s="198"/>
    </row>
    <row r="67" spans="1:5" ht="12.75">
      <c r="A67" s="335" t="s">
        <v>960</v>
      </c>
      <c r="B67" s="336">
        <v>-192</v>
      </c>
      <c r="C67" s="336">
        <v>-192</v>
      </c>
      <c r="D67" s="198"/>
      <c r="E67" s="198"/>
    </row>
    <row r="68" spans="4:5" ht="12.75">
      <c r="D68" s="198"/>
      <c r="E68" s="198"/>
    </row>
    <row r="69" spans="1:5" ht="12.75">
      <c r="A69" s="197" t="s">
        <v>302</v>
      </c>
      <c r="D69" s="198"/>
      <c r="E69" s="198"/>
    </row>
    <row r="70" spans="1:5" ht="12.75">
      <c r="A70" s="196" t="s">
        <v>706</v>
      </c>
      <c r="D70" s="198"/>
      <c r="E70" s="198"/>
    </row>
    <row r="71" spans="4:5" ht="12.75">
      <c r="D71" s="198"/>
      <c r="E71" s="198"/>
    </row>
    <row r="72" spans="1:5" ht="12.75">
      <c r="A72" s="197" t="s">
        <v>527</v>
      </c>
      <c r="B72" s="333" t="s">
        <v>950</v>
      </c>
      <c r="C72" s="333" t="s">
        <v>23</v>
      </c>
      <c r="D72" s="198"/>
      <c r="E72" s="198"/>
    </row>
    <row r="73" spans="1:5" ht="12.75">
      <c r="A73" s="197" t="s">
        <v>527</v>
      </c>
      <c r="B73" s="334" t="s">
        <v>951</v>
      </c>
      <c r="C73" s="334" t="s">
        <v>26</v>
      </c>
      <c r="D73" s="198"/>
      <c r="E73" s="198"/>
    </row>
    <row r="74" spans="1:5" ht="12.75">
      <c r="A74" s="335" t="s">
        <v>38</v>
      </c>
      <c r="B74" s="336">
        <v>0</v>
      </c>
      <c r="C74" s="336">
        <v>0</v>
      </c>
      <c r="D74" s="198"/>
      <c r="E74" s="198"/>
    </row>
    <row r="75" spans="1:5" ht="12.75">
      <c r="A75" s="335" t="s">
        <v>39</v>
      </c>
      <c r="B75" s="336">
        <v>0</v>
      </c>
      <c r="C75" s="336">
        <v>0</v>
      </c>
      <c r="D75" s="198"/>
      <c r="E75" s="198"/>
    </row>
    <row r="76" spans="1:5" ht="12.75">
      <c r="A76" s="335" t="s">
        <v>40</v>
      </c>
      <c r="B76" s="336">
        <v>0</v>
      </c>
      <c r="C76" s="336">
        <v>0</v>
      </c>
      <c r="D76" s="198"/>
      <c r="E76" s="198"/>
    </row>
    <row r="78" ht="12.75">
      <c r="A78" s="324" t="s">
        <v>159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F98"/>
  <sheetViews>
    <sheetView workbookViewId="0" topLeftCell="A1">
      <selection activeCell="A2" sqref="A2"/>
    </sheetView>
  </sheetViews>
  <sheetFormatPr defaultColWidth="11.421875" defaultRowHeight="12.75"/>
  <cols>
    <col min="1" max="1" width="50.00390625" style="194" customWidth="1"/>
    <col min="2" max="2" width="13.421875" style="194" customWidth="1"/>
    <col min="3" max="3" width="16.8515625" style="194" customWidth="1"/>
    <col min="4" max="16384" width="11.421875" style="194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193" t="s">
        <v>41</v>
      </c>
    </row>
    <row r="6" ht="12.75">
      <c r="A6" s="194" t="s">
        <v>302</v>
      </c>
    </row>
    <row r="7" ht="12.75">
      <c r="A7" s="193" t="s">
        <v>705</v>
      </c>
    </row>
    <row r="9" spans="1:4" ht="12.75">
      <c r="A9" s="337" t="s">
        <v>883</v>
      </c>
      <c r="B9" s="338" t="s">
        <v>686</v>
      </c>
      <c r="C9" s="338" t="s">
        <v>522</v>
      </c>
      <c r="D9" s="338" t="s">
        <v>495</v>
      </c>
    </row>
    <row r="10" spans="1:4" ht="12.75">
      <c r="A10" s="337" t="s">
        <v>884</v>
      </c>
      <c r="B10" s="337"/>
      <c r="C10" s="337"/>
      <c r="D10" s="337"/>
    </row>
    <row r="11" spans="1:4" ht="12.75">
      <c r="A11" s="337" t="s">
        <v>302</v>
      </c>
      <c r="B11" s="337"/>
      <c r="C11" s="337"/>
      <c r="D11" s="337"/>
    </row>
    <row r="12" spans="1:6" ht="12.75">
      <c r="A12" s="337" t="s">
        <v>885</v>
      </c>
      <c r="B12" s="339">
        <v>5482</v>
      </c>
      <c r="C12" s="339">
        <v>14846</v>
      </c>
      <c r="D12" s="339">
        <v>20328</v>
      </c>
      <c r="E12" s="195"/>
      <c r="F12" s="195"/>
    </row>
    <row r="13" spans="1:6" ht="12.75">
      <c r="A13" s="337" t="s">
        <v>886</v>
      </c>
      <c r="B13" s="339">
        <v>0</v>
      </c>
      <c r="C13" s="339">
        <v>156</v>
      </c>
      <c r="D13" s="339">
        <v>156</v>
      </c>
      <c r="E13" s="195"/>
      <c r="F13" s="195"/>
    </row>
    <row r="14" spans="1:6" ht="12.75">
      <c r="A14" s="337" t="s">
        <v>887</v>
      </c>
      <c r="B14" s="339">
        <v>3565</v>
      </c>
      <c r="C14" s="339">
        <v>0</v>
      </c>
      <c r="D14" s="339">
        <v>3565</v>
      </c>
      <c r="E14" s="195"/>
      <c r="F14" s="195"/>
    </row>
    <row r="15" spans="1:6" ht="12.75">
      <c r="A15" s="353" t="s">
        <v>500</v>
      </c>
      <c r="B15" s="339">
        <v>0</v>
      </c>
      <c r="C15" s="339">
        <v>1606</v>
      </c>
      <c r="D15" s="339">
        <v>1606</v>
      </c>
      <c r="E15" s="195"/>
      <c r="F15" s="195"/>
    </row>
    <row r="16" spans="1:6" ht="12.75">
      <c r="A16" s="337" t="s">
        <v>913</v>
      </c>
      <c r="B16" s="339">
        <v>0</v>
      </c>
      <c r="C16" s="339">
        <v>0</v>
      </c>
      <c r="D16" s="339">
        <v>0</v>
      </c>
      <c r="E16" s="195"/>
      <c r="F16" s="195"/>
    </row>
    <row r="17" spans="1:6" ht="12.75">
      <c r="A17" s="337" t="s">
        <v>914</v>
      </c>
      <c r="B17" s="339">
        <v>1295</v>
      </c>
      <c r="C17" s="339">
        <v>2551</v>
      </c>
      <c r="D17" s="339">
        <v>3846</v>
      </c>
      <c r="E17" s="195"/>
      <c r="F17" s="195"/>
    </row>
    <row r="18" spans="1:6" ht="12.75">
      <c r="A18" s="337" t="s">
        <v>915</v>
      </c>
      <c r="B18" s="339">
        <v>0</v>
      </c>
      <c r="C18" s="339">
        <v>242</v>
      </c>
      <c r="D18" s="339">
        <v>242</v>
      </c>
      <c r="E18" s="195"/>
      <c r="F18" s="195"/>
    </row>
    <row r="19" spans="1:6" ht="12.75">
      <c r="A19" s="337" t="s">
        <v>916</v>
      </c>
      <c r="B19" s="339">
        <v>622</v>
      </c>
      <c r="C19" s="339">
        <v>10290</v>
      </c>
      <c r="D19" s="339">
        <v>10912</v>
      </c>
      <c r="E19" s="195"/>
      <c r="F19" s="195"/>
    </row>
    <row r="20" spans="1:6" ht="12.75">
      <c r="A20" s="337" t="s">
        <v>302</v>
      </c>
      <c r="B20" s="339"/>
      <c r="C20" s="339"/>
      <c r="D20" s="339"/>
      <c r="E20" s="195"/>
      <c r="F20" s="195"/>
    </row>
    <row r="21" spans="1:6" ht="12.75">
      <c r="A21" s="337" t="s">
        <v>917</v>
      </c>
      <c r="B21" s="339">
        <v>26545</v>
      </c>
      <c r="C21" s="339">
        <v>56393</v>
      </c>
      <c r="D21" s="339">
        <v>82938</v>
      </c>
      <c r="E21" s="195"/>
      <c r="F21" s="195"/>
    </row>
    <row r="22" spans="1:6" ht="12.75">
      <c r="A22" s="353" t="s">
        <v>501</v>
      </c>
      <c r="B22" s="339">
        <v>23298</v>
      </c>
      <c r="C22" s="339">
        <v>43355</v>
      </c>
      <c r="D22" s="339">
        <v>66653</v>
      </c>
      <c r="E22" s="195"/>
      <c r="F22" s="195"/>
    </row>
    <row r="23" spans="1:6" ht="12.75">
      <c r="A23" s="337" t="s">
        <v>918</v>
      </c>
      <c r="B23" s="339">
        <v>3247</v>
      </c>
      <c r="C23" s="339">
        <v>13038</v>
      </c>
      <c r="D23" s="339">
        <v>16285</v>
      </c>
      <c r="E23" s="195"/>
      <c r="F23" s="195"/>
    </row>
    <row r="24" spans="1:6" ht="12.75">
      <c r="A24" s="337" t="s">
        <v>302</v>
      </c>
      <c r="B24" s="339"/>
      <c r="C24" s="339"/>
      <c r="D24" s="339"/>
      <c r="E24" s="195"/>
      <c r="F24" s="195"/>
    </row>
    <row r="25" spans="1:6" ht="12.75">
      <c r="A25" s="337" t="s">
        <v>919</v>
      </c>
      <c r="B25" s="339">
        <v>0</v>
      </c>
      <c r="C25" s="339">
        <v>18</v>
      </c>
      <c r="D25" s="339">
        <v>18</v>
      </c>
      <c r="E25" s="195"/>
      <c r="F25" s="195"/>
    </row>
    <row r="26" spans="1:6" ht="12.75">
      <c r="A26" s="337" t="s">
        <v>302</v>
      </c>
      <c r="B26" s="339"/>
      <c r="C26" s="339"/>
      <c r="D26" s="339"/>
      <c r="E26" s="195"/>
      <c r="F26" s="195"/>
    </row>
    <row r="27" spans="1:6" ht="12.75">
      <c r="A27" s="337" t="s">
        <v>920</v>
      </c>
      <c r="B27" s="339">
        <v>32027</v>
      </c>
      <c r="C27" s="339">
        <v>71257</v>
      </c>
      <c r="D27" s="339">
        <v>103284</v>
      </c>
      <c r="E27" s="195"/>
      <c r="F27" s="195"/>
    </row>
    <row r="28" spans="1:6" ht="12.75">
      <c r="A28" s="337" t="s">
        <v>302</v>
      </c>
      <c r="B28" s="339"/>
      <c r="C28" s="339"/>
      <c r="D28" s="339"/>
      <c r="E28" s="195"/>
      <c r="F28" s="195"/>
    </row>
    <row r="29" spans="1:6" ht="12.75">
      <c r="A29" s="337" t="s">
        <v>921</v>
      </c>
      <c r="B29" s="339"/>
      <c r="C29" s="339"/>
      <c r="D29" s="339"/>
      <c r="E29" s="195"/>
      <c r="F29" s="195"/>
    </row>
    <row r="30" spans="1:6" ht="12.75">
      <c r="A30" s="337" t="s">
        <v>302</v>
      </c>
      <c r="B30" s="339"/>
      <c r="C30" s="339"/>
      <c r="D30" s="339"/>
      <c r="E30" s="195"/>
      <c r="F30" s="195"/>
    </row>
    <row r="31" spans="1:6" ht="12.75">
      <c r="A31" s="337" t="s">
        <v>922</v>
      </c>
      <c r="B31" s="339">
        <v>2717</v>
      </c>
      <c r="C31" s="339">
        <v>11889</v>
      </c>
      <c r="D31" s="339">
        <v>14606</v>
      </c>
      <c r="E31" s="195"/>
      <c r="F31" s="195"/>
    </row>
    <row r="32" spans="1:6" ht="12.75">
      <c r="A32" s="353" t="s">
        <v>502</v>
      </c>
      <c r="B32" s="339">
        <v>361</v>
      </c>
      <c r="C32" s="339">
        <v>9246</v>
      </c>
      <c r="D32" s="339">
        <v>9607</v>
      </c>
      <c r="E32" s="195"/>
      <c r="F32" s="195"/>
    </row>
    <row r="33" spans="1:6" ht="12.75">
      <c r="A33" s="353" t="s">
        <v>503</v>
      </c>
      <c r="B33" s="339">
        <v>0</v>
      </c>
      <c r="C33" s="339">
        <v>0</v>
      </c>
      <c r="D33" s="339">
        <v>0</v>
      </c>
      <c r="E33" s="195"/>
      <c r="F33" s="195"/>
    </row>
    <row r="34" spans="1:6" ht="12.75">
      <c r="A34" s="337" t="s">
        <v>923</v>
      </c>
      <c r="B34" s="339">
        <v>0</v>
      </c>
      <c r="C34" s="339">
        <v>0</v>
      </c>
      <c r="D34" s="339">
        <v>0</v>
      </c>
      <c r="E34" s="195"/>
      <c r="F34" s="195"/>
    </row>
    <row r="35" spans="1:6" ht="12.75">
      <c r="A35" s="337" t="s">
        <v>924</v>
      </c>
      <c r="B35" s="339">
        <v>1626</v>
      </c>
      <c r="C35" s="339">
        <v>1216</v>
      </c>
      <c r="D35" s="339">
        <v>2842</v>
      </c>
      <c r="E35" s="195"/>
      <c r="F35" s="195"/>
    </row>
    <row r="36" spans="1:6" ht="12.75">
      <c r="A36" s="337" t="s">
        <v>925</v>
      </c>
      <c r="B36" s="339">
        <v>10</v>
      </c>
      <c r="C36" s="339">
        <v>1350</v>
      </c>
      <c r="D36" s="339">
        <v>1359</v>
      </c>
      <c r="E36" s="195"/>
      <c r="F36" s="195"/>
    </row>
    <row r="37" spans="1:6" ht="12.75">
      <c r="A37" s="337" t="s">
        <v>926</v>
      </c>
      <c r="B37" s="339">
        <v>100</v>
      </c>
      <c r="C37" s="339">
        <v>77</v>
      </c>
      <c r="D37" s="339">
        <v>177</v>
      </c>
      <c r="E37" s="195"/>
      <c r="F37" s="195"/>
    </row>
    <row r="38" spans="1:6" ht="12.75">
      <c r="A38" s="337" t="s">
        <v>927</v>
      </c>
      <c r="B38" s="339">
        <v>17</v>
      </c>
      <c r="C38" s="339">
        <v>0</v>
      </c>
      <c r="D38" s="339">
        <v>17</v>
      </c>
      <c r="E38" s="195"/>
      <c r="F38" s="195"/>
    </row>
    <row r="39" spans="1:6" ht="12.75">
      <c r="A39" s="337" t="s">
        <v>928</v>
      </c>
      <c r="B39" s="339">
        <v>603</v>
      </c>
      <c r="C39" s="339">
        <v>0</v>
      </c>
      <c r="D39" s="339">
        <v>603</v>
      </c>
      <c r="E39" s="195"/>
      <c r="F39" s="195"/>
    </row>
    <row r="40" spans="1:6" ht="12.75">
      <c r="A40" s="337" t="s">
        <v>302</v>
      </c>
      <c r="B40" s="339"/>
      <c r="C40" s="339"/>
      <c r="D40" s="339"/>
      <c r="E40" s="195"/>
      <c r="F40" s="195"/>
    </row>
    <row r="41" spans="1:6" ht="12.75">
      <c r="A41" s="337" t="s">
        <v>929</v>
      </c>
      <c r="B41" s="339">
        <v>21075</v>
      </c>
      <c r="C41" s="339">
        <v>54391</v>
      </c>
      <c r="D41" s="339">
        <v>75466</v>
      </c>
      <c r="E41" s="195"/>
      <c r="F41" s="195"/>
    </row>
    <row r="42" spans="1:6" ht="12.75">
      <c r="A42" s="353" t="s">
        <v>504</v>
      </c>
      <c r="B42" s="339">
        <v>21075</v>
      </c>
      <c r="C42" s="339">
        <v>38062</v>
      </c>
      <c r="D42" s="339">
        <v>59137</v>
      </c>
      <c r="E42" s="195"/>
      <c r="F42" s="195"/>
    </row>
    <row r="43" spans="1:6" ht="12.75">
      <c r="A43" s="337" t="s">
        <v>930</v>
      </c>
      <c r="B43" s="339">
        <v>0</v>
      </c>
      <c r="C43" s="339">
        <v>0</v>
      </c>
      <c r="D43" s="339">
        <v>0</v>
      </c>
      <c r="E43" s="195"/>
      <c r="F43" s="195"/>
    </row>
    <row r="44" spans="1:6" ht="12.75">
      <c r="A44" s="337" t="s">
        <v>923</v>
      </c>
      <c r="B44" s="339">
        <v>0</v>
      </c>
      <c r="C44" s="339">
        <v>0</v>
      </c>
      <c r="D44" s="339">
        <v>0</v>
      </c>
      <c r="E44" s="195"/>
      <c r="F44" s="195"/>
    </row>
    <row r="45" spans="1:6" ht="12.75">
      <c r="A45" s="337" t="s">
        <v>924</v>
      </c>
      <c r="B45" s="339">
        <v>0</v>
      </c>
      <c r="C45" s="339">
        <v>0</v>
      </c>
      <c r="D45" s="339">
        <v>0</v>
      </c>
      <c r="E45" s="195"/>
      <c r="F45" s="195"/>
    </row>
    <row r="46" spans="1:6" ht="12.75">
      <c r="A46" s="337" t="s">
        <v>925</v>
      </c>
      <c r="B46" s="339">
        <v>0</v>
      </c>
      <c r="C46" s="339">
        <v>0</v>
      </c>
      <c r="D46" s="339">
        <v>0</v>
      </c>
      <c r="E46" s="195"/>
      <c r="F46" s="195"/>
    </row>
    <row r="47" spans="1:6" ht="12.75">
      <c r="A47" s="337" t="s">
        <v>931</v>
      </c>
      <c r="B47" s="339">
        <v>0</v>
      </c>
      <c r="C47" s="339">
        <v>16329</v>
      </c>
      <c r="D47" s="339">
        <v>16329</v>
      </c>
      <c r="E47" s="195"/>
      <c r="F47" s="195"/>
    </row>
    <row r="48" spans="1:6" ht="12.75">
      <c r="A48" s="337" t="s">
        <v>302</v>
      </c>
      <c r="B48" s="339"/>
      <c r="C48" s="339"/>
      <c r="D48" s="339"/>
      <c r="E48" s="195"/>
      <c r="F48" s="195"/>
    </row>
    <row r="49" spans="1:6" ht="12.75">
      <c r="A49" s="337" t="s">
        <v>932</v>
      </c>
      <c r="B49" s="339">
        <v>7845</v>
      </c>
      <c r="C49" s="339">
        <v>5357</v>
      </c>
      <c r="D49" s="339">
        <v>13201</v>
      </c>
      <c r="E49" s="195"/>
      <c r="F49" s="195"/>
    </row>
    <row r="50" spans="1:6" ht="12.75">
      <c r="A50" s="337" t="s">
        <v>302</v>
      </c>
      <c r="B50" s="339"/>
      <c r="C50" s="339"/>
      <c r="D50" s="339"/>
      <c r="E50" s="195"/>
      <c r="F50" s="195"/>
    </row>
    <row r="51" spans="1:6" ht="12.75">
      <c r="A51" s="337" t="s">
        <v>933</v>
      </c>
      <c r="B51" s="339">
        <v>390</v>
      </c>
      <c r="C51" s="339">
        <v>-379</v>
      </c>
      <c r="D51" s="339">
        <v>11</v>
      </c>
      <c r="E51" s="195"/>
      <c r="F51" s="195"/>
    </row>
    <row r="52" spans="1:6" ht="12.75">
      <c r="A52" s="337" t="s">
        <v>302</v>
      </c>
      <c r="B52" s="339"/>
      <c r="C52" s="339"/>
      <c r="D52" s="339"/>
      <c r="E52" s="195"/>
      <c r="F52" s="195"/>
    </row>
    <row r="53" spans="1:6" ht="12.75">
      <c r="A53" s="337" t="s">
        <v>934</v>
      </c>
      <c r="B53" s="339">
        <v>32027</v>
      </c>
      <c r="C53" s="339">
        <v>71257</v>
      </c>
      <c r="D53" s="339">
        <v>103284</v>
      </c>
      <c r="E53" s="195"/>
      <c r="F53" s="195"/>
    </row>
    <row r="54" spans="5:6" ht="12.75">
      <c r="E54" s="195"/>
      <c r="F54" s="195"/>
    </row>
    <row r="55" spans="1:6" ht="12.75">
      <c r="A55" s="193" t="s">
        <v>704</v>
      </c>
      <c r="E55" s="195"/>
      <c r="F55" s="195"/>
    </row>
    <row r="56" spans="5:6" ht="12.75">
      <c r="E56" s="195"/>
      <c r="F56" s="195"/>
    </row>
    <row r="57" spans="1:6" ht="12.75">
      <c r="A57" s="337" t="s">
        <v>883</v>
      </c>
      <c r="B57" s="338" t="s">
        <v>687</v>
      </c>
      <c r="C57" s="338" t="s">
        <v>522</v>
      </c>
      <c r="D57" s="338" t="s">
        <v>495</v>
      </c>
      <c r="E57" s="195"/>
      <c r="F57" s="195"/>
    </row>
    <row r="58" spans="1:6" ht="12.75">
      <c r="A58" s="337" t="s">
        <v>935</v>
      </c>
      <c r="B58" s="339">
        <v>3925</v>
      </c>
      <c r="C58" s="339">
        <v>8441</v>
      </c>
      <c r="D58" s="339">
        <v>12366</v>
      </c>
      <c r="E58" s="195"/>
      <c r="F58" s="195"/>
    </row>
    <row r="59" spans="1:6" ht="12.75">
      <c r="A59" s="337" t="s">
        <v>936</v>
      </c>
      <c r="B59" s="339">
        <v>1821</v>
      </c>
      <c r="C59" s="339">
        <v>2007</v>
      </c>
      <c r="D59" s="339">
        <v>3828</v>
      </c>
      <c r="E59" s="195"/>
      <c r="F59" s="195"/>
    </row>
    <row r="60" spans="1:6" ht="12.75">
      <c r="A60" s="337" t="s">
        <v>937</v>
      </c>
      <c r="B60" s="339">
        <v>1938</v>
      </c>
      <c r="C60" s="339">
        <v>2215</v>
      </c>
      <c r="D60" s="339">
        <v>4153</v>
      </c>
      <c r="E60" s="195"/>
      <c r="F60" s="195"/>
    </row>
    <row r="61" spans="1:6" ht="12.75">
      <c r="A61" s="337" t="s">
        <v>938</v>
      </c>
      <c r="B61" s="339">
        <v>166</v>
      </c>
      <c r="C61" s="339">
        <v>4219</v>
      </c>
      <c r="D61" s="339">
        <v>4385</v>
      </c>
      <c r="E61" s="195"/>
      <c r="F61" s="195"/>
    </row>
    <row r="62" spans="1:6" ht="12.75">
      <c r="A62" s="337" t="s">
        <v>302</v>
      </c>
      <c r="B62" s="339"/>
      <c r="C62" s="339"/>
      <c r="D62" s="339"/>
      <c r="E62" s="195"/>
      <c r="F62" s="195"/>
    </row>
    <row r="63" spans="1:6" ht="12.75">
      <c r="A63" s="337" t="s">
        <v>939</v>
      </c>
      <c r="B63" s="339">
        <v>2649</v>
      </c>
      <c r="C63" s="339">
        <v>8521</v>
      </c>
      <c r="D63" s="339">
        <v>11170</v>
      </c>
      <c r="E63" s="195"/>
      <c r="F63" s="195"/>
    </row>
    <row r="64" spans="1:6" ht="12.75">
      <c r="A64" s="337" t="s">
        <v>940</v>
      </c>
      <c r="B64" s="339">
        <v>812</v>
      </c>
      <c r="C64" s="339">
        <v>2087</v>
      </c>
      <c r="D64" s="339">
        <v>2899</v>
      </c>
      <c r="E64" s="195"/>
      <c r="F64" s="195"/>
    </row>
    <row r="65" spans="1:6" ht="12.75">
      <c r="A65" s="337" t="s">
        <v>941</v>
      </c>
      <c r="B65" s="339">
        <v>1683</v>
      </c>
      <c r="C65" s="339">
        <v>3193</v>
      </c>
      <c r="D65" s="339">
        <v>4876</v>
      </c>
      <c r="E65" s="195"/>
      <c r="F65" s="195"/>
    </row>
    <row r="66" spans="1:6" ht="12.75">
      <c r="A66" s="337" t="s">
        <v>942</v>
      </c>
      <c r="B66" s="339">
        <v>154</v>
      </c>
      <c r="C66" s="339">
        <v>3242</v>
      </c>
      <c r="D66" s="339">
        <v>3396</v>
      </c>
      <c r="E66" s="195"/>
      <c r="F66" s="195"/>
    </row>
    <row r="67" spans="1:6" ht="12.75">
      <c r="A67" s="337" t="s">
        <v>302</v>
      </c>
      <c r="B67" s="339"/>
      <c r="C67" s="339"/>
      <c r="D67" s="339"/>
      <c r="E67" s="195"/>
      <c r="F67" s="195"/>
    </row>
    <row r="68" spans="1:6" ht="12.75">
      <c r="A68" s="337" t="s">
        <v>943</v>
      </c>
      <c r="B68" s="339">
        <v>1276</v>
      </c>
      <c r="C68" s="339">
        <v>-81</v>
      </c>
      <c r="D68" s="339">
        <v>1196</v>
      </c>
      <c r="E68" s="195"/>
      <c r="F68" s="195"/>
    </row>
    <row r="69" spans="1:6" ht="12.75">
      <c r="A69" s="337" t="s">
        <v>302</v>
      </c>
      <c r="B69" s="339"/>
      <c r="C69" s="339"/>
      <c r="D69" s="339"/>
      <c r="E69" s="195"/>
      <c r="F69" s="195"/>
    </row>
    <row r="70" spans="1:6" ht="12.75">
      <c r="A70" s="337" t="s">
        <v>944</v>
      </c>
      <c r="B70" s="339">
        <v>365</v>
      </c>
      <c r="C70" s="339">
        <v>936</v>
      </c>
      <c r="D70" s="339">
        <v>1301</v>
      </c>
      <c r="E70" s="195"/>
      <c r="F70" s="195"/>
    </row>
    <row r="71" spans="1:6" ht="12.75">
      <c r="A71" s="337" t="s">
        <v>302</v>
      </c>
      <c r="B71" s="339"/>
      <c r="C71" s="339"/>
      <c r="D71" s="339"/>
      <c r="E71" s="195"/>
      <c r="F71" s="195"/>
    </row>
    <row r="72" spans="1:6" ht="12.75">
      <c r="A72" s="337" t="s">
        <v>945</v>
      </c>
      <c r="B72" s="339">
        <v>911</v>
      </c>
      <c r="C72" s="339">
        <v>-1017</v>
      </c>
      <c r="D72" s="339">
        <v>-106</v>
      </c>
      <c r="E72" s="195"/>
      <c r="F72" s="195"/>
    </row>
    <row r="73" spans="1:6" ht="12.75">
      <c r="A73" s="337" t="s">
        <v>302</v>
      </c>
      <c r="B73" s="339"/>
      <c r="C73" s="339"/>
      <c r="D73" s="339"/>
      <c r="E73" s="195"/>
      <c r="F73" s="195"/>
    </row>
    <row r="74" spans="1:6" ht="12.75">
      <c r="A74" s="337" t="s">
        <v>946</v>
      </c>
      <c r="B74" s="339">
        <v>213</v>
      </c>
      <c r="C74" s="339">
        <v>1347</v>
      </c>
      <c r="D74" s="339">
        <v>1560</v>
      </c>
      <c r="E74" s="195"/>
      <c r="F74" s="195"/>
    </row>
    <row r="75" spans="1:6" ht="12.75">
      <c r="A75" s="337" t="s">
        <v>302</v>
      </c>
      <c r="B75" s="339"/>
      <c r="C75" s="339"/>
      <c r="D75" s="339"/>
      <c r="E75" s="195"/>
      <c r="F75" s="195"/>
    </row>
    <row r="76" spans="1:6" ht="12.75">
      <c r="A76" s="337" t="s">
        <v>954</v>
      </c>
      <c r="B76" s="339">
        <v>698</v>
      </c>
      <c r="C76" s="339">
        <v>-2364</v>
      </c>
      <c r="D76" s="339">
        <v>-1666</v>
      </c>
      <c r="E76" s="195"/>
      <c r="F76" s="195"/>
    </row>
    <row r="77" spans="1:6" ht="12.75">
      <c r="A77" s="337" t="s">
        <v>302</v>
      </c>
      <c r="B77" s="339"/>
      <c r="C77" s="339"/>
      <c r="D77" s="339"/>
      <c r="E77" s="195"/>
      <c r="F77" s="195"/>
    </row>
    <row r="78" spans="1:6" ht="12.75">
      <c r="A78" s="337" t="s">
        <v>955</v>
      </c>
      <c r="B78" s="339">
        <v>1100</v>
      </c>
      <c r="C78" s="339">
        <v>1954</v>
      </c>
      <c r="D78" s="339">
        <v>3054</v>
      </c>
      <c r="E78" s="195"/>
      <c r="F78" s="195"/>
    </row>
    <row r="79" spans="1:6" ht="12.75">
      <c r="A79" s="337" t="s">
        <v>956</v>
      </c>
      <c r="B79" s="339">
        <v>104</v>
      </c>
      <c r="C79" s="339">
        <v>625</v>
      </c>
      <c r="D79" s="339">
        <v>729</v>
      </c>
      <c r="E79" s="195"/>
      <c r="F79" s="195"/>
    </row>
    <row r="80" spans="1:6" ht="12.75">
      <c r="A80" s="337" t="s">
        <v>957</v>
      </c>
      <c r="B80" s="339">
        <v>779</v>
      </c>
      <c r="C80" s="339">
        <v>1018</v>
      </c>
      <c r="D80" s="339">
        <v>1797</v>
      </c>
      <c r="E80" s="195"/>
      <c r="F80" s="195"/>
    </row>
    <row r="81" spans="1:6" ht="12.75">
      <c r="A81" s="337" t="s">
        <v>958</v>
      </c>
      <c r="B81" s="339">
        <v>-643</v>
      </c>
      <c r="C81" s="339">
        <v>326</v>
      </c>
      <c r="D81" s="339">
        <v>-318</v>
      </c>
      <c r="E81" s="195"/>
      <c r="F81" s="195"/>
    </row>
    <row r="82" spans="1:6" ht="12.75">
      <c r="A82" s="337" t="s">
        <v>302</v>
      </c>
      <c r="B82" s="339"/>
      <c r="C82" s="339"/>
      <c r="D82" s="339"/>
      <c r="E82" s="195"/>
      <c r="F82" s="195"/>
    </row>
    <row r="83" spans="1:6" ht="12.75">
      <c r="A83" s="337" t="s">
        <v>959</v>
      </c>
      <c r="B83" s="339">
        <v>480</v>
      </c>
      <c r="C83" s="339">
        <v>-477</v>
      </c>
      <c r="D83" s="339">
        <v>2</v>
      </c>
      <c r="E83" s="195"/>
      <c r="F83" s="195"/>
    </row>
    <row r="84" spans="1:6" ht="12.75">
      <c r="A84" s="337" t="s">
        <v>927</v>
      </c>
      <c r="B84" s="339">
        <v>89</v>
      </c>
      <c r="C84" s="339">
        <v>-99</v>
      </c>
      <c r="D84" s="339">
        <v>-9</v>
      </c>
      <c r="E84" s="195"/>
      <c r="F84" s="195"/>
    </row>
    <row r="85" spans="1:6" ht="12.75">
      <c r="A85" s="337" t="s">
        <v>302</v>
      </c>
      <c r="B85" s="339"/>
      <c r="C85" s="339"/>
      <c r="D85" s="339"/>
      <c r="E85" s="195"/>
      <c r="F85" s="195"/>
    </row>
    <row r="86" spans="1:6" ht="12.75">
      <c r="A86" s="337" t="s">
        <v>960</v>
      </c>
      <c r="B86" s="339">
        <v>390</v>
      </c>
      <c r="C86" s="339">
        <v>-379</v>
      </c>
      <c r="D86" s="339">
        <v>11</v>
      </c>
      <c r="E86" s="195"/>
      <c r="F86" s="195"/>
    </row>
    <row r="87" spans="5:6" ht="12.75">
      <c r="E87" s="195"/>
      <c r="F87" s="195"/>
    </row>
    <row r="88" spans="5:6" ht="12.75">
      <c r="E88" s="195"/>
      <c r="F88" s="195"/>
    </row>
    <row r="89" spans="1:6" ht="12.75">
      <c r="A89" s="193" t="s">
        <v>961</v>
      </c>
      <c r="E89" s="195"/>
      <c r="F89" s="195"/>
    </row>
    <row r="90" spans="5:6" ht="12.75">
      <c r="E90" s="195"/>
      <c r="F90" s="195"/>
    </row>
    <row r="91" spans="1:6" ht="12.75">
      <c r="A91" s="337" t="s">
        <v>883</v>
      </c>
      <c r="B91" s="338" t="s">
        <v>687</v>
      </c>
      <c r="C91" s="338" t="s">
        <v>522</v>
      </c>
      <c r="D91" s="338" t="s">
        <v>495</v>
      </c>
      <c r="E91" s="195"/>
      <c r="F91" s="195"/>
    </row>
    <row r="92" spans="1:6" ht="12.75">
      <c r="A92" s="337" t="s">
        <v>962</v>
      </c>
      <c r="B92" s="339">
        <v>23298</v>
      </c>
      <c r="C92" s="339">
        <v>44961</v>
      </c>
      <c r="D92" s="339">
        <v>68259</v>
      </c>
      <c r="E92" s="195"/>
      <c r="F92" s="195"/>
    </row>
    <row r="93" spans="1:6" ht="12.75">
      <c r="A93" s="337" t="s">
        <v>963</v>
      </c>
      <c r="B93" s="339">
        <v>47583</v>
      </c>
      <c r="C93" s="339">
        <v>86827</v>
      </c>
      <c r="D93" s="339">
        <v>134410</v>
      </c>
      <c r="E93" s="195"/>
      <c r="F93" s="195"/>
    </row>
    <row r="94" spans="1:6" ht="12.75">
      <c r="A94" s="337" t="s">
        <v>965</v>
      </c>
      <c r="B94" s="339">
        <v>-23778</v>
      </c>
      <c r="C94" s="339">
        <v>-40885</v>
      </c>
      <c r="D94" s="339">
        <v>-64663</v>
      </c>
      <c r="E94" s="195"/>
      <c r="F94" s="195"/>
    </row>
    <row r="95" spans="1:6" ht="12.75">
      <c r="A95" s="337" t="s">
        <v>966</v>
      </c>
      <c r="B95" s="339">
        <v>0</v>
      </c>
      <c r="C95" s="339">
        <v>0</v>
      </c>
      <c r="D95" s="339">
        <v>0</v>
      </c>
      <c r="E95" s="195"/>
      <c r="F95" s="195"/>
    </row>
    <row r="96" spans="1:6" ht="12.75">
      <c r="A96" s="337" t="s">
        <v>967</v>
      </c>
      <c r="B96" s="339">
        <v>-507</v>
      </c>
      <c r="C96" s="339">
        <v>-981</v>
      </c>
      <c r="D96" s="339">
        <v>-1488</v>
      </c>
      <c r="E96" s="195"/>
      <c r="F96" s="195"/>
    </row>
    <row r="98" ht="12.75">
      <c r="A98" s="324" t="s">
        <v>159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3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W68"/>
  <sheetViews>
    <sheetView workbookViewId="0" topLeftCell="A1">
      <selection activeCell="A2" sqref="A2"/>
    </sheetView>
  </sheetViews>
  <sheetFormatPr defaultColWidth="11.421875" defaultRowHeight="12.75"/>
  <cols>
    <col min="1" max="1" width="46.8515625" style="190" customWidth="1"/>
    <col min="2" max="2" width="11.7109375" style="190" customWidth="1"/>
    <col min="3" max="3" width="12.8515625" style="190" customWidth="1"/>
    <col min="4" max="22" width="11.7109375" style="190" customWidth="1"/>
    <col min="23" max="16384" width="11.421875" style="190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189" t="s">
        <v>42</v>
      </c>
    </row>
    <row r="6" ht="12.75">
      <c r="A6" s="190" t="s">
        <v>969</v>
      </c>
    </row>
    <row r="7" ht="12.75">
      <c r="A7" s="189" t="s">
        <v>705</v>
      </c>
    </row>
    <row r="9" spans="1:23" ht="12.75">
      <c r="A9" s="464" t="s">
        <v>527</v>
      </c>
      <c r="B9" s="462" t="s">
        <v>271</v>
      </c>
      <c r="C9" s="341" t="s">
        <v>688</v>
      </c>
      <c r="D9" s="341" t="s">
        <v>896</v>
      </c>
      <c r="E9" s="341" t="s">
        <v>272</v>
      </c>
      <c r="F9" s="341" t="s">
        <v>897</v>
      </c>
      <c r="G9" s="341" t="s">
        <v>273</v>
      </c>
      <c r="H9" s="341" t="s">
        <v>140</v>
      </c>
      <c r="I9" s="420" t="s">
        <v>13</v>
      </c>
      <c r="J9" s="341" t="s">
        <v>898</v>
      </c>
      <c r="K9" s="527" t="s">
        <v>546</v>
      </c>
      <c r="L9" s="341" t="s">
        <v>899</v>
      </c>
      <c r="M9" s="341" t="s">
        <v>900</v>
      </c>
      <c r="N9" s="341" t="s">
        <v>901</v>
      </c>
      <c r="O9" s="341" t="s">
        <v>177</v>
      </c>
      <c r="P9" s="341" t="s">
        <v>902</v>
      </c>
      <c r="Q9" s="341" t="s">
        <v>274</v>
      </c>
      <c r="R9" s="341" t="s">
        <v>275</v>
      </c>
      <c r="S9" s="341" t="s">
        <v>903</v>
      </c>
      <c r="T9" s="341" t="s">
        <v>245</v>
      </c>
      <c r="U9" s="341" t="s">
        <v>246</v>
      </c>
      <c r="V9" s="541" t="s">
        <v>119</v>
      </c>
      <c r="W9" s="365" t="s">
        <v>988</v>
      </c>
    </row>
    <row r="10" spans="1:23" ht="12.75">
      <c r="A10" s="463" t="s">
        <v>884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</row>
    <row r="11" spans="1:23" ht="12.75">
      <c r="A11" s="340" t="s">
        <v>302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</row>
    <row r="12" spans="1:23" ht="12.75">
      <c r="A12" s="340" t="s">
        <v>886</v>
      </c>
      <c r="B12" s="366">
        <v>32</v>
      </c>
      <c r="C12" s="366">
        <v>25</v>
      </c>
      <c r="D12" s="366">
        <v>847</v>
      </c>
      <c r="E12" s="366">
        <v>59</v>
      </c>
      <c r="F12" s="366">
        <v>442</v>
      </c>
      <c r="G12" s="366">
        <v>679</v>
      </c>
      <c r="H12" s="366">
        <v>835</v>
      </c>
      <c r="I12" s="366">
        <v>893</v>
      </c>
      <c r="J12" s="366">
        <v>6</v>
      </c>
      <c r="K12" s="366">
        <v>13</v>
      </c>
      <c r="L12" s="366">
        <v>163</v>
      </c>
      <c r="M12" s="366">
        <v>1</v>
      </c>
      <c r="N12" s="366">
        <v>58</v>
      </c>
      <c r="O12" s="366">
        <v>129</v>
      </c>
      <c r="P12" s="366">
        <v>27107</v>
      </c>
      <c r="Q12" s="366">
        <v>16</v>
      </c>
      <c r="R12" s="366">
        <v>147</v>
      </c>
      <c r="S12" s="366">
        <v>3</v>
      </c>
      <c r="T12" s="366">
        <v>50</v>
      </c>
      <c r="U12" s="366">
        <v>36</v>
      </c>
      <c r="V12" s="366">
        <v>35</v>
      </c>
      <c r="W12" s="366">
        <v>31574</v>
      </c>
    </row>
    <row r="13" spans="1:23" ht="12.75">
      <c r="A13" s="340" t="s">
        <v>977</v>
      </c>
      <c r="B13" s="366">
        <v>49</v>
      </c>
      <c r="C13" s="366">
        <v>0</v>
      </c>
      <c r="D13" s="366">
        <v>764</v>
      </c>
      <c r="E13" s="366">
        <v>1521</v>
      </c>
      <c r="F13" s="366">
        <v>1236</v>
      </c>
      <c r="G13" s="366">
        <v>0</v>
      </c>
      <c r="H13" s="366">
        <v>2728</v>
      </c>
      <c r="I13" s="366">
        <v>26</v>
      </c>
      <c r="J13" s="366">
        <v>362</v>
      </c>
      <c r="K13" s="366">
        <v>0</v>
      </c>
      <c r="L13" s="366">
        <v>280</v>
      </c>
      <c r="M13" s="366">
        <v>0</v>
      </c>
      <c r="N13" s="366">
        <v>0</v>
      </c>
      <c r="O13" s="366">
        <v>0</v>
      </c>
      <c r="P13" s="366">
        <v>5702</v>
      </c>
      <c r="Q13" s="366">
        <v>657</v>
      </c>
      <c r="R13" s="366">
        <v>506</v>
      </c>
      <c r="S13" s="366">
        <v>81</v>
      </c>
      <c r="T13" s="366">
        <v>1742</v>
      </c>
      <c r="U13" s="366">
        <v>0</v>
      </c>
      <c r="V13" s="366">
        <v>238</v>
      </c>
      <c r="W13" s="366">
        <v>15891</v>
      </c>
    </row>
    <row r="14" spans="1:23" ht="12.75">
      <c r="A14" s="340" t="s">
        <v>978</v>
      </c>
      <c r="B14" s="366">
        <v>621</v>
      </c>
      <c r="C14" s="366">
        <v>3</v>
      </c>
      <c r="D14" s="366">
        <v>179</v>
      </c>
      <c r="E14" s="366">
        <v>412</v>
      </c>
      <c r="F14" s="366">
        <v>497</v>
      </c>
      <c r="G14" s="366">
        <v>0</v>
      </c>
      <c r="H14" s="366">
        <v>12308</v>
      </c>
      <c r="I14" s="366">
        <v>207</v>
      </c>
      <c r="J14" s="366">
        <v>803</v>
      </c>
      <c r="K14" s="366">
        <v>0</v>
      </c>
      <c r="L14" s="366">
        <v>134</v>
      </c>
      <c r="M14" s="366">
        <v>1</v>
      </c>
      <c r="N14" s="366">
        <v>96</v>
      </c>
      <c r="O14" s="366">
        <v>0</v>
      </c>
      <c r="P14" s="366">
        <v>108623</v>
      </c>
      <c r="Q14" s="366">
        <v>2734</v>
      </c>
      <c r="R14" s="366">
        <v>3715</v>
      </c>
      <c r="S14" s="366">
        <v>0</v>
      </c>
      <c r="T14" s="366">
        <v>3897</v>
      </c>
      <c r="U14" s="366">
        <v>1378</v>
      </c>
      <c r="V14" s="366">
        <v>218</v>
      </c>
      <c r="W14" s="366">
        <v>135827</v>
      </c>
    </row>
    <row r="15" spans="1:23" ht="12.75">
      <c r="A15" s="340" t="s">
        <v>914</v>
      </c>
      <c r="B15" s="366">
        <v>11</v>
      </c>
      <c r="C15" s="366">
        <v>129</v>
      </c>
      <c r="D15" s="366">
        <v>37</v>
      </c>
      <c r="E15" s="366">
        <v>3</v>
      </c>
      <c r="F15" s="366">
        <v>8</v>
      </c>
      <c r="G15" s="366">
        <v>0</v>
      </c>
      <c r="H15" s="366">
        <v>1227</v>
      </c>
      <c r="I15" s="366">
        <v>3</v>
      </c>
      <c r="J15" s="366">
        <v>63</v>
      </c>
      <c r="K15" s="366">
        <v>2</v>
      </c>
      <c r="L15" s="366">
        <v>0</v>
      </c>
      <c r="M15" s="366">
        <v>0</v>
      </c>
      <c r="N15" s="366">
        <v>4</v>
      </c>
      <c r="O15" s="366">
        <v>0</v>
      </c>
      <c r="P15" s="366">
        <v>784</v>
      </c>
      <c r="Q15" s="366">
        <v>56</v>
      </c>
      <c r="R15" s="366">
        <v>196</v>
      </c>
      <c r="S15" s="366">
        <v>0</v>
      </c>
      <c r="T15" s="366">
        <v>0</v>
      </c>
      <c r="U15" s="366">
        <v>8</v>
      </c>
      <c r="V15" s="366">
        <v>18</v>
      </c>
      <c r="W15" s="366">
        <v>2549</v>
      </c>
    </row>
    <row r="16" spans="1:23" ht="12.75">
      <c r="A16" s="340" t="s">
        <v>915</v>
      </c>
      <c r="B16" s="366">
        <v>0</v>
      </c>
      <c r="C16" s="366">
        <v>29</v>
      </c>
      <c r="D16" s="366">
        <v>172</v>
      </c>
      <c r="E16" s="366">
        <v>0</v>
      </c>
      <c r="F16" s="366">
        <v>8</v>
      </c>
      <c r="G16" s="366">
        <v>0</v>
      </c>
      <c r="H16" s="366">
        <v>337</v>
      </c>
      <c r="I16" s="366">
        <v>11</v>
      </c>
      <c r="J16" s="366">
        <v>18</v>
      </c>
      <c r="K16" s="366">
        <v>1</v>
      </c>
      <c r="L16" s="366">
        <v>0</v>
      </c>
      <c r="M16" s="366">
        <v>0</v>
      </c>
      <c r="N16" s="366">
        <v>14</v>
      </c>
      <c r="O16" s="366">
        <v>0</v>
      </c>
      <c r="P16" s="366">
        <v>678</v>
      </c>
      <c r="Q16" s="366">
        <v>138</v>
      </c>
      <c r="R16" s="366">
        <v>251</v>
      </c>
      <c r="S16" s="366">
        <v>0</v>
      </c>
      <c r="T16" s="366">
        <v>0</v>
      </c>
      <c r="U16" s="366">
        <v>71</v>
      </c>
      <c r="V16" s="366">
        <v>11</v>
      </c>
      <c r="W16" s="366">
        <v>1740</v>
      </c>
    </row>
    <row r="17" spans="1:23" ht="12.75">
      <c r="A17" s="340" t="s">
        <v>916</v>
      </c>
      <c r="B17" s="366">
        <v>0</v>
      </c>
      <c r="C17" s="366">
        <v>696</v>
      </c>
      <c r="D17" s="366">
        <v>94</v>
      </c>
      <c r="E17" s="366">
        <v>127</v>
      </c>
      <c r="F17" s="366">
        <v>2836</v>
      </c>
      <c r="G17" s="366">
        <v>46</v>
      </c>
      <c r="H17" s="366">
        <v>61579</v>
      </c>
      <c r="I17" s="366">
        <v>13</v>
      </c>
      <c r="J17" s="366">
        <v>76</v>
      </c>
      <c r="K17" s="366">
        <v>0</v>
      </c>
      <c r="L17" s="366">
        <v>4</v>
      </c>
      <c r="M17" s="366">
        <v>0</v>
      </c>
      <c r="N17" s="366">
        <v>34</v>
      </c>
      <c r="O17" s="366">
        <v>611</v>
      </c>
      <c r="P17" s="366">
        <v>10834</v>
      </c>
      <c r="Q17" s="366">
        <v>304</v>
      </c>
      <c r="R17" s="366">
        <v>670</v>
      </c>
      <c r="S17" s="366">
        <v>0</v>
      </c>
      <c r="T17" s="366">
        <v>429</v>
      </c>
      <c r="U17" s="366">
        <v>279</v>
      </c>
      <c r="V17" s="366">
        <v>15</v>
      </c>
      <c r="W17" s="366">
        <v>78645</v>
      </c>
    </row>
    <row r="18" spans="1:23" ht="12.75">
      <c r="A18" s="340" t="s">
        <v>302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</row>
    <row r="19" spans="1:23" ht="12.75">
      <c r="A19" s="340" t="s">
        <v>979</v>
      </c>
      <c r="B19" s="366">
        <v>714</v>
      </c>
      <c r="C19" s="366">
        <v>883</v>
      </c>
      <c r="D19" s="366">
        <v>2091</v>
      </c>
      <c r="E19" s="366">
        <v>2122</v>
      </c>
      <c r="F19" s="366">
        <v>5028</v>
      </c>
      <c r="G19" s="366">
        <v>724</v>
      </c>
      <c r="H19" s="366">
        <v>79014</v>
      </c>
      <c r="I19" s="366">
        <v>1153</v>
      </c>
      <c r="J19" s="366">
        <v>1328</v>
      </c>
      <c r="K19" s="366">
        <v>15</v>
      </c>
      <c r="L19" s="366">
        <v>581</v>
      </c>
      <c r="M19" s="366">
        <v>2</v>
      </c>
      <c r="N19" s="366">
        <v>206</v>
      </c>
      <c r="O19" s="366">
        <v>740</v>
      </c>
      <c r="P19" s="366">
        <v>153728</v>
      </c>
      <c r="Q19" s="366">
        <v>3904</v>
      </c>
      <c r="R19" s="366">
        <v>5485</v>
      </c>
      <c r="S19" s="366">
        <v>84</v>
      </c>
      <c r="T19" s="366">
        <v>6117</v>
      </c>
      <c r="U19" s="366">
        <v>1772</v>
      </c>
      <c r="V19" s="366">
        <v>535</v>
      </c>
      <c r="W19" s="366">
        <v>266226</v>
      </c>
    </row>
    <row r="20" spans="1:23" ht="12.75">
      <c r="A20" s="340" t="s">
        <v>302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</row>
    <row r="21" spans="1:23" ht="12.75">
      <c r="A21" s="340" t="s">
        <v>980</v>
      </c>
      <c r="B21" s="366">
        <v>426</v>
      </c>
      <c r="C21" s="366">
        <v>12</v>
      </c>
      <c r="D21" s="366">
        <v>52</v>
      </c>
      <c r="E21" s="366">
        <v>269</v>
      </c>
      <c r="F21" s="366">
        <v>2067</v>
      </c>
      <c r="G21" s="366">
        <v>0</v>
      </c>
      <c r="H21" s="366">
        <v>295</v>
      </c>
      <c r="I21" s="366">
        <v>1</v>
      </c>
      <c r="J21" s="366">
        <v>3250</v>
      </c>
      <c r="K21" s="366">
        <v>0</v>
      </c>
      <c r="L21" s="366">
        <v>3</v>
      </c>
      <c r="M21" s="366">
        <v>0</v>
      </c>
      <c r="N21" s="366">
        <v>63</v>
      </c>
      <c r="O21" s="366">
        <v>64</v>
      </c>
      <c r="P21" s="366">
        <v>12837</v>
      </c>
      <c r="Q21" s="366">
        <v>3927</v>
      </c>
      <c r="R21" s="366">
        <v>13948</v>
      </c>
      <c r="S21" s="366">
        <v>0</v>
      </c>
      <c r="T21" s="366">
        <v>2919</v>
      </c>
      <c r="U21" s="366">
        <v>401</v>
      </c>
      <c r="V21" s="366">
        <v>236</v>
      </c>
      <c r="W21" s="366">
        <v>40769</v>
      </c>
    </row>
    <row r="22" spans="1:23" ht="12.75">
      <c r="A22" s="340" t="s">
        <v>302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</row>
    <row r="23" spans="1:23" ht="12.75">
      <c r="A23" s="340" t="s">
        <v>981</v>
      </c>
      <c r="B23" s="366">
        <v>0</v>
      </c>
      <c r="C23" s="366">
        <v>0</v>
      </c>
      <c r="D23" s="366">
        <v>18</v>
      </c>
      <c r="E23" s="366">
        <v>3570</v>
      </c>
      <c r="F23" s="366">
        <v>207</v>
      </c>
      <c r="G23" s="366">
        <v>0</v>
      </c>
      <c r="H23" s="366">
        <v>5416</v>
      </c>
      <c r="I23" s="366">
        <v>116</v>
      </c>
      <c r="J23" s="366">
        <v>0</v>
      </c>
      <c r="K23" s="366">
        <v>0</v>
      </c>
      <c r="L23" s="366">
        <v>0</v>
      </c>
      <c r="M23" s="366">
        <v>0</v>
      </c>
      <c r="N23" s="366">
        <v>1</v>
      </c>
      <c r="O23" s="366">
        <v>0</v>
      </c>
      <c r="P23" s="366">
        <v>1405</v>
      </c>
      <c r="Q23" s="366">
        <v>642</v>
      </c>
      <c r="R23" s="366">
        <v>0</v>
      </c>
      <c r="S23" s="366">
        <v>0</v>
      </c>
      <c r="T23" s="366">
        <v>8346</v>
      </c>
      <c r="U23" s="366">
        <v>28</v>
      </c>
      <c r="V23" s="366">
        <v>372</v>
      </c>
      <c r="W23" s="366">
        <v>20120</v>
      </c>
    </row>
    <row r="24" spans="1:23" ht="12.75">
      <c r="A24" s="340" t="s">
        <v>918</v>
      </c>
      <c r="B24" s="366">
        <v>3</v>
      </c>
      <c r="C24" s="366">
        <v>3</v>
      </c>
      <c r="D24" s="366">
        <v>1</v>
      </c>
      <c r="E24" s="366">
        <v>5</v>
      </c>
      <c r="F24" s="366">
        <v>1</v>
      </c>
      <c r="G24" s="366">
        <v>0</v>
      </c>
      <c r="H24" s="366">
        <v>356200</v>
      </c>
      <c r="I24" s="366">
        <v>1</v>
      </c>
      <c r="J24" s="366">
        <v>0</v>
      </c>
      <c r="K24" s="366">
        <v>0</v>
      </c>
      <c r="L24" s="366">
        <v>0</v>
      </c>
      <c r="M24" s="366">
        <v>709</v>
      </c>
      <c r="N24" s="366">
        <v>0</v>
      </c>
      <c r="O24" s="366">
        <v>0</v>
      </c>
      <c r="P24" s="366">
        <v>0</v>
      </c>
      <c r="Q24" s="366">
        <v>275</v>
      </c>
      <c r="R24" s="366">
        <v>1132</v>
      </c>
      <c r="S24" s="366">
        <v>1259</v>
      </c>
      <c r="T24" s="366">
        <v>0</v>
      </c>
      <c r="U24" s="366">
        <v>20</v>
      </c>
      <c r="V24" s="366">
        <v>0</v>
      </c>
      <c r="W24" s="366">
        <v>359609</v>
      </c>
    </row>
    <row r="25" spans="1:23" ht="12.75">
      <c r="A25" s="340" t="s">
        <v>982</v>
      </c>
      <c r="B25" s="366">
        <v>0</v>
      </c>
      <c r="C25" s="366">
        <v>0</v>
      </c>
      <c r="D25" s="366">
        <v>0</v>
      </c>
      <c r="E25" s="366">
        <v>-1996</v>
      </c>
      <c r="F25" s="366">
        <v>-165</v>
      </c>
      <c r="G25" s="366">
        <v>0</v>
      </c>
      <c r="H25" s="366">
        <v>-1340</v>
      </c>
      <c r="I25" s="366">
        <v>-44</v>
      </c>
      <c r="J25" s="366">
        <v>0</v>
      </c>
      <c r="K25" s="366">
        <v>0</v>
      </c>
      <c r="L25" s="366">
        <v>0</v>
      </c>
      <c r="M25" s="366">
        <v>0</v>
      </c>
      <c r="N25" s="366">
        <v>0</v>
      </c>
      <c r="O25" s="366">
        <v>0</v>
      </c>
      <c r="P25" s="366">
        <v>-930</v>
      </c>
      <c r="Q25" s="366">
        <v>0</v>
      </c>
      <c r="R25" s="366">
        <v>0</v>
      </c>
      <c r="S25" s="366">
        <v>0</v>
      </c>
      <c r="T25" s="366">
        <v>-7803</v>
      </c>
      <c r="U25" s="366">
        <v>0</v>
      </c>
      <c r="V25" s="366">
        <v>-95</v>
      </c>
      <c r="W25" s="366">
        <v>-12372</v>
      </c>
    </row>
    <row r="26" spans="1:23" ht="12.75">
      <c r="A26" s="340" t="s">
        <v>302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</row>
    <row r="27" spans="1:23" ht="12.75">
      <c r="A27" s="340" t="s">
        <v>983</v>
      </c>
      <c r="B27" s="366">
        <v>13</v>
      </c>
      <c r="C27" s="366">
        <v>3</v>
      </c>
      <c r="D27" s="366">
        <v>19</v>
      </c>
      <c r="E27" s="366">
        <v>1579</v>
      </c>
      <c r="F27" s="366">
        <v>43</v>
      </c>
      <c r="G27" s="366">
        <v>0</v>
      </c>
      <c r="H27" s="366">
        <v>362904</v>
      </c>
      <c r="I27" s="366">
        <v>258</v>
      </c>
      <c r="J27" s="366">
        <v>0</v>
      </c>
      <c r="K27" s="366">
        <v>0</v>
      </c>
      <c r="L27" s="366">
        <v>0</v>
      </c>
      <c r="M27" s="366">
        <v>709</v>
      </c>
      <c r="N27" s="366">
        <v>1</v>
      </c>
      <c r="O27" s="366">
        <v>0</v>
      </c>
      <c r="P27" s="366">
        <v>476</v>
      </c>
      <c r="Q27" s="366">
        <v>967</v>
      </c>
      <c r="R27" s="366">
        <v>1132</v>
      </c>
      <c r="S27" s="366">
        <v>1259</v>
      </c>
      <c r="T27" s="366">
        <v>543</v>
      </c>
      <c r="U27" s="366">
        <v>48</v>
      </c>
      <c r="V27" s="366">
        <v>277</v>
      </c>
      <c r="W27" s="366">
        <v>370230</v>
      </c>
    </row>
    <row r="28" spans="1:23" ht="12.75">
      <c r="A28" s="340" t="s">
        <v>302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</row>
    <row r="29" spans="1:23" ht="12.75">
      <c r="A29" s="340" t="s">
        <v>920</v>
      </c>
      <c r="B29" s="366">
        <v>1153</v>
      </c>
      <c r="C29" s="366">
        <v>897</v>
      </c>
      <c r="D29" s="366">
        <v>2162</v>
      </c>
      <c r="E29" s="366">
        <v>3970</v>
      </c>
      <c r="F29" s="366">
        <v>7138</v>
      </c>
      <c r="G29" s="366">
        <v>724</v>
      </c>
      <c r="H29" s="366">
        <v>442213</v>
      </c>
      <c r="I29" s="366">
        <v>1411</v>
      </c>
      <c r="J29" s="366">
        <v>4578</v>
      </c>
      <c r="K29" s="366">
        <v>15</v>
      </c>
      <c r="L29" s="366">
        <v>583</v>
      </c>
      <c r="M29" s="366">
        <v>711</v>
      </c>
      <c r="N29" s="366">
        <v>270</v>
      </c>
      <c r="O29" s="366">
        <v>804</v>
      </c>
      <c r="P29" s="366">
        <v>167040</v>
      </c>
      <c r="Q29" s="366">
        <v>8799</v>
      </c>
      <c r="R29" s="366">
        <v>20565</v>
      </c>
      <c r="S29" s="366">
        <v>1343</v>
      </c>
      <c r="T29" s="366">
        <v>9580</v>
      </c>
      <c r="U29" s="366">
        <v>2220</v>
      </c>
      <c r="V29" s="366">
        <v>1048</v>
      </c>
      <c r="W29" s="366">
        <v>677225</v>
      </c>
    </row>
    <row r="30" spans="1:23" ht="12.75">
      <c r="A30" s="340" t="s">
        <v>302</v>
      </c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64"/>
    </row>
    <row r="31" spans="1:23" ht="12.75">
      <c r="A31" s="340" t="s">
        <v>921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64"/>
    </row>
    <row r="32" spans="1:23" ht="12.75">
      <c r="A32" s="340" t="s">
        <v>302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64"/>
    </row>
    <row r="33" spans="1:23" ht="12.75">
      <c r="A33" s="340" t="s">
        <v>984</v>
      </c>
      <c r="B33" s="366">
        <v>237</v>
      </c>
      <c r="C33" s="366">
        <v>0</v>
      </c>
      <c r="D33" s="366">
        <v>33</v>
      </c>
      <c r="E33" s="366">
        <v>137</v>
      </c>
      <c r="F33" s="366">
        <v>196</v>
      </c>
      <c r="G33" s="366">
        <v>19</v>
      </c>
      <c r="H33" s="366">
        <v>232840</v>
      </c>
      <c r="I33" s="366">
        <v>100</v>
      </c>
      <c r="J33" s="366">
        <v>28</v>
      </c>
      <c r="K33" s="366">
        <v>0</v>
      </c>
      <c r="L33" s="366">
        <v>66</v>
      </c>
      <c r="M33" s="366">
        <v>3</v>
      </c>
      <c r="N33" s="366">
        <v>26</v>
      </c>
      <c r="O33" s="366">
        <v>0</v>
      </c>
      <c r="P33" s="366">
        <v>14554</v>
      </c>
      <c r="Q33" s="366">
        <v>5809</v>
      </c>
      <c r="R33" s="366">
        <v>8884</v>
      </c>
      <c r="S33" s="366">
        <v>0</v>
      </c>
      <c r="T33" s="366">
        <v>1035</v>
      </c>
      <c r="U33" s="366">
        <v>73</v>
      </c>
      <c r="V33" s="366">
        <v>34</v>
      </c>
      <c r="W33" s="366">
        <v>264074</v>
      </c>
    </row>
    <row r="34" spans="1:23" ht="12.75">
      <c r="A34" s="340" t="s">
        <v>985</v>
      </c>
      <c r="B34" s="366">
        <v>0</v>
      </c>
      <c r="C34" s="366">
        <v>0</v>
      </c>
      <c r="D34" s="366">
        <v>0</v>
      </c>
      <c r="E34" s="366">
        <v>0</v>
      </c>
      <c r="F34" s="366">
        <v>2841</v>
      </c>
      <c r="G34" s="366">
        <v>0</v>
      </c>
      <c r="H34" s="366">
        <v>978</v>
      </c>
      <c r="I34" s="366">
        <v>0</v>
      </c>
      <c r="J34" s="366">
        <v>0</v>
      </c>
      <c r="K34" s="366">
        <v>0</v>
      </c>
      <c r="L34" s="366">
        <v>0</v>
      </c>
      <c r="M34" s="366">
        <v>5</v>
      </c>
      <c r="N34" s="366">
        <v>32</v>
      </c>
      <c r="O34" s="366">
        <v>0</v>
      </c>
      <c r="P34" s="366">
        <v>16544</v>
      </c>
      <c r="Q34" s="366">
        <v>198</v>
      </c>
      <c r="R34" s="366">
        <v>30</v>
      </c>
      <c r="S34" s="366">
        <v>0</v>
      </c>
      <c r="T34" s="366">
        <v>49</v>
      </c>
      <c r="U34" s="366">
        <v>0</v>
      </c>
      <c r="V34" s="366">
        <v>0</v>
      </c>
      <c r="W34" s="366">
        <v>20677</v>
      </c>
    </row>
    <row r="35" spans="1:23" ht="12.75">
      <c r="A35" s="340" t="s">
        <v>927</v>
      </c>
      <c r="B35" s="366">
        <v>0</v>
      </c>
      <c r="C35" s="366">
        <v>0</v>
      </c>
      <c r="D35" s="366">
        <v>0</v>
      </c>
      <c r="E35" s="366">
        <v>11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22</v>
      </c>
      <c r="M35" s="366">
        <v>0</v>
      </c>
      <c r="N35" s="366">
        <v>0</v>
      </c>
      <c r="O35" s="366">
        <v>8</v>
      </c>
      <c r="P35" s="366">
        <v>0</v>
      </c>
      <c r="Q35" s="366">
        <v>0</v>
      </c>
      <c r="R35" s="366">
        <v>0</v>
      </c>
      <c r="S35" s="366">
        <v>0</v>
      </c>
      <c r="T35" s="366">
        <v>150</v>
      </c>
      <c r="U35" s="366">
        <v>0</v>
      </c>
      <c r="V35" s="366">
        <v>0</v>
      </c>
      <c r="W35" s="366">
        <v>192</v>
      </c>
    </row>
    <row r="36" spans="1:23" ht="12.75">
      <c r="A36" s="340" t="s">
        <v>926</v>
      </c>
      <c r="B36" s="366">
        <v>233</v>
      </c>
      <c r="C36" s="366">
        <v>159</v>
      </c>
      <c r="D36" s="366">
        <v>1212</v>
      </c>
      <c r="E36" s="366">
        <v>195</v>
      </c>
      <c r="F36" s="366">
        <v>256</v>
      </c>
      <c r="G36" s="366">
        <v>0</v>
      </c>
      <c r="H36" s="366">
        <v>156</v>
      </c>
      <c r="I36" s="366">
        <v>221</v>
      </c>
      <c r="J36" s="366">
        <v>213</v>
      </c>
      <c r="K36" s="366">
        <v>5</v>
      </c>
      <c r="L36" s="366">
        <v>91</v>
      </c>
      <c r="M36" s="366">
        <v>2</v>
      </c>
      <c r="N36" s="366">
        <v>47</v>
      </c>
      <c r="O36" s="366">
        <v>88</v>
      </c>
      <c r="P36" s="366">
        <v>2464</v>
      </c>
      <c r="Q36" s="366">
        <v>1151</v>
      </c>
      <c r="R36" s="366">
        <v>1677</v>
      </c>
      <c r="S36" s="366">
        <v>0</v>
      </c>
      <c r="T36" s="366">
        <v>2578</v>
      </c>
      <c r="U36" s="366">
        <v>2126</v>
      </c>
      <c r="V36" s="366">
        <v>113</v>
      </c>
      <c r="W36" s="366">
        <v>12987</v>
      </c>
    </row>
    <row r="37" spans="1:23" ht="12.75">
      <c r="A37" s="340" t="s">
        <v>928</v>
      </c>
      <c r="B37" s="366">
        <v>0</v>
      </c>
      <c r="C37" s="366">
        <v>3</v>
      </c>
      <c r="D37" s="366">
        <v>0</v>
      </c>
      <c r="E37" s="366">
        <v>13</v>
      </c>
      <c r="F37" s="366">
        <v>3</v>
      </c>
      <c r="G37" s="366">
        <v>20</v>
      </c>
      <c r="H37" s="366">
        <v>810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3385</v>
      </c>
      <c r="Q37" s="366">
        <v>0</v>
      </c>
      <c r="R37" s="366">
        <v>176</v>
      </c>
      <c r="S37" s="366">
        <v>0</v>
      </c>
      <c r="T37" s="366">
        <v>267</v>
      </c>
      <c r="U37" s="366">
        <v>0</v>
      </c>
      <c r="V37" s="366">
        <v>0</v>
      </c>
      <c r="W37" s="366">
        <v>4676</v>
      </c>
    </row>
    <row r="38" spans="1:23" ht="12.75">
      <c r="A38" s="340" t="s">
        <v>302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</row>
    <row r="39" spans="1:23" ht="12.75">
      <c r="A39" s="340" t="s">
        <v>999</v>
      </c>
      <c r="B39" s="366">
        <v>389</v>
      </c>
      <c r="C39" s="366">
        <v>162</v>
      </c>
      <c r="D39" s="366">
        <v>1229</v>
      </c>
      <c r="E39" s="366">
        <v>345</v>
      </c>
      <c r="F39" s="366">
        <v>3565</v>
      </c>
      <c r="G39" s="366">
        <v>29</v>
      </c>
      <c r="H39" s="366">
        <v>223236</v>
      </c>
      <c r="I39" s="366">
        <v>271</v>
      </c>
      <c r="J39" s="366">
        <v>227</v>
      </c>
      <c r="K39" s="366">
        <v>5</v>
      </c>
      <c r="L39" s="366">
        <v>146</v>
      </c>
      <c r="M39" s="366">
        <v>8</v>
      </c>
      <c r="N39" s="366">
        <v>93</v>
      </c>
      <c r="O39" s="366">
        <v>96</v>
      </c>
      <c r="P39" s="366">
        <v>159869</v>
      </c>
      <c r="Q39" s="366">
        <v>4346</v>
      </c>
      <c r="R39" s="366">
        <v>7855</v>
      </c>
      <c r="S39" s="366">
        <v>0</v>
      </c>
      <c r="T39" s="366">
        <v>5236</v>
      </c>
      <c r="U39" s="366">
        <v>2162</v>
      </c>
      <c r="V39" s="366">
        <v>135</v>
      </c>
      <c r="W39" s="366">
        <v>409405</v>
      </c>
    </row>
    <row r="40" spans="1:23" ht="12.75">
      <c r="A40" s="340" t="s">
        <v>302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</row>
    <row r="41" spans="1:23" ht="12.75">
      <c r="A41" s="340" t="s">
        <v>1000</v>
      </c>
      <c r="B41" s="366">
        <v>53</v>
      </c>
      <c r="C41" s="366">
        <v>0</v>
      </c>
      <c r="D41" s="366">
        <v>0</v>
      </c>
      <c r="E41" s="366">
        <v>12</v>
      </c>
      <c r="F41" s="366">
        <v>155</v>
      </c>
      <c r="G41" s="366">
        <v>0</v>
      </c>
      <c r="H41" s="366">
        <v>216134</v>
      </c>
      <c r="I41" s="366">
        <v>0</v>
      </c>
      <c r="J41" s="366">
        <v>0</v>
      </c>
      <c r="K41" s="366">
        <v>0</v>
      </c>
      <c r="L41" s="366">
        <v>0</v>
      </c>
      <c r="M41" s="366">
        <v>174</v>
      </c>
      <c r="N41" s="366">
        <v>91</v>
      </c>
      <c r="O41" s="366">
        <v>6</v>
      </c>
      <c r="P41" s="366">
        <v>378</v>
      </c>
      <c r="Q41" s="366">
        <v>53</v>
      </c>
      <c r="R41" s="366">
        <v>7402</v>
      </c>
      <c r="S41" s="366">
        <v>0</v>
      </c>
      <c r="T41" s="366">
        <v>238</v>
      </c>
      <c r="U41" s="366">
        <v>51</v>
      </c>
      <c r="V41" s="366">
        <v>0</v>
      </c>
      <c r="W41" s="366">
        <v>224746</v>
      </c>
    </row>
    <row r="42" spans="1:23" ht="12.75">
      <c r="A42" s="340" t="s">
        <v>302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</row>
    <row r="43" spans="1:23" ht="12.75">
      <c r="A43" s="340" t="s">
        <v>932</v>
      </c>
      <c r="B43" s="366">
        <v>503</v>
      </c>
      <c r="C43" s="366">
        <v>781</v>
      </c>
      <c r="D43" s="366">
        <v>335</v>
      </c>
      <c r="E43" s="366">
        <v>3043</v>
      </c>
      <c r="F43" s="366">
        <v>3078</v>
      </c>
      <c r="G43" s="366">
        <v>582</v>
      </c>
      <c r="H43" s="366">
        <v>1943</v>
      </c>
      <c r="I43" s="366">
        <v>1584</v>
      </c>
      <c r="J43" s="366">
        <v>4321</v>
      </c>
      <c r="K43" s="366">
        <v>71</v>
      </c>
      <c r="L43" s="366">
        <v>235</v>
      </c>
      <c r="M43" s="366">
        <v>551</v>
      </c>
      <c r="N43" s="366">
        <v>-268</v>
      </c>
      <c r="O43" s="366">
        <v>622</v>
      </c>
      <c r="P43" s="366">
        <v>5215</v>
      </c>
      <c r="Q43" s="366">
        <v>3965</v>
      </c>
      <c r="R43" s="366">
        <v>4272</v>
      </c>
      <c r="S43" s="366">
        <v>1087</v>
      </c>
      <c r="T43" s="366">
        <v>3297</v>
      </c>
      <c r="U43" s="366">
        <v>8</v>
      </c>
      <c r="V43" s="366">
        <v>828</v>
      </c>
      <c r="W43" s="366">
        <v>36054</v>
      </c>
    </row>
    <row r="44" spans="1:23" ht="12.75">
      <c r="A44" s="340" t="s">
        <v>302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</row>
    <row r="45" spans="1:23" ht="12.75">
      <c r="A45" s="340" t="s">
        <v>960</v>
      </c>
      <c r="B45" s="366">
        <v>208</v>
      </c>
      <c r="C45" s="366">
        <v>-45</v>
      </c>
      <c r="D45" s="366">
        <v>598</v>
      </c>
      <c r="E45" s="366">
        <v>570</v>
      </c>
      <c r="F45" s="366">
        <v>340</v>
      </c>
      <c r="G45" s="366">
        <v>113</v>
      </c>
      <c r="H45" s="366">
        <v>900</v>
      </c>
      <c r="I45" s="366">
        <v>-443</v>
      </c>
      <c r="J45" s="366">
        <v>30</v>
      </c>
      <c r="K45" s="366">
        <v>-61</v>
      </c>
      <c r="L45" s="366">
        <v>201</v>
      </c>
      <c r="M45" s="366">
        <v>-22</v>
      </c>
      <c r="N45" s="366">
        <v>354</v>
      </c>
      <c r="O45" s="366">
        <v>80</v>
      </c>
      <c r="P45" s="366">
        <v>1579</v>
      </c>
      <c r="Q45" s="366">
        <v>435</v>
      </c>
      <c r="R45" s="366">
        <v>1035</v>
      </c>
      <c r="S45" s="366">
        <v>256</v>
      </c>
      <c r="T45" s="366">
        <v>809</v>
      </c>
      <c r="U45" s="366">
        <v>-1</v>
      </c>
      <c r="V45" s="366">
        <v>85</v>
      </c>
      <c r="W45" s="366">
        <v>7020</v>
      </c>
    </row>
    <row r="46" spans="1:23" ht="12.75">
      <c r="A46" s="340" t="s">
        <v>302</v>
      </c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</row>
    <row r="47" spans="1:23" ht="12.75">
      <c r="A47" s="340" t="s">
        <v>934</v>
      </c>
      <c r="B47" s="366">
        <v>1153</v>
      </c>
      <c r="C47" s="366">
        <v>897</v>
      </c>
      <c r="D47" s="366">
        <v>2162</v>
      </c>
      <c r="E47" s="366">
        <v>3970</v>
      </c>
      <c r="F47" s="366">
        <v>7138</v>
      </c>
      <c r="G47" s="366">
        <v>724</v>
      </c>
      <c r="H47" s="366">
        <v>442213</v>
      </c>
      <c r="I47" s="366">
        <v>1411</v>
      </c>
      <c r="J47" s="366">
        <v>4578</v>
      </c>
      <c r="K47" s="366">
        <v>15</v>
      </c>
      <c r="L47" s="366">
        <v>583</v>
      </c>
      <c r="M47" s="366">
        <v>711</v>
      </c>
      <c r="N47" s="366">
        <v>270</v>
      </c>
      <c r="O47" s="366">
        <v>804</v>
      </c>
      <c r="P47" s="366">
        <v>167040</v>
      </c>
      <c r="Q47" s="366">
        <v>8799</v>
      </c>
      <c r="R47" s="366">
        <v>20565</v>
      </c>
      <c r="S47" s="366">
        <v>1343</v>
      </c>
      <c r="T47" s="366">
        <v>9580</v>
      </c>
      <c r="U47" s="366">
        <v>2220</v>
      </c>
      <c r="V47" s="366">
        <v>1048</v>
      </c>
      <c r="W47" s="366">
        <v>677225</v>
      </c>
    </row>
    <row r="48" ht="12.75">
      <c r="W48" s="191"/>
    </row>
    <row r="49" spans="1:23" ht="12.75">
      <c r="A49" s="189" t="s">
        <v>704</v>
      </c>
      <c r="W49" s="191"/>
    </row>
    <row r="50" ht="12.75">
      <c r="W50" s="191"/>
    </row>
    <row r="51" spans="1:23" ht="12.75">
      <c r="A51" s="464" t="s">
        <v>527</v>
      </c>
      <c r="B51" s="462" t="s">
        <v>271</v>
      </c>
      <c r="C51" s="341" t="s">
        <v>688</v>
      </c>
      <c r="D51" s="341" t="s">
        <v>896</v>
      </c>
      <c r="E51" s="341" t="s">
        <v>272</v>
      </c>
      <c r="F51" s="341" t="s">
        <v>897</v>
      </c>
      <c r="G51" s="341" t="s">
        <v>273</v>
      </c>
      <c r="H51" s="341" t="s">
        <v>140</v>
      </c>
      <c r="I51" s="413" t="s">
        <v>13</v>
      </c>
      <c r="J51" s="341" t="s">
        <v>898</v>
      </c>
      <c r="K51" s="341"/>
      <c r="L51" s="341" t="s">
        <v>899</v>
      </c>
      <c r="M51" s="341" t="s">
        <v>900</v>
      </c>
      <c r="N51" s="341" t="s">
        <v>901</v>
      </c>
      <c r="O51" s="341" t="s">
        <v>177</v>
      </c>
      <c r="P51" s="341" t="s">
        <v>902</v>
      </c>
      <c r="Q51" s="341" t="s">
        <v>274</v>
      </c>
      <c r="R51" s="341" t="s">
        <v>275</v>
      </c>
      <c r="S51" s="341" t="s">
        <v>903</v>
      </c>
      <c r="T51" s="341" t="s">
        <v>245</v>
      </c>
      <c r="U51" s="341" t="s">
        <v>197</v>
      </c>
      <c r="V51" s="541" t="s">
        <v>119</v>
      </c>
      <c r="W51" s="366" t="s">
        <v>988</v>
      </c>
    </row>
    <row r="52" spans="1:23" ht="12.75">
      <c r="A52" s="463" t="s">
        <v>935</v>
      </c>
      <c r="B52" s="366">
        <v>1796</v>
      </c>
      <c r="C52" s="366">
        <v>2616</v>
      </c>
      <c r="D52" s="366">
        <v>14713</v>
      </c>
      <c r="E52" s="366">
        <v>2713</v>
      </c>
      <c r="F52" s="366">
        <v>5085</v>
      </c>
      <c r="G52" s="366">
        <v>145</v>
      </c>
      <c r="H52" s="366">
        <v>48612</v>
      </c>
      <c r="I52" s="366">
        <v>1121</v>
      </c>
      <c r="J52" s="366">
        <v>4762</v>
      </c>
      <c r="K52" s="366">
        <v>62</v>
      </c>
      <c r="L52" s="366">
        <v>1387</v>
      </c>
      <c r="M52" s="366">
        <v>89</v>
      </c>
      <c r="N52" s="366">
        <v>1185</v>
      </c>
      <c r="O52" s="366">
        <v>848</v>
      </c>
      <c r="P52" s="366">
        <v>52436</v>
      </c>
      <c r="Q52" s="366">
        <v>15385</v>
      </c>
      <c r="R52" s="366">
        <v>29027</v>
      </c>
      <c r="S52" s="366">
        <v>0</v>
      </c>
      <c r="T52" s="366">
        <v>23320</v>
      </c>
      <c r="U52" s="366">
        <v>19451</v>
      </c>
      <c r="V52" s="366">
        <v>1425</v>
      </c>
      <c r="W52" s="366">
        <v>226177</v>
      </c>
    </row>
    <row r="53" spans="1:23" ht="12.75">
      <c r="A53" s="340" t="s">
        <v>1001</v>
      </c>
      <c r="B53" s="366">
        <v>-1566</v>
      </c>
      <c r="C53" s="366">
        <v>-2613</v>
      </c>
      <c r="D53" s="366">
        <v>-13987</v>
      </c>
      <c r="E53" s="366">
        <v>-2064</v>
      </c>
      <c r="F53" s="366">
        <v>-4796</v>
      </c>
      <c r="G53" s="366">
        <v>-19</v>
      </c>
      <c r="H53" s="366">
        <v>-52024</v>
      </c>
      <c r="I53" s="366">
        <v>-1619</v>
      </c>
      <c r="J53" s="366">
        <v>-4728</v>
      </c>
      <c r="K53" s="366">
        <v>-115</v>
      </c>
      <c r="L53" s="366">
        <v>-1101</v>
      </c>
      <c r="M53" s="366">
        <v>-164</v>
      </c>
      <c r="N53" s="366">
        <v>-865</v>
      </c>
      <c r="O53" s="366">
        <v>-717</v>
      </c>
      <c r="P53" s="366">
        <v>-52999</v>
      </c>
      <c r="Q53" s="366">
        <v>-15371</v>
      </c>
      <c r="R53" s="366">
        <v>-27598</v>
      </c>
      <c r="S53" s="366">
        <v>-13</v>
      </c>
      <c r="T53" s="366">
        <v>-22290</v>
      </c>
      <c r="U53" s="366">
        <v>-19574</v>
      </c>
      <c r="V53" s="366">
        <v>-1324</v>
      </c>
      <c r="W53" s="366">
        <v>-225548</v>
      </c>
    </row>
    <row r="54" spans="1:23" ht="12.75">
      <c r="A54" s="340" t="s">
        <v>302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</row>
    <row r="55" spans="1:23" ht="12.75">
      <c r="A55" s="340" t="s">
        <v>1002</v>
      </c>
      <c r="B55" s="366">
        <v>230</v>
      </c>
      <c r="C55" s="366">
        <v>2</v>
      </c>
      <c r="D55" s="366">
        <v>725</v>
      </c>
      <c r="E55" s="366">
        <v>649</v>
      </c>
      <c r="F55" s="366">
        <v>290</v>
      </c>
      <c r="G55" s="366">
        <v>126</v>
      </c>
      <c r="H55" s="366">
        <v>-3413</v>
      </c>
      <c r="I55" s="366">
        <v>-498</v>
      </c>
      <c r="J55" s="366">
        <v>34</v>
      </c>
      <c r="K55" s="366">
        <v>-53</v>
      </c>
      <c r="L55" s="366">
        <v>285</v>
      </c>
      <c r="M55" s="366">
        <v>-74</v>
      </c>
      <c r="N55" s="366">
        <v>320</v>
      </c>
      <c r="O55" s="366">
        <v>131</v>
      </c>
      <c r="P55" s="366">
        <v>-563</v>
      </c>
      <c r="Q55" s="366">
        <v>14</v>
      </c>
      <c r="R55" s="366">
        <v>1429</v>
      </c>
      <c r="S55" s="366">
        <v>-13</v>
      </c>
      <c r="T55" s="366">
        <v>1029</v>
      </c>
      <c r="U55" s="366">
        <v>-123</v>
      </c>
      <c r="V55" s="366">
        <v>101</v>
      </c>
      <c r="W55" s="366">
        <v>630</v>
      </c>
    </row>
    <row r="56" spans="1:23" ht="12.75">
      <c r="A56" s="340" t="s">
        <v>956</v>
      </c>
      <c r="B56" s="366">
        <v>3</v>
      </c>
      <c r="C56" s="366">
        <v>20</v>
      </c>
      <c r="D56" s="366">
        <v>57</v>
      </c>
      <c r="E56" s="366">
        <v>118</v>
      </c>
      <c r="F56" s="366">
        <v>176</v>
      </c>
      <c r="G56" s="366">
        <v>2</v>
      </c>
      <c r="H56" s="366">
        <v>5827</v>
      </c>
      <c r="I56" s="366">
        <v>14</v>
      </c>
      <c r="J56" s="366">
        <v>6</v>
      </c>
      <c r="K56" s="366">
        <v>0</v>
      </c>
      <c r="L56" s="366">
        <v>-11</v>
      </c>
      <c r="M56" s="366">
        <v>30</v>
      </c>
      <c r="N56" s="366">
        <v>5</v>
      </c>
      <c r="O56" s="366">
        <v>10</v>
      </c>
      <c r="P56" s="366">
        <v>2763</v>
      </c>
      <c r="Q56" s="366">
        <v>689</v>
      </c>
      <c r="R56" s="366">
        <v>205</v>
      </c>
      <c r="S56" s="366">
        <v>350</v>
      </c>
      <c r="T56" s="366">
        <v>64</v>
      </c>
      <c r="U56" s="366">
        <v>57</v>
      </c>
      <c r="V56" s="366">
        <v>32</v>
      </c>
      <c r="W56" s="366">
        <v>10418</v>
      </c>
    </row>
    <row r="57" spans="1:23" ht="12.75">
      <c r="A57" s="340" t="s">
        <v>1003</v>
      </c>
      <c r="B57" s="366">
        <v>-16</v>
      </c>
      <c r="C57" s="366">
        <v>-5</v>
      </c>
      <c r="D57" s="366">
        <v>-33</v>
      </c>
      <c r="E57" s="366">
        <v>-2</v>
      </c>
      <c r="F57" s="366">
        <v>0</v>
      </c>
      <c r="G57" s="366">
        <v>0</v>
      </c>
      <c r="H57" s="366">
        <v>-1191</v>
      </c>
      <c r="I57" s="366">
        <v>0</v>
      </c>
      <c r="J57" s="366">
        <v>-1</v>
      </c>
      <c r="K57" s="366">
        <v>-2</v>
      </c>
      <c r="L57" s="366">
        <v>-4</v>
      </c>
      <c r="M57" s="366">
        <v>0</v>
      </c>
      <c r="N57" s="366">
        <v>-1</v>
      </c>
      <c r="O57" s="366">
        <v>0</v>
      </c>
      <c r="P57" s="366">
        <v>-830</v>
      </c>
      <c r="Q57" s="366">
        <v>-146</v>
      </c>
      <c r="R57" s="366">
        <v>-570</v>
      </c>
      <c r="S57" s="366">
        <v>-65</v>
      </c>
      <c r="T57" s="366">
        <v>-23</v>
      </c>
      <c r="U57" s="366">
        <v>-22</v>
      </c>
      <c r="V57" s="366">
        <v>-3</v>
      </c>
      <c r="W57" s="366">
        <v>-2914</v>
      </c>
    </row>
    <row r="58" spans="1:23" ht="12.75">
      <c r="A58" s="340" t="s">
        <v>958</v>
      </c>
      <c r="B58" s="366">
        <v>-9</v>
      </c>
      <c r="C58" s="366">
        <v>-63</v>
      </c>
      <c r="D58" s="366">
        <v>-7</v>
      </c>
      <c r="E58" s="366">
        <v>-67</v>
      </c>
      <c r="F58" s="366">
        <v>-44</v>
      </c>
      <c r="G58" s="366">
        <v>0</v>
      </c>
      <c r="H58" s="366">
        <v>-55</v>
      </c>
      <c r="I58" s="366">
        <v>-59</v>
      </c>
      <c r="J58" s="366">
        <v>-7</v>
      </c>
      <c r="K58" s="366">
        <v>-5</v>
      </c>
      <c r="L58" s="366">
        <v>-29</v>
      </c>
      <c r="M58" s="366">
        <v>23</v>
      </c>
      <c r="N58" s="366">
        <v>32</v>
      </c>
      <c r="O58" s="366">
        <v>-45</v>
      </c>
      <c r="P58" s="366">
        <v>494</v>
      </c>
      <c r="Q58" s="366">
        <v>-53</v>
      </c>
      <c r="R58" s="366">
        <v>292</v>
      </c>
      <c r="S58" s="366">
        <v>-16</v>
      </c>
      <c r="T58" s="366">
        <v>-104</v>
      </c>
      <c r="U58" s="366">
        <v>73</v>
      </c>
      <c r="V58" s="366">
        <v>-28</v>
      </c>
      <c r="W58" s="366">
        <v>323</v>
      </c>
    </row>
    <row r="59" spans="1:23" ht="12.75">
      <c r="A59" s="340" t="s">
        <v>302</v>
      </c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</row>
    <row r="60" spans="1:23" ht="12.75">
      <c r="A60" s="340" t="s">
        <v>37</v>
      </c>
      <c r="B60" s="366">
        <v>-22</v>
      </c>
      <c r="C60" s="366">
        <v>-47</v>
      </c>
      <c r="D60" s="366">
        <v>17</v>
      </c>
      <c r="E60" s="366">
        <v>38</v>
      </c>
      <c r="F60" s="366">
        <v>132</v>
      </c>
      <c r="G60" s="366">
        <v>2</v>
      </c>
      <c r="H60" s="366">
        <v>4558</v>
      </c>
      <c r="I60" s="366">
        <v>-45</v>
      </c>
      <c r="J60" s="366">
        <v>-2</v>
      </c>
      <c r="K60" s="366">
        <v>-8</v>
      </c>
      <c r="L60" s="366">
        <v>-44</v>
      </c>
      <c r="M60" s="366">
        <v>53</v>
      </c>
      <c r="N60" s="366">
        <v>36</v>
      </c>
      <c r="O60" s="366">
        <v>-35</v>
      </c>
      <c r="P60" s="366">
        <v>2427</v>
      </c>
      <c r="Q60" s="366">
        <v>489</v>
      </c>
      <c r="R60" s="366">
        <v>-73</v>
      </c>
      <c r="S60" s="366">
        <v>269</v>
      </c>
      <c r="T60" s="366">
        <v>-63</v>
      </c>
      <c r="U60" s="366">
        <v>109</v>
      </c>
      <c r="V60" s="366">
        <v>2</v>
      </c>
      <c r="W60" s="366">
        <v>7793</v>
      </c>
    </row>
    <row r="61" spans="1:23" ht="12.75">
      <c r="A61" s="340" t="s">
        <v>302</v>
      </c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</row>
    <row r="62" spans="1:23" ht="12.75">
      <c r="A62" s="340" t="s">
        <v>927</v>
      </c>
      <c r="B62" s="366">
        <v>0</v>
      </c>
      <c r="C62" s="366">
        <v>0</v>
      </c>
      <c r="D62" s="366">
        <v>-144</v>
      </c>
      <c r="E62" s="366">
        <v>-118</v>
      </c>
      <c r="F62" s="366">
        <v>-82</v>
      </c>
      <c r="G62" s="366">
        <v>-14</v>
      </c>
      <c r="H62" s="366">
        <v>-246</v>
      </c>
      <c r="I62" s="366">
        <v>99</v>
      </c>
      <c r="J62" s="366">
        <v>-2</v>
      </c>
      <c r="K62" s="366">
        <v>0</v>
      </c>
      <c r="L62" s="366">
        <v>-40</v>
      </c>
      <c r="M62" s="366">
        <v>0</v>
      </c>
      <c r="N62" s="366">
        <v>-3</v>
      </c>
      <c r="O62" s="366">
        <v>-16</v>
      </c>
      <c r="P62" s="366">
        <v>-286</v>
      </c>
      <c r="Q62" s="366">
        <v>-68</v>
      </c>
      <c r="R62" s="366">
        <v>-321</v>
      </c>
      <c r="S62" s="366">
        <v>0</v>
      </c>
      <c r="T62" s="366">
        <v>-157</v>
      </c>
      <c r="U62" s="366">
        <v>13</v>
      </c>
      <c r="V62" s="366">
        <v>-18</v>
      </c>
      <c r="W62" s="366">
        <v>-1403</v>
      </c>
    </row>
    <row r="63" spans="1:23" ht="12.75">
      <c r="A63" s="340" t="s">
        <v>302</v>
      </c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</row>
    <row r="64" spans="1:23" ht="12.75">
      <c r="A64" s="340" t="s">
        <v>960</v>
      </c>
      <c r="B64" s="366">
        <v>208</v>
      </c>
      <c r="C64" s="366">
        <v>-45</v>
      </c>
      <c r="D64" s="366">
        <v>598</v>
      </c>
      <c r="E64" s="366">
        <v>570</v>
      </c>
      <c r="F64" s="366">
        <v>340</v>
      </c>
      <c r="G64" s="366">
        <v>113</v>
      </c>
      <c r="H64" s="366">
        <v>900</v>
      </c>
      <c r="I64" s="366">
        <v>-443</v>
      </c>
      <c r="J64" s="366">
        <v>30</v>
      </c>
      <c r="K64" s="366">
        <v>-61</v>
      </c>
      <c r="L64" s="366">
        <v>201</v>
      </c>
      <c r="M64" s="366">
        <v>-22</v>
      </c>
      <c r="N64" s="366">
        <v>354</v>
      </c>
      <c r="O64" s="366">
        <v>80</v>
      </c>
      <c r="P64" s="366">
        <v>1579</v>
      </c>
      <c r="Q64" s="366">
        <v>435</v>
      </c>
      <c r="R64" s="366">
        <v>1035</v>
      </c>
      <c r="S64" s="366">
        <v>256</v>
      </c>
      <c r="T64" s="366">
        <v>809</v>
      </c>
      <c r="U64" s="366">
        <v>-1</v>
      </c>
      <c r="V64" s="366">
        <v>85</v>
      </c>
      <c r="W64" s="366">
        <v>7020</v>
      </c>
    </row>
    <row r="66" ht="12.75">
      <c r="A66" s="192" t="s">
        <v>1019</v>
      </c>
    </row>
    <row r="68" ht="12.75">
      <c r="A68" s="324" t="s">
        <v>159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4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67"/>
  <sheetViews>
    <sheetView workbookViewId="0" topLeftCell="A1">
      <selection activeCell="A2" sqref="A2"/>
    </sheetView>
  </sheetViews>
  <sheetFormatPr defaultColWidth="11.421875" defaultRowHeight="12.75"/>
  <cols>
    <col min="1" max="1" width="52.421875" style="187" customWidth="1"/>
    <col min="2" max="16384" width="11.421875" style="187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186" t="s">
        <v>276</v>
      </c>
    </row>
    <row r="6" ht="12.75">
      <c r="A6" s="187" t="s">
        <v>969</v>
      </c>
    </row>
    <row r="7" ht="12.75">
      <c r="A7" s="186" t="s">
        <v>705</v>
      </c>
    </row>
    <row r="9" spans="1:6" ht="12.75">
      <c r="A9" s="467" t="s">
        <v>527</v>
      </c>
      <c r="B9" s="465" t="s">
        <v>277</v>
      </c>
      <c r="C9" s="342" t="s">
        <v>910</v>
      </c>
      <c r="D9" s="522" t="s">
        <v>689</v>
      </c>
      <c r="E9" s="342" t="s">
        <v>13</v>
      </c>
      <c r="F9" s="355" t="s">
        <v>988</v>
      </c>
    </row>
    <row r="10" spans="1:6" ht="12.75">
      <c r="A10" s="466" t="s">
        <v>884</v>
      </c>
      <c r="B10" s="342"/>
      <c r="C10" s="342"/>
      <c r="D10" s="342"/>
      <c r="E10" s="342"/>
      <c r="F10" s="342"/>
    </row>
    <row r="11" spans="1:6" ht="12.75">
      <c r="A11" s="342" t="s">
        <v>302</v>
      </c>
      <c r="B11" s="342"/>
      <c r="C11" s="342"/>
      <c r="D11" s="342"/>
      <c r="E11" s="342"/>
      <c r="F11" s="342"/>
    </row>
    <row r="12" spans="1:8" ht="12.75">
      <c r="A12" s="342" t="s">
        <v>886</v>
      </c>
      <c r="B12" s="343">
        <v>963</v>
      </c>
      <c r="C12" s="343">
        <v>192</v>
      </c>
      <c r="D12" s="343">
        <v>1</v>
      </c>
      <c r="E12" s="343">
        <v>177</v>
      </c>
      <c r="F12" s="343">
        <v>1332</v>
      </c>
      <c r="G12" s="188"/>
      <c r="H12" s="188"/>
    </row>
    <row r="13" spans="1:8" ht="12.75">
      <c r="A13" s="342" t="s">
        <v>977</v>
      </c>
      <c r="B13" s="343">
        <v>1373</v>
      </c>
      <c r="C13" s="343">
        <v>0</v>
      </c>
      <c r="D13" s="343">
        <v>1198</v>
      </c>
      <c r="E13" s="343">
        <v>0</v>
      </c>
      <c r="F13" s="343">
        <v>2571</v>
      </c>
      <c r="G13" s="188"/>
      <c r="H13" s="188"/>
    </row>
    <row r="14" spans="1:8" ht="12.75">
      <c r="A14" s="342" t="s">
        <v>978</v>
      </c>
      <c r="B14" s="343">
        <v>899</v>
      </c>
      <c r="C14" s="343">
        <v>3260</v>
      </c>
      <c r="D14" s="343">
        <v>15</v>
      </c>
      <c r="E14" s="343">
        <v>175</v>
      </c>
      <c r="F14" s="343">
        <v>4349</v>
      </c>
      <c r="G14" s="188"/>
      <c r="H14" s="188"/>
    </row>
    <row r="15" spans="1:8" ht="12.75">
      <c r="A15" s="342" t="s">
        <v>914</v>
      </c>
      <c r="B15" s="343">
        <v>614</v>
      </c>
      <c r="C15" s="343">
        <v>34</v>
      </c>
      <c r="D15" s="343">
        <v>0</v>
      </c>
      <c r="E15" s="343">
        <v>27</v>
      </c>
      <c r="F15" s="343">
        <v>675</v>
      </c>
      <c r="G15" s="188"/>
      <c r="H15" s="188"/>
    </row>
    <row r="16" spans="1:8" ht="12.75">
      <c r="A16" s="342" t="s">
        <v>915</v>
      </c>
      <c r="B16" s="343">
        <v>118</v>
      </c>
      <c r="C16" s="343">
        <v>69</v>
      </c>
      <c r="D16" s="343">
        <v>0</v>
      </c>
      <c r="E16" s="343">
        <v>80</v>
      </c>
      <c r="F16" s="343">
        <v>268</v>
      </c>
      <c r="G16" s="188"/>
      <c r="H16" s="188"/>
    </row>
    <row r="17" spans="1:8" ht="12.75">
      <c r="A17" s="342" t="s">
        <v>916</v>
      </c>
      <c r="B17" s="343">
        <v>395</v>
      </c>
      <c r="C17" s="343">
        <v>65</v>
      </c>
      <c r="D17" s="343">
        <v>4</v>
      </c>
      <c r="E17" s="343">
        <v>3231</v>
      </c>
      <c r="F17" s="343">
        <v>3695</v>
      </c>
      <c r="G17" s="188"/>
      <c r="H17" s="188"/>
    </row>
    <row r="18" spans="1:8" ht="12.75">
      <c r="A18" s="342" t="s">
        <v>302</v>
      </c>
      <c r="B18" s="343"/>
      <c r="C18" s="343"/>
      <c r="D18" s="343"/>
      <c r="E18" s="343"/>
      <c r="F18" s="343"/>
      <c r="G18" s="188"/>
      <c r="H18" s="188"/>
    </row>
    <row r="19" spans="1:8" ht="12.75">
      <c r="A19" s="342" t="s">
        <v>979</v>
      </c>
      <c r="B19" s="343">
        <v>4363</v>
      </c>
      <c r="C19" s="343">
        <v>3620</v>
      </c>
      <c r="D19" s="343">
        <v>1218</v>
      </c>
      <c r="E19" s="343">
        <v>3690</v>
      </c>
      <c r="F19" s="343">
        <v>12891</v>
      </c>
      <c r="G19" s="188"/>
      <c r="H19" s="188"/>
    </row>
    <row r="20" spans="1:8" ht="12.75">
      <c r="A20" s="342" t="s">
        <v>302</v>
      </c>
      <c r="B20" s="343"/>
      <c r="C20" s="343"/>
      <c r="D20" s="343"/>
      <c r="E20" s="343"/>
      <c r="F20" s="343"/>
      <c r="G20" s="188"/>
      <c r="H20" s="188"/>
    </row>
    <row r="21" spans="1:8" ht="12.75">
      <c r="A21" s="342" t="s">
        <v>980</v>
      </c>
      <c r="B21" s="343">
        <v>611</v>
      </c>
      <c r="C21" s="343">
        <v>356</v>
      </c>
      <c r="D21" s="343">
        <v>32</v>
      </c>
      <c r="E21" s="343">
        <v>924</v>
      </c>
      <c r="F21" s="343">
        <v>1922</v>
      </c>
      <c r="G21" s="188"/>
      <c r="H21" s="188"/>
    </row>
    <row r="22" spans="1:8" ht="12.75">
      <c r="A22" s="342" t="s">
        <v>302</v>
      </c>
      <c r="B22" s="343"/>
      <c r="C22" s="343"/>
      <c r="D22" s="343"/>
      <c r="E22" s="343"/>
      <c r="F22" s="343"/>
      <c r="G22" s="188"/>
      <c r="H22" s="188"/>
    </row>
    <row r="23" spans="1:8" ht="12.75">
      <c r="A23" s="342" t="s">
        <v>981</v>
      </c>
      <c r="B23" s="343">
        <v>414</v>
      </c>
      <c r="C23" s="343">
        <v>95</v>
      </c>
      <c r="D23" s="343">
        <v>26</v>
      </c>
      <c r="E23" s="343">
        <v>518</v>
      </c>
      <c r="F23" s="343">
        <v>1052</v>
      </c>
      <c r="G23" s="188"/>
      <c r="H23" s="188"/>
    </row>
    <row r="24" spans="1:8" ht="12.75">
      <c r="A24" s="342" t="s">
        <v>918</v>
      </c>
      <c r="B24" s="343">
        <v>0</v>
      </c>
      <c r="C24" s="343">
        <v>15</v>
      </c>
      <c r="D24" s="343">
        <v>0</v>
      </c>
      <c r="E24" s="343">
        <v>146</v>
      </c>
      <c r="F24" s="343">
        <v>161</v>
      </c>
      <c r="G24" s="188"/>
      <c r="H24" s="188"/>
    </row>
    <row r="25" spans="1:8" ht="12.75">
      <c r="A25" s="342" t="s">
        <v>982</v>
      </c>
      <c r="B25" s="343">
        <v>0</v>
      </c>
      <c r="C25" s="343">
        <v>-77</v>
      </c>
      <c r="D25" s="343">
        <v>-26</v>
      </c>
      <c r="E25" s="343">
        <v>-518</v>
      </c>
      <c r="F25" s="343">
        <v>-620</v>
      </c>
      <c r="G25" s="188"/>
      <c r="H25" s="188"/>
    </row>
    <row r="26" spans="1:8" ht="12.75">
      <c r="A26" s="342" t="s">
        <v>302</v>
      </c>
      <c r="B26" s="343"/>
      <c r="C26" s="343"/>
      <c r="D26" s="343"/>
      <c r="E26" s="343"/>
      <c r="F26" s="343"/>
      <c r="G26" s="188"/>
      <c r="H26" s="188"/>
    </row>
    <row r="27" spans="1:8" ht="12.75">
      <c r="A27" s="342" t="s">
        <v>983</v>
      </c>
      <c r="B27" s="343">
        <v>414</v>
      </c>
      <c r="C27" s="343">
        <v>639</v>
      </c>
      <c r="D27" s="343">
        <v>0</v>
      </c>
      <c r="E27" s="343">
        <v>146</v>
      </c>
      <c r="F27" s="343">
        <v>1199</v>
      </c>
      <c r="G27" s="188"/>
      <c r="H27" s="188"/>
    </row>
    <row r="28" spans="1:8" ht="12.75">
      <c r="A28" s="342" t="s">
        <v>302</v>
      </c>
      <c r="B28" s="343"/>
      <c r="C28" s="343"/>
      <c r="D28" s="343"/>
      <c r="E28" s="343"/>
      <c r="F28" s="343"/>
      <c r="G28" s="188"/>
      <c r="H28" s="188"/>
    </row>
    <row r="29" spans="1:8" ht="12.75">
      <c r="A29" s="342" t="s">
        <v>920</v>
      </c>
      <c r="B29" s="343">
        <v>5388</v>
      </c>
      <c r="C29" s="343">
        <v>4616</v>
      </c>
      <c r="D29" s="343">
        <v>1249</v>
      </c>
      <c r="E29" s="343">
        <v>4760</v>
      </c>
      <c r="F29" s="343">
        <v>16012</v>
      </c>
      <c r="G29" s="188"/>
      <c r="H29" s="188"/>
    </row>
    <row r="30" spans="1:8" ht="12.75">
      <c r="A30" s="342" t="s">
        <v>302</v>
      </c>
      <c r="B30" s="342"/>
      <c r="C30" s="342"/>
      <c r="D30" s="342"/>
      <c r="E30" s="342"/>
      <c r="F30" s="342"/>
      <c r="G30" s="188"/>
      <c r="H30" s="188"/>
    </row>
    <row r="31" spans="1:8" ht="12.75">
      <c r="A31" s="342" t="s">
        <v>921</v>
      </c>
      <c r="B31" s="342"/>
      <c r="C31" s="342"/>
      <c r="D31" s="342"/>
      <c r="E31" s="342"/>
      <c r="F31" s="342"/>
      <c r="G31" s="188"/>
      <c r="H31" s="188"/>
    </row>
    <row r="32" spans="1:8" ht="12.75">
      <c r="A32" s="342" t="s">
        <v>302</v>
      </c>
      <c r="B32" s="342"/>
      <c r="C32" s="342"/>
      <c r="D32" s="342"/>
      <c r="E32" s="342"/>
      <c r="F32" s="342"/>
      <c r="G32" s="188"/>
      <c r="H32" s="188"/>
    </row>
    <row r="33" spans="1:8" ht="12.75">
      <c r="A33" s="342" t="s">
        <v>984</v>
      </c>
      <c r="B33" s="343">
        <v>5889</v>
      </c>
      <c r="C33" s="343">
        <v>366</v>
      </c>
      <c r="D33" s="343">
        <v>1</v>
      </c>
      <c r="E33" s="343">
        <v>323</v>
      </c>
      <c r="F33" s="343">
        <v>6580</v>
      </c>
      <c r="G33" s="188"/>
      <c r="H33" s="188"/>
    </row>
    <row r="34" spans="1:8" ht="12.75">
      <c r="A34" s="342" t="s">
        <v>985</v>
      </c>
      <c r="B34" s="343">
        <v>354</v>
      </c>
      <c r="C34" s="343">
        <v>611</v>
      </c>
      <c r="D34" s="343">
        <v>0</v>
      </c>
      <c r="E34" s="343">
        <v>0</v>
      </c>
      <c r="F34" s="343">
        <v>965</v>
      </c>
      <c r="G34" s="188"/>
      <c r="H34" s="188"/>
    </row>
    <row r="35" spans="1:8" ht="12.75">
      <c r="A35" s="342" t="s">
        <v>927</v>
      </c>
      <c r="B35" s="343">
        <v>0</v>
      </c>
      <c r="C35" s="343">
        <v>0</v>
      </c>
      <c r="D35" s="343">
        <v>49</v>
      </c>
      <c r="E35" s="343">
        <v>0</v>
      </c>
      <c r="F35" s="343">
        <v>49</v>
      </c>
      <c r="G35" s="188"/>
      <c r="H35" s="188"/>
    </row>
    <row r="36" spans="1:8" ht="12.75">
      <c r="A36" s="342" t="s">
        <v>926</v>
      </c>
      <c r="B36" s="343">
        <v>1479</v>
      </c>
      <c r="C36" s="343">
        <v>614</v>
      </c>
      <c r="D36" s="343">
        <v>65</v>
      </c>
      <c r="E36" s="343">
        <v>890</v>
      </c>
      <c r="F36" s="343">
        <v>3047</v>
      </c>
      <c r="G36" s="188"/>
      <c r="H36" s="188"/>
    </row>
    <row r="37" spans="1:8" ht="12.75">
      <c r="A37" s="342" t="s">
        <v>928</v>
      </c>
      <c r="B37" s="343">
        <v>0</v>
      </c>
      <c r="C37" s="343">
        <v>0</v>
      </c>
      <c r="D37" s="343">
        <v>0</v>
      </c>
      <c r="E37" s="343">
        <v>0</v>
      </c>
      <c r="F37" s="343">
        <v>0</v>
      </c>
      <c r="G37" s="188"/>
      <c r="H37" s="188"/>
    </row>
    <row r="38" spans="1:8" ht="12.75">
      <c r="A38" s="342" t="s">
        <v>302</v>
      </c>
      <c r="B38" s="343"/>
      <c r="C38" s="343"/>
      <c r="D38" s="343"/>
      <c r="E38" s="343"/>
      <c r="F38" s="343"/>
      <c r="G38" s="188"/>
      <c r="H38" s="188"/>
    </row>
    <row r="39" spans="1:8" ht="12.75">
      <c r="A39" s="342" t="s">
        <v>999</v>
      </c>
      <c r="B39" s="343">
        <v>4816</v>
      </c>
      <c r="C39" s="343">
        <v>1407</v>
      </c>
      <c r="D39" s="343">
        <v>114</v>
      </c>
      <c r="E39" s="343">
        <v>1052</v>
      </c>
      <c r="F39" s="343">
        <v>7389</v>
      </c>
      <c r="G39" s="188"/>
      <c r="H39" s="188"/>
    </row>
    <row r="40" spans="1:8" ht="12.75">
      <c r="A40" s="342" t="s">
        <v>302</v>
      </c>
      <c r="B40" s="343"/>
      <c r="C40" s="343"/>
      <c r="D40" s="343"/>
      <c r="E40" s="343"/>
      <c r="F40" s="343"/>
      <c r="G40" s="188"/>
      <c r="H40" s="188"/>
    </row>
    <row r="41" spans="1:8" ht="12.75">
      <c r="A41" s="342" t="s">
        <v>1000</v>
      </c>
      <c r="B41" s="343">
        <v>0</v>
      </c>
      <c r="C41" s="343">
        <v>0</v>
      </c>
      <c r="D41" s="343">
        <v>0</v>
      </c>
      <c r="E41" s="343">
        <v>7</v>
      </c>
      <c r="F41" s="343">
        <v>7</v>
      </c>
      <c r="G41" s="188"/>
      <c r="H41" s="188"/>
    </row>
    <row r="42" spans="1:8" ht="12.75">
      <c r="A42" s="342" t="s">
        <v>302</v>
      </c>
      <c r="B42" s="343"/>
      <c r="C42" s="343"/>
      <c r="D42" s="343"/>
      <c r="E42" s="343"/>
      <c r="F42" s="343"/>
      <c r="G42" s="188"/>
      <c r="H42" s="188"/>
    </row>
    <row r="43" spans="1:8" ht="12.75">
      <c r="A43" s="342" t="s">
        <v>932</v>
      </c>
      <c r="B43" s="343">
        <v>460</v>
      </c>
      <c r="C43" s="343">
        <v>1230</v>
      </c>
      <c r="D43" s="343">
        <v>219</v>
      </c>
      <c r="E43" s="343">
        <v>1772</v>
      </c>
      <c r="F43" s="343">
        <v>3680</v>
      </c>
      <c r="G43" s="188"/>
      <c r="H43" s="188"/>
    </row>
    <row r="44" spans="1:8" ht="12.75">
      <c r="A44" s="342" t="s">
        <v>302</v>
      </c>
      <c r="B44" s="343"/>
      <c r="C44" s="343"/>
      <c r="D44" s="343"/>
      <c r="E44" s="343"/>
      <c r="F44" s="343"/>
      <c r="G44" s="188"/>
      <c r="H44" s="188"/>
    </row>
    <row r="45" spans="1:8" ht="12.75">
      <c r="A45" s="342" t="s">
        <v>960</v>
      </c>
      <c r="B45" s="343">
        <v>112</v>
      </c>
      <c r="C45" s="343">
        <v>1979</v>
      </c>
      <c r="D45" s="343">
        <v>916</v>
      </c>
      <c r="E45" s="343">
        <v>1929</v>
      </c>
      <c r="F45" s="343">
        <v>4936</v>
      </c>
      <c r="G45" s="188"/>
      <c r="H45" s="188"/>
    </row>
    <row r="46" spans="1:8" ht="12.75">
      <c r="A46" s="342" t="s">
        <v>302</v>
      </c>
      <c r="B46" s="343"/>
      <c r="C46" s="343"/>
      <c r="D46" s="343"/>
      <c r="E46" s="343"/>
      <c r="F46" s="343"/>
      <c r="G46" s="188"/>
      <c r="H46" s="188"/>
    </row>
    <row r="47" spans="1:8" ht="12.75">
      <c r="A47" s="342" t="s">
        <v>934</v>
      </c>
      <c r="B47" s="343">
        <v>5388</v>
      </c>
      <c r="C47" s="343">
        <v>4616</v>
      </c>
      <c r="D47" s="343">
        <v>1249</v>
      </c>
      <c r="E47" s="343">
        <v>4760</v>
      </c>
      <c r="F47" s="343">
        <v>16012</v>
      </c>
      <c r="G47" s="188"/>
      <c r="H47" s="188"/>
    </row>
    <row r="48" spans="7:8" ht="12.75">
      <c r="G48" s="188"/>
      <c r="H48" s="188"/>
    </row>
    <row r="49" spans="1:8" ht="12.75">
      <c r="A49" s="186" t="s">
        <v>704</v>
      </c>
      <c r="G49" s="188"/>
      <c r="H49" s="188"/>
    </row>
    <row r="50" spans="7:8" ht="12.75">
      <c r="G50" s="188"/>
      <c r="H50" s="188"/>
    </row>
    <row r="51" spans="1:8" ht="12.75">
      <c r="A51" s="467" t="s">
        <v>527</v>
      </c>
      <c r="B51" s="465" t="s">
        <v>277</v>
      </c>
      <c r="C51" s="342" t="s">
        <v>910</v>
      </c>
      <c r="D51" s="522" t="s">
        <v>689</v>
      </c>
      <c r="E51" s="342" t="s">
        <v>13</v>
      </c>
      <c r="F51" s="355" t="s">
        <v>988</v>
      </c>
      <c r="G51" s="188"/>
      <c r="H51" s="188"/>
    </row>
    <row r="52" spans="1:8" ht="12.75">
      <c r="A52" s="466" t="s">
        <v>935</v>
      </c>
      <c r="B52" s="343">
        <v>18218</v>
      </c>
      <c r="C52" s="343">
        <v>8665</v>
      </c>
      <c r="D52" s="343">
        <v>1815</v>
      </c>
      <c r="E52" s="343">
        <v>15416</v>
      </c>
      <c r="F52" s="343">
        <v>44114</v>
      </c>
      <c r="G52" s="188"/>
      <c r="H52" s="188"/>
    </row>
    <row r="53" spans="1:8" ht="12.75">
      <c r="A53" s="342" t="s">
        <v>1001</v>
      </c>
      <c r="B53" s="343">
        <v>-18067</v>
      </c>
      <c r="C53" s="343">
        <v>-6386</v>
      </c>
      <c r="D53" s="343">
        <v>-704</v>
      </c>
      <c r="E53" s="343">
        <v>-13046</v>
      </c>
      <c r="F53" s="343">
        <v>-38203</v>
      </c>
      <c r="G53" s="188"/>
      <c r="H53" s="188"/>
    </row>
    <row r="54" spans="1:8" ht="12.75">
      <c r="A54" s="342" t="s">
        <v>302</v>
      </c>
      <c r="B54" s="343"/>
      <c r="C54" s="343"/>
      <c r="D54" s="343"/>
      <c r="E54" s="343"/>
      <c r="F54" s="343"/>
      <c r="G54" s="188"/>
      <c r="H54" s="188"/>
    </row>
    <row r="55" spans="1:8" ht="12.75">
      <c r="A55" s="342" t="s">
        <v>1002</v>
      </c>
      <c r="B55" s="343">
        <v>151</v>
      </c>
      <c r="C55" s="343">
        <v>2279</v>
      </c>
      <c r="D55" s="343">
        <v>1112</v>
      </c>
      <c r="E55" s="343">
        <v>2369</v>
      </c>
      <c r="F55" s="343">
        <v>5911</v>
      </c>
      <c r="G55" s="188"/>
      <c r="H55" s="188"/>
    </row>
    <row r="56" spans="1:8" ht="12.75">
      <c r="A56" s="342" t="s">
        <v>956</v>
      </c>
      <c r="B56" s="343">
        <v>128</v>
      </c>
      <c r="C56" s="343">
        <v>141</v>
      </c>
      <c r="D56" s="343">
        <v>66</v>
      </c>
      <c r="E56" s="343">
        <v>190</v>
      </c>
      <c r="F56" s="343">
        <v>524</v>
      </c>
      <c r="G56" s="188"/>
      <c r="H56" s="188"/>
    </row>
    <row r="57" spans="1:8" ht="12.75">
      <c r="A57" s="342" t="s">
        <v>1003</v>
      </c>
      <c r="B57" s="343">
        <v>-155</v>
      </c>
      <c r="C57" s="343">
        <v>-13</v>
      </c>
      <c r="D57" s="343">
        <v>0</v>
      </c>
      <c r="E57" s="343">
        <v>-2</v>
      </c>
      <c r="F57" s="343">
        <v>-170</v>
      </c>
      <c r="G57" s="188"/>
      <c r="H57" s="188"/>
    </row>
    <row r="58" spans="1:8" ht="12.75">
      <c r="A58" s="342" t="s">
        <v>958</v>
      </c>
      <c r="B58" s="343">
        <v>5</v>
      </c>
      <c r="C58" s="343">
        <v>-37</v>
      </c>
      <c r="D58" s="343">
        <v>-74</v>
      </c>
      <c r="E58" s="343">
        <v>-225</v>
      </c>
      <c r="F58" s="343">
        <v>-330</v>
      </c>
      <c r="G58" s="188"/>
      <c r="H58" s="188"/>
    </row>
    <row r="59" spans="1:8" ht="12.75">
      <c r="A59" s="342" t="s">
        <v>302</v>
      </c>
      <c r="B59" s="343"/>
      <c r="C59" s="343"/>
      <c r="D59" s="343"/>
      <c r="E59" s="343"/>
      <c r="F59" s="343"/>
      <c r="G59" s="188"/>
      <c r="H59" s="188"/>
    </row>
    <row r="60" spans="1:8" ht="12.75">
      <c r="A60" s="342" t="s">
        <v>37</v>
      </c>
      <c r="B60" s="343">
        <v>-22</v>
      </c>
      <c r="C60" s="343">
        <v>91</v>
      </c>
      <c r="D60" s="343">
        <v>-8</v>
      </c>
      <c r="E60" s="343">
        <v>-37</v>
      </c>
      <c r="F60" s="343">
        <v>24</v>
      </c>
      <c r="G60" s="188"/>
      <c r="H60" s="188"/>
    </row>
    <row r="61" spans="1:8" ht="12.75">
      <c r="A61" s="342" t="s">
        <v>302</v>
      </c>
      <c r="B61" s="343"/>
      <c r="C61" s="343"/>
      <c r="D61" s="343"/>
      <c r="E61" s="343"/>
      <c r="F61" s="343"/>
      <c r="G61" s="188"/>
      <c r="H61" s="188"/>
    </row>
    <row r="62" spans="1:8" ht="12.75">
      <c r="A62" s="342" t="s">
        <v>927</v>
      </c>
      <c r="B62" s="343">
        <v>-18</v>
      </c>
      <c r="C62" s="343">
        <v>-390</v>
      </c>
      <c r="D62" s="343">
        <v>-187</v>
      </c>
      <c r="E62" s="343">
        <v>-403</v>
      </c>
      <c r="F62" s="343">
        <v>-998</v>
      </c>
      <c r="G62" s="188"/>
      <c r="H62" s="188"/>
    </row>
    <row r="63" spans="1:8" ht="12.75">
      <c r="A63" s="342" t="s">
        <v>302</v>
      </c>
      <c r="B63" s="343"/>
      <c r="C63" s="343"/>
      <c r="D63" s="343"/>
      <c r="E63" s="343"/>
      <c r="F63" s="343"/>
      <c r="G63" s="188"/>
      <c r="H63" s="188"/>
    </row>
    <row r="64" spans="1:8" ht="12.75">
      <c r="A64" s="342" t="s">
        <v>960</v>
      </c>
      <c r="B64" s="343">
        <v>112</v>
      </c>
      <c r="C64" s="343">
        <v>1979</v>
      </c>
      <c r="D64" s="343">
        <v>916</v>
      </c>
      <c r="E64" s="343">
        <v>1929</v>
      </c>
      <c r="F64" s="343">
        <v>4936</v>
      </c>
      <c r="G64" s="188"/>
      <c r="H64" s="188"/>
    </row>
    <row r="67" ht="12.75">
      <c r="A67" s="324" t="s">
        <v>159</v>
      </c>
    </row>
  </sheetData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O21"/>
  <sheetViews>
    <sheetView showGridLines="0" workbookViewId="0" topLeftCell="A1">
      <selection activeCell="A1" sqref="A1"/>
    </sheetView>
  </sheetViews>
  <sheetFormatPr defaultColWidth="11.421875" defaultRowHeight="12" customHeight="1"/>
  <cols>
    <col min="1" max="1" width="2.57421875" style="11" customWidth="1"/>
    <col min="2" max="2" width="27.140625" style="11" customWidth="1"/>
    <col min="3" max="3" width="11.8515625" style="44" customWidth="1"/>
    <col min="4" max="4" width="10.8515625" style="44" customWidth="1"/>
    <col min="5" max="5" width="13.57421875" style="44" customWidth="1"/>
    <col min="6" max="6" width="11.28125" style="45" customWidth="1"/>
    <col min="7" max="7" width="11.00390625" style="44" customWidth="1"/>
    <col min="8" max="8" width="12.57421875" style="44" customWidth="1"/>
    <col min="9" max="9" width="13.00390625" style="44" customWidth="1"/>
    <col min="10" max="10" width="26.140625" style="11" customWidth="1"/>
    <col min="11" max="11" width="7.140625" style="11" customWidth="1"/>
    <col min="12" max="12" width="11.7109375" style="11" customWidth="1"/>
    <col min="13" max="16384" width="11.421875" style="11" customWidth="1"/>
  </cols>
  <sheetData>
    <row r="1" spans="2:10" ht="12" customHeight="1">
      <c r="B1" s="356" t="s">
        <v>986</v>
      </c>
      <c r="J1" s="421" t="s">
        <v>1020</v>
      </c>
    </row>
    <row r="2" ht="12" customHeight="1">
      <c r="B2" s="356" t="s">
        <v>987</v>
      </c>
    </row>
    <row r="4" spans="2:11" s="4" customFormat="1" ht="12" customHeight="1">
      <c r="B4" s="1" t="s">
        <v>240</v>
      </c>
      <c r="C4" s="1"/>
      <c r="D4" s="2"/>
      <c r="E4" s="2"/>
      <c r="F4" s="3"/>
      <c r="G4" s="2"/>
      <c r="H4" s="2"/>
      <c r="I4" s="2"/>
      <c r="J4" s="2"/>
      <c r="K4" s="2"/>
    </row>
    <row r="5" spans="2:11" s="4" customFormat="1" ht="12" customHeight="1">
      <c r="B5" s="1"/>
      <c r="C5" s="1"/>
      <c r="D5" s="2"/>
      <c r="E5" s="2"/>
      <c r="F5" s="3"/>
      <c r="G5" s="2"/>
      <c r="H5" s="2"/>
      <c r="I5" s="2"/>
      <c r="J5" s="2"/>
      <c r="K5" s="2"/>
    </row>
    <row r="6" spans="2:11" s="4" customFormat="1" ht="12" customHeight="1">
      <c r="B6" s="1"/>
      <c r="C6" s="1"/>
      <c r="D6" s="2"/>
      <c r="E6" s="2"/>
      <c r="F6" s="3"/>
      <c r="G6" s="2"/>
      <c r="H6" s="2"/>
      <c r="I6" s="2"/>
      <c r="J6" s="2"/>
      <c r="K6" s="2"/>
    </row>
    <row r="7" spans="2:11" ht="6.75" customHeight="1">
      <c r="B7" s="5"/>
      <c r="C7" s="6"/>
      <c r="D7" s="6"/>
      <c r="E7" s="7"/>
      <c r="F7" s="8"/>
      <c r="G7" s="7"/>
      <c r="H7" s="7"/>
      <c r="I7" s="6"/>
      <c r="J7" s="9"/>
      <c r="K7" s="10"/>
    </row>
    <row r="8" spans="2:15" s="18" customFormat="1" ht="12" customHeight="1">
      <c r="B8" s="12" t="s">
        <v>446</v>
      </c>
      <c r="C8" s="13" t="s">
        <v>447</v>
      </c>
      <c r="D8" s="13" t="s">
        <v>448</v>
      </c>
      <c r="E8" s="13" t="s">
        <v>449</v>
      </c>
      <c r="F8" s="14" t="s">
        <v>450</v>
      </c>
      <c r="G8" s="15" t="s">
        <v>451</v>
      </c>
      <c r="H8" s="13" t="s">
        <v>452</v>
      </c>
      <c r="I8" s="13" t="s">
        <v>453</v>
      </c>
      <c r="J8" s="13" t="s">
        <v>454</v>
      </c>
      <c r="K8" s="17"/>
      <c r="O8" s="19"/>
    </row>
    <row r="9" spans="2:11" s="18" customFormat="1" ht="12" customHeight="1">
      <c r="B9" s="20">
        <v>-1</v>
      </c>
      <c r="C9" s="13" t="s">
        <v>455</v>
      </c>
      <c r="D9" s="13"/>
      <c r="E9" s="13" t="s">
        <v>456</v>
      </c>
      <c r="F9" s="14" t="s">
        <v>457</v>
      </c>
      <c r="G9" s="15" t="s">
        <v>458</v>
      </c>
      <c r="H9" s="13" t="s">
        <v>459</v>
      </c>
      <c r="I9" s="21">
        <v>-3</v>
      </c>
      <c r="J9" s="13" t="s">
        <v>460</v>
      </c>
      <c r="K9" s="17"/>
    </row>
    <row r="10" spans="2:11" s="18" customFormat="1" ht="12" customHeight="1">
      <c r="B10" s="12"/>
      <c r="C10" s="13"/>
      <c r="D10" s="13"/>
      <c r="E10" s="13"/>
      <c r="F10" s="14" t="s">
        <v>461</v>
      </c>
      <c r="G10" s="15"/>
      <c r="H10" s="13" t="s">
        <v>298</v>
      </c>
      <c r="I10" s="21"/>
      <c r="J10" s="13"/>
      <c r="K10" s="17"/>
    </row>
    <row r="11" spans="2:11" s="18" customFormat="1" ht="6.75" customHeight="1">
      <c r="B11" s="22"/>
      <c r="C11" s="23"/>
      <c r="D11" s="23"/>
      <c r="E11" s="23"/>
      <c r="F11" s="24"/>
      <c r="G11" s="25"/>
      <c r="H11" s="23"/>
      <c r="I11" s="26"/>
      <c r="J11" s="23"/>
      <c r="K11" s="27"/>
    </row>
    <row r="12" spans="2:11" ht="12" customHeight="1">
      <c r="B12" s="28"/>
      <c r="C12" s="29"/>
      <c r="D12" s="29"/>
      <c r="E12" s="29"/>
      <c r="F12" s="30"/>
      <c r="G12" s="31"/>
      <c r="H12" s="32"/>
      <c r="I12" s="29"/>
      <c r="J12" s="29"/>
      <c r="K12" s="33"/>
    </row>
    <row r="13" spans="2:11" ht="12" customHeight="1">
      <c r="B13" s="28"/>
      <c r="C13" s="29"/>
      <c r="D13" s="29"/>
      <c r="E13" s="29"/>
      <c r="F13" s="30"/>
      <c r="G13" s="31"/>
      <c r="H13" s="32"/>
      <c r="I13" s="29"/>
      <c r="J13" s="29"/>
      <c r="K13" s="33"/>
    </row>
    <row r="14" spans="2:11" s="34" customFormat="1" ht="13.5" customHeight="1">
      <c r="B14" s="28" t="s">
        <v>241</v>
      </c>
      <c r="C14" s="29" t="s">
        <v>464</v>
      </c>
      <c r="D14" s="29" t="s">
        <v>465</v>
      </c>
      <c r="E14" s="29" t="s">
        <v>466</v>
      </c>
      <c r="F14" s="30">
        <v>380000</v>
      </c>
      <c r="G14" s="31" t="s">
        <v>462</v>
      </c>
      <c r="H14" s="32">
        <v>6.5</v>
      </c>
      <c r="I14" s="29" t="s">
        <v>242</v>
      </c>
      <c r="J14" s="29" t="s">
        <v>463</v>
      </c>
      <c r="K14" s="33"/>
    </row>
    <row r="15" spans="2:11" s="34" customFormat="1" ht="13.5" customHeight="1">
      <c r="B15" s="35"/>
      <c r="C15" s="36"/>
      <c r="D15" s="36"/>
      <c r="E15" s="36"/>
      <c r="F15" s="37"/>
      <c r="G15" s="36"/>
      <c r="H15" s="36"/>
      <c r="I15" s="36"/>
      <c r="J15" s="36"/>
      <c r="K15" s="38"/>
    </row>
    <row r="16" spans="2:11" s="34" customFormat="1" ht="7.5" customHeight="1">
      <c r="B16" s="16"/>
      <c r="C16" s="29"/>
      <c r="D16" s="29"/>
      <c r="E16" s="29"/>
      <c r="F16" s="39"/>
      <c r="G16" s="29"/>
      <c r="H16" s="29"/>
      <c r="I16" s="29"/>
      <c r="J16" s="29"/>
      <c r="K16" s="29"/>
    </row>
    <row r="17" spans="2:11" s="34" customFormat="1" ht="18.75" customHeight="1">
      <c r="B17" s="476" t="s">
        <v>243</v>
      </c>
      <c r="C17" s="29"/>
      <c r="D17" s="29"/>
      <c r="E17" s="29"/>
      <c r="F17" s="39"/>
      <c r="G17" s="29"/>
      <c r="H17" s="29"/>
      <c r="I17" s="29"/>
      <c r="J17" s="29"/>
      <c r="K17" s="29"/>
    </row>
    <row r="18" spans="2:11" ht="14.25" customHeight="1">
      <c r="B18" s="40"/>
      <c r="C18" s="41"/>
      <c r="D18" s="41"/>
      <c r="E18" s="41"/>
      <c r="F18" s="42"/>
      <c r="G18" s="41"/>
      <c r="H18" s="41"/>
      <c r="I18" s="41"/>
      <c r="J18" s="40"/>
      <c r="K18" s="43"/>
    </row>
    <row r="19" spans="2:11" ht="12" customHeight="1">
      <c r="B19" s="397" t="s">
        <v>159</v>
      </c>
      <c r="C19" s="417"/>
      <c r="D19" s="417"/>
      <c r="E19" s="417"/>
      <c r="F19" s="42"/>
      <c r="G19" s="41"/>
      <c r="H19" s="41"/>
      <c r="I19" s="41"/>
      <c r="J19" s="40"/>
      <c r="K19" s="43"/>
    </row>
    <row r="20" ht="12" customHeight="1">
      <c r="K20" s="46"/>
    </row>
    <row r="21" ht="12" customHeight="1">
      <c r="K21" s="46"/>
    </row>
    <row r="59" ht="10.5" customHeight="1"/>
    <row r="60" ht="10.5" customHeight="1"/>
  </sheetData>
  <hyperlinks>
    <hyperlink ref="J1" location="Indice!A1" display="Volver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O52"/>
  <sheetViews>
    <sheetView workbookViewId="0" topLeftCell="A1">
      <selection activeCell="A2" sqref="A2"/>
    </sheetView>
  </sheetViews>
  <sheetFormatPr defaultColWidth="11.421875" defaultRowHeight="12.75"/>
  <cols>
    <col min="1" max="1" width="43.7109375" style="183" customWidth="1"/>
    <col min="2" max="16384" width="11.421875" style="183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182" t="s">
        <v>278</v>
      </c>
    </row>
    <row r="6" ht="12.75">
      <c r="A6" s="183" t="s">
        <v>969</v>
      </c>
    </row>
    <row r="7" ht="12.75">
      <c r="A7" s="182" t="s">
        <v>705</v>
      </c>
    </row>
    <row r="9" spans="1:13" ht="12.75">
      <c r="A9" s="344" t="s">
        <v>527</v>
      </c>
      <c r="B9" s="345" t="s">
        <v>279</v>
      </c>
      <c r="C9" s="345" t="s">
        <v>178</v>
      </c>
      <c r="D9" s="345" t="s">
        <v>1006</v>
      </c>
      <c r="E9" s="345" t="s">
        <v>971</v>
      </c>
      <c r="F9" s="345" t="s">
        <v>556</v>
      </c>
      <c r="G9" s="345" t="s">
        <v>952</v>
      </c>
      <c r="H9" s="345" t="s">
        <v>953</v>
      </c>
      <c r="I9" s="345" t="s">
        <v>972</v>
      </c>
      <c r="J9" s="345" t="s">
        <v>13</v>
      </c>
      <c r="K9" s="345" t="s">
        <v>911</v>
      </c>
      <c r="L9" s="345" t="s">
        <v>285</v>
      </c>
      <c r="M9" s="345" t="s">
        <v>23</v>
      </c>
    </row>
    <row r="10" spans="1:13" ht="12.75">
      <c r="A10" s="344" t="s">
        <v>884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</row>
    <row r="11" spans="1:13" ht="12.75">
      <c r="A11" s="344" t="s">
        <v>302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</row>
    <row r="12" spans="1:15" ht="12.75">
      <c r="A12" s="344" t="s">
        <v>886</v>
      </c>
      <c r="B12" s="346">
        <v>76</v>
      </c>
      <c r="C12" s="346">
        <v>25497</v>
      </c>
      <c r="D12" s="346">
        <v>81</v>
      </c>
      <c r="E12" s="346">
        <v>9</v>
      </c>
      <c r="F12" s="346">
        <v>43</v>
      </c>
      <c r="G12" s="346">
        <v>215</v>
      </c>
      <c r="H12" s="346">
        <v>2</v>
      </c>
      <c r="I12" s="346">
        <v>39</v>
      </c>
      <c r="J12" s="346">
        <v>57</v>
      </c>
      <c r="K12" s="346">
        <v>9</v>
      </c>
      <c r="L12" s="346">
        <v>303</v>
      </c>
      <c r="M12" s="346">
        <v>26331</v>
      </c>
      <c r="N12" s="184"/>
      <c r="O12" s="185"/>
    </row>
    <row r="13" spans="1:15" ht="12.75">
      <c r="A13" s="344" t="s">
        <v>977</v>
      </c>
      <c r="B13" s="346">
        <v>1887</v>
      </c>
      <c r="C13" s="346">
        <v>674689</v>
      </c>
      <c r="D13" s="346">
        <v>47231</v>
      </c>
      <c r="E13" s="346">
        <v>10164</v>
      </c>
      <c r="F13" s="346">
        <v>19276</v>
      </c>
      <c r="G13" s="346">
        <v>2270</v>
      </c>
      <c r="H13" s="346">
        <v>2535</v>
      </c>
      <c r="I13" s="346">
        <v>0</v>
      </c>
      <c r="J13" s="346">
        <v>14123</v>
      </c>
      <c r="K13" s="346">
        <v>1144</v>
      </c>
      <c r="L13" s="346">
        <v>11557</v>
      </c>
      <c r="M13" s="346">
        <v>784877</v>
      </c>
      <c r="N13" s="184"/>
      <c r="O13" s="185"/>
    </row>
    <row r="14" spans="1:15" ht="12.75">
      <c r="A14" s="344" t="s">
        <v>281</v>
      </c>
      <c r="B14" s="346">
        <v>1</v>
      </c>
      <c r="C14" s="346">
        <v>0</v>
      </c>
      <c r="D14" s="346">
        <v>34</v>
      </c>
      <c r="E14" s="346">
        <v>123</v>
      </c>
      <c r="F14" s="346">
        <v>67</v>
      </c>
      <c r="G14" s="346">
        <v>192</v>
      </c>
      <c r="H14" s="346">
        <v>2</v>
      </c>
      <c r="I14" s="346">
        <v>74</v>
      </c>
      <c r="J14" s="346">
        <v>544</v>
      </c>
      <c r="K14" s="346">
        <v>5</v>
      </c>
      <c r="L14" s="346">
        <v>36</v>
      </c>
      <c r="M14" s="346">
        <v>1078</v>
      </c>
      <c r="N14" s="184"/>
      <c r="O14" s="185"/>
    </row>
    <row r="15" spans="1:15" ht="12.75">
      <c r="A15" s="344" t="s">
        <v>282</v>
      </c>
      <c r="B15" s="346">
        <v>533</v>
      </c>
      <c r="C15" s="346">
        <v>137276</v>
      </c>
      <c r="D15" s="346">
        <v>3217</v>
      </c>
      <c r="E15" s="346">
        <v>2095</v>
      </c>
      <c r="F15" s="346">
        <v>676</v>
      </c>
      <c r="G15" s="346">
        <v>1914</v>
      </c>
      <c r="H15" s="346">
        <v>694</v>
      </c>
      <c r="I15" s="346">
        <v>2364</v>
      </c>
      <c r="J15" s="346">
        <v>4379</v>
      </c>
      <c r="K15" s="346">
        <v>419</v>
      </c>
      <c r="L15" s="346">
        <v>848</v>
      </c>
      <c r="M15" s="346">
        <v>154415</v>
      </c>
      <c r="N15" s="184"/>
      <c r="O15" s="185"/>
    </row>
    <row r="16" spans="1:15" ht="12.75">
      <c r="A16" s="344" t="s">
        <v>918</v>
      </c>
      <c r="B16" s="346">
        <v>2</v>
      </c>
      <c r="C16" s="346">
        <v>41811</v>
      </c>
      <c r="D16" s="346">
        <v>22355</v>
      </c>
      <c r="E16" s="346">
        <v>319</v>
      </c>
      <c r="F16" s="346">
        <v>139</v>
      </c>
      <c r="G16" s="346">
        <v>328</v>
      </c>
      <c r="H16" s="346">
        <v>26</v>
      </c>
      <c r="I16" s="346">
        <v>6642</v>
      </c>
      <c r="J16" s="346">
        <v>189</v>
      </c>
      <c r="K16" s="346">
        <v>23</v>
      </c>
      <c r="L16" s="346">
        <v>0</v>
      </c>
      <c r="M16" s="346">
        <v>71835</v>
      </c>
      <c r="N16" s="184"/>
      <c r="O16" s="185"/>
    </row>
    <row r="17" spans="1:15" ht="12.75">
      <c r="A17" s="344" t="s">
        <v>302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184"/>
      <c r="O17" s="185"/>
    </row>
    <row r="18" spans="1:15" ht="12.75">
      <c r="A18" s="344" t="s">
        <v>920</v>
      </c>
      <c r="B18" s="346">
        <v>2499</v>
      </c>
      <c r="C18" s="346">
        <v>879272</v>
      </c>
      <c r="D18" s="346">
        <v>72918</v>
      </c>
      <c r="E18" s="346">
        <v>12709</v>
      </c>
      <c r="F18" s="346">
        <v>20202</v>
      </c>
      <c r="G18" s="346">
        <v>4919</v>
      </c>
      <c r="H18" s="346">
        <v>3260</v>
      </c>
      <c r="I18" s="346">
        <v>9120</v>
      </c>
      <c r="J18" s="346">
        <v>19292</v>
      </c>
      <c r="K18" s="346">
        <v>1601</v>
      </c>
      <c r="L18" s="346">
        <v>12744</v>
      </c>
      <c r="M18" s="346">
        <v>1038535</v>
      </c>
      <c r="N18" s="184"/>
      <c r="O18" s="185"/>
    </row>
    <row r="19" spans="1:15" ht="12.75">
      <c r="A19" s="344" t="s">
        <v>302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184"/>
      <c r="O19" s="185"/>
    </row>
    <row r="20" spans="1:15" ht="12.75">
      <c r="A20" s="344" t="s">
        <v>921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184"/>
      <c r="O20" s="185"/>
    </row>
    <row r="21" spans="1:15" ht="12.75">
      <c r="A21" s="344" t="s">
        <v>302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184"/>
      <c r="O21" s="185"/>
    </row>
    <row r="22" spans="1:15" ht="12.75">
      <c r="A22" s="344" t="s">
        <v>283</v>
      </c>
      <c r="B22" s="346">
        <v>0</v>
      </c>
      <c r="C22" s="346">
        <v>7601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6">
        <v>0</v>
      </c>
      <c r="J22" s="346">
        <v>0</v>
      </c>
      <c r="K22" s="346">
        <v>0</v>
      </c>
      <c r="L22" s="346">
        <v>11</v>
      </c>
      <c r="M22" s="346">
        <v>7612</v>
      </c>
      <c r="N22" s="184"/>
      <c r="O22" s="185"/>
    </row>
    <row r="23" spans="1:15" ht="12.75">
      <c r="A23" s="344" t="s">
        <v>284</v>
      </c>
      <c r="B23" s="346">
        <v>151</v>
      </c>
      <c r="C23" s="346">
        <v>188260</v>
      </c>
      <c r="D23" s="346">
        <v>2124</v>
      </c>
      <c r="E23" s="346">
        <v>1452</v>
      </c>
      <c r="F23" s="346">
        <v>721</v>
      </c>
      <c r="G23" s="346">
        <v>375</v>
      </c>
      <c r="H23" s="346">
        <v>291</v>
      </c>
      <c r="I23" s="346">
        <v>921</v>
      </c>
      <c r="J23" s="346">
        <v>16279</v>
      </c>
      <c r="K23" s="346">
        <v>71</v>
      </c>
      <c r="L23" s="346">
        <v>154</v>
      </c>
      <c r="M23" s="346">
        <v>210801</v>
      </c>
      <c r="N23" s="184"/>
      <c r="O23" s="185"/>
    </row>
    <row r="24" spans="1:15" ht="12.75">
      <c r="A24" s="344" t="s">
        <v>8</v>
      </c>
      <c r="B24" s="346">
        <v>2348</v>
      </c>
      <c r="C24" s="346">
        <v>683411</v>
      </c>
      <c r="D24" s="346">
        <v>70794</v>
      </c>
      <c r="E24" s="346">
        <v>11257</v>
      </c>
      <c r="F24" s="346">
        <v>19481</v>
      </c>
      <c r="G24" s="346">
        <v>4544</v>
      </c>
      <c r="H24" s="346">
        <v>2969</v>
      </c>
      <c r="I24" s="346">
        <v>8199</v>
      </c>
      <c r="J24" s="346">
        <v>3012</v>
      </c>
      <c r="K24" s="346">
        <v>1530</v>
      </c>
      <c r="L24" s="346">
        <v>12579</v>
      </c>
      <c r="M24" s="346">
        <v>820122</v>
      </c>
      <c r="N24" s="184"/>
      <c r="O24" s="185"/>
    </row>
    <row r="25" spans="1:15" ht="12.75">
      <c r="A25" s="344" t="s">
        <v>302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184"/>
      <c r="O25" s="185"/>
    </row>
    <row r="26" spans="1:15" ht="12.75">
      <c r="A26" s="344" t="s">
        <v>934</v>
      </c>
      <c r="B26" s="346">
        <v>2499</v>
      </c>
      <c r="C26" s="346">
        <v>879272</v>
      </c>
      <c r="D26" s="346">
        <v>72918</v>
      </c>
      <c r="E26" s="346">
        <v>12709</v>
      </c>
      <c r="F26" s="346">
        <v>20202</v>
      </c>
      <c r="G26" s="346">
        <v>4919</v>
      </c>
      <c r="H26" s="346">
        <v>3260</v>
      </c>
      <c r="I26" s="346">
        <v>9120</v>
      </c>
      <c r="J26" s="346">
        <v>19292</v>
      </c>
      <c r="K26" s="346">
        <v>1601</v>
      </c>
      <c r="L26" s="346">
        <v>12744</v>
      </c>
      <c r="M26" s="346">
        <v>1038535</v>
      </c>
      <c r="N26" s="184"/>
      <c r="O26" s="185"/>
    </row>
    <row r="27" spans="14:15" ht="12.75">
      <c r="N27" s="184"/>
      <c r="O27" s="185"/>
    </row>
    <row r="28" spans="1:15" ht="12.75">
      <c r="A28" s="182" t="s">
        <v>704</v>
      </c>
      <c r="N28" s="184"/>
      <c r="O28" s="185"/>
    </row>
    <row r="29" spans="14:15" ht="12.75">
      <c r="N29" s="184"/>
      <c r="O29" s="185"/>
    </row>
    <row r="30" spans="1:15" ht="12.75">
      <c r="A30" s="344" t="s">
        <v>527</v>
      </c>
      <c r="B30" s="345" t="s">
        <v>279</v>
      </c>
      <c r="C30" s="345" t="s">
        <v>178</v>
      </c>
      <c r="D30" s="345" t="s">
        <v>1006</v>
      </c>
      <c r="E30" s="345" t="s">
        <v>971</v>
      </c>
      <c r="F30" s="345" t="s">
        <v>556</v>
      </c>
      <c r="G30" s="345" t="s">
        <v>952</v>
      </c>
      <c r="H30" s="345" t="s">
        <v>953</v>
      </c>
      <c r="I30" s="345" t="s">
        <v>972</v>
      </c>
      <c r="J30" s="345" t="s">
        <v>13</v>
      </c>
      <c r="K30" s="345" t="s">
        <v>911</v>
      </c>
      <c r="L30" s="345" t="s">
        <v>285</v>
      </c>
      <c r="M30" s="345" t="s">
        <v>23</v>
      </c>
      <c r="N30" s="184"/>
      <c r="O30" s="185"/>
    </row>
    <row r="31" spans="1:15" ht="12.75">
      <c r="A31" s="344" t="s">
        <v>30</v>
      </c>
      <c r="B31" s="346">
        <v>1828</v>
      </c>
      <c r="C31" s="346">
        <v>772007</v>
      </c>
      <c r="D31" s="346">
        <v>15377</v>
      </c>
      <c r="E31" s="346">
        <v>18878</v>
      </c>
      <c r="F31" s="346">
        <v>5249</v>
      </c>
      <c r="G31" s="346">
        <v>6526</v>
      </c>
      <c r="H31" s="346">
        <v>3683</v>
      </c>
      <c r="I31" s="346">
        <v>13474</v>
      </c>
      <c r="J31" s="346">
        <v>22078</v>
      </c>
      <c r="K31" s="346">
        <v>1199</v>
      </c>
      <c r="L31" s="346">
        <v>5525</v>
      </c>
      <c r="M31" s="346">
        <v>865825</v>
      </c>
      <c r="N31" s="184"/>
      <c r="O31" s="185"/>
    </row>
    <row r="32" spans="1:15" ht="12.75">
      <c r="A32" s="344" t="s">
        <v>286</v>
      </c>
      <c r="B32" s="346">
        <v>0</v>
      </c>
      <c r="C32" s="346">
        <v>0</v>
      </c>
      <c r="D32" s="346">
        <v>-8743</v>
      </c>
      <c r="E32" s="346">
        <v>-11254</v>
      </c>
      <c r="F32" s="346">
        <v>-437</v>
      </c>
      <c r="G32" s="346">
        <v>-130</v>
      </c>
      <c r="H32" s="346">
        <v>-16</v>
      </c>
      <c r="I32" s="346">
        <v>-1360</v>
      </c>
      <c r="J32" s="346">
        <v>-1458</v>
      </c>
      <c r="K32" s="346">
        <v>-164</v>
      </c>
      <c r="L32" s="346">
        <v>-420</v>
      </c>
      <c r="M32" s="346">
        <v>-23982</v>
      </c>
      <c r="N32" s="184"/>
      <c r="O32" s="185"/>
    </row>
    <row r="33" spans="1:15" ht="12.75">
      <c r="A33" s="344" t="s">
        <v>32</v>
      </c>
      <c r="B33" s="346">
        <v>1828</v>
      </c>
      <c r="C33" s="346">
        <v>772007</v>
      </c>
      <c r="D33" s="346">
        <v>6635</v>
      </c>
      <c r="E33" s="346">
        <v>7624</v>
      </c>
      <c r="F33" s="346">
        <v>4812</v>
      </c>
      <c r="G33" s="346">
        <v>6396</v>
      </c>
      <c r="H33" s="346">
        <v>3666</v>
      </c>
      <c r="I33" s="346">
        <v>12115</v>
      </c>
      <c r="J33" s="346">
        <v>20620</v>
      </c>
      <c r="K33" s="346">
        <v>1035</v>
      </c>
      <c r="L33" s="346">
        <v>5105</v>
      </c>
      <c r="M33" s="346">
        <v>841843</v>
      </c>
      <c r="N33" s="184"/>
      <c r="O33" s="185"/>
    </row>
    <row r="34" spans="1:15" ht="12.75">
      <c r="A34" s="344" t="s">
        <v>302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184"/>
      <c r="O34" s="185"/>
    </row>
    <row r="35" spans="1:15" ht="12.75">
      <c r="A35" s="344" t="s">
        <v>33</v>
      </c>
      <c r="B35" s="346">
        <v>-422</v>
      </c>
      <c r="C35" s="346">
        <v>-193218</v>
      </c>
      <c r="D35" s="346">
        <v>-2537</v>
      </c>
      <c r="E35" s="346">
        <v>-3135</v>
      </c>
      <c r="F35" s="346">
        <v>-1260</v>
      </c>
      <c r="G35" s="346">
        <v>-1124</v>
      </c>
      <c r="H35" s="346">
        <v>-387</v>
      </c>
      <c r="I35" s="346">
        <v>-3351</v>
      </c>
      <c r="J35" s="346">
        <v>-3523</v>
      </c>
      <c r="K35" s="346">
        <v>-321</v>
      </c>
      <c r="L35" s="346">
        <v>-164</v>
      </c>
      <c r="M35" s="346">
        <v>-209442</v>
      </c>
      <c r="N35" s="184"/>
      <c r="O35" s="185"/>
    </row>
    <row r="36" spans="1:15" ht="12.75">
      <c r="A36" s="344" t="s">
        <v>302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184"/>
      <c r="O36" s="185"/>
    </row>
    <row r="37" spans="1:15" ht="12.75">
      <c r="A37" s="344" t="s">
        <v>1002</v>
      </c>
      <c r="B37" s="346">
        <v>1406</v>
      </c>
      <c r="C37" s="346">
        <v>578789</v>
      </c>
      <c r="D37" s="346">
        <v>4097</v>
      </c>
      <c r="E37" s="346">
        <v>4489</v>
      </c>
      <c r="F37" s="346">
        <v>3552</v>
      </c>
      <c r="G37" s="346">
        <v>5272</v>
      </c>
      <c r="H37" s="346">
        <v>3279</v>
      </c>
      <c r="I37" s="346">
        <v>8764</v>
      </c>
      <c r="J37" s="346">
        <v>17097</v>
      </c>
      <c r="K37" s="346">
        <v>714</v>
      </c>
      <c r="L37" s="346">
        <v>4941</v>
      </c>
      <c r="M37" s="346">
        <v>632400</v>
      </c>
      <c r="N37" s="184"/>
      <c r="O37" s="185"/>
    </row>
    <row r="38" spans="1:15" ht="12.75">
      <c r="A38" s="344" t="s">
        <v>302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184"/>
      <c r="O38" s="185"/>
    </row>
    <row r="39" spans="1:15" ht="12.75">
      <c r="A39" s="344" t="s">
        <v>34</v>
      </c>
      <c r="B39" s="346">
        <v>73</v>
      </c>
      <c r="C39" s="346">
        <v>14794</v>
      </c>
      <c r="D39" s="346">
        <v>5185</v>
      </c>
      <c r="E39" s="346">
        <v>557</v>
      </c>
      <c r="F39" s="346">
        <v>1160</v>
      </c>
      <c r="G39" s="346">
        <v>182</v>
      </c>
      <c r="H39" s="346">
        <v>120</v>
      </c>
      <c r="I39" s="346">
        <v>0</v>
      </c>
      <c r="J39" s="346">
        <v>1066</v>
      </c>
      <c r="K39" s="346">
        <v>46</v>
      </c>
      <c r="L39" s="346">
        <v>682</v>
      </c>
      <c r="M39" s="346">
        <v>23864</v>
      </c>
      <c r="N39" s="184"/>
      <c r="O39" s="185"/>
    </row>
    <row r="40" spans="1:15" ht="12.75">
      <c r="A40" s="344" t="s">
        <v>35</v>
      </c>
      <c r="B40" s="346">
        <v>0</v>
      </c>
      <c r="C40" s="346">
        <v>0</v>
      </c>
      <c r="D40" s="346">
        <v>-1</v>
      </c>
      <c r="E40" s="346">
        <v>-1</v>
      </c>
      <c r="F40" s="346">
        <v>0</v>
      </c>
      <c r="G40" s="346">
        <v>0</v>
      </c>
      <c r="H40" s="346">
        <v>0</v>
      </c>
      <c r="I40" s="346">
        <v>0</v>
      </c>
      <c r="J40" s="346">
        <v>0</v>
      </c>
      <c r="K40" s="346">
        <v>0</v>
      </c>
      <c r="L40" s="346">
        <v>0</v>
      </c>
      <c r="M40" s="346">
        <v>-2</v>
      </c>
      <c r="N40" s="184"/>
      <c r="O40" s="185"/>
    </row>
    <row r="41" spans="1:15" ht="12.75">
      <c r="A41" s="344" t="s">
        <v>36</v>
      </c>
      <c r="B41" s="346">
        <v>0</v>
      </c>
      <c r="C41" s="346">
        <v>211335</v>
      </c>
      <c r="D41" s="346">
        <v>167</v>
      </c>
      <c r="E41" s="346">
        <v>130</v>
      </c>
      <c r="F41" s="346">
        <v>234</v>
      </c>
      <c r="G41" s="346">
        <v>192</v>
      </c>
      <c r="H41" s="346">
        <v>127</v>
      </c>
      <c r="I41" s="346">
        <v>357</v>
      </c>
      <c r="J41" s="346">
        <v>11</v>
      </c>
      <c r="K41" s="346">
        <v>17</v>
      </c>
      <c r="L41" s="346">
        <v>0</v>
      </c>
      <c r="M41" s="346">
        <v>212571</v>
      </c>
      <c r="N41" s="184"/>
      <c r="O41" s="185"/>
    </row>
    <row r="42" spans="1:15" ht="12.75">
      <c r="A42" s="344" t="s">
        <v>958</v>
      </c>
      <c r="B42" s="346">
        <v>-92</v>
      </c>
      <c r="C42" s="346">
        <v>-20396</v>
      </c>
      <c r="D42" s="346">
        <v>-5606</v>
      </c>
      <c r="E42" s="346">
        <v>-744</v>
      </c>
      <c r="F42" s="346">
        <v>-728</v>
      </c>
      <c r="G42" s="346">
        <v>-322</v>
      </c>
      <c r="H42" s="346">
        <v>-166</v>
      </c>
      <c r="I42" s="346">
        <v>-391</v>
      </c>
      <c r="J42" s="346">
        <v>-82</v>
      </c>
      <c r="K42" s="346">
        <v>-105</v>
      </c>
      <c r="L42" s="346">
        <v>-906</v>
      </c>
      <c r="M42" s="346">
        <v>-29538</v>
      </c>
      <c r="N42" s="184"/>
      <c r="O42" s="185"/>
    </row>
    <row r="43" spans="1:15" ht="12.75">
      <c r="A43" s="344" t="s">
        <v>302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184"/>
      <c r="O43" s="185"/>
    </row>
    <row r="44" spans="1:15" ht="12.75">
      <c r="A44" s="344" t="s">
        <v>287</v>
      </c>
      <c r="B44" s="346">
        <v>0</v>
      </c>
      <c r="C44" s="346">
        <v>0</v>
      </c>
      <c r="D44" s="346">
        <v>0</v>
      </c>
      <c r="E44" s="346">
        <v>0</v>
      </c>
      <c r="F44" s="346">
        <v>0</v>
      </c>
      <c r="G44" s="346">
        <v>0</v>
      </c>
      <c r="H44" s="346">
        <v>0</v>
      </c>
      <c r="I44" s="346">
        <v>0</v>
      </c>
      <c r="J44" s="346">
        <v>0</v>
      </c>
      <c r="K44" s="346">
        <v>0</v>
      </c>
      <c r="L44" s="346">
        <v>0</v>
      </c>
      <c r="M44" s="346">
        <v>0</v>
      </c>
      <c r="N44" s="184"/>
      <c r="O44" s="185"/>
    </row>
    <row r="45" spans="1:15" ht="12.75">
      <c r="A45" s="344" t="s">
        <v>302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184"/>
      <c r="O45" s="185"/>
    </row>
    <row r="46" spans="1:15" ht="12.75">
      <c r="A46" s="344" t="s">
        <v>37</v>
      </c>
      <c r="B46" s="346">
        <v>73</v>
      </c>
      <c r="C46" s="346">
        <v>225844</v>
      </c>
      <c r="D46" s="346">
        <v>5259</v>
      </c>
      <c r="E46" s="346">
        <v>649</v>
      </c>
      <c r="F46" s="346">
        <v>1370</v>
      </c>
      <c r="G46" s="346">
        <v>292</v>
      </c>
      <c r="H46" s="346">
        <v>247</v>
      </c>
      <c r="I46" s="346">
        <v>231</v>
      </c>
      <c r="J46" s="346">
        <v>1077</v>
      </c>
      <c r="K46" s="346">
        <v>63</v>
      </c>
      <c r="L46" s="346">
        <v>682</v>
      </c>
      <c r="M46" s="346">
        <v>235786</v>
      </c>
      <c r="N46" s="184"/>
      <c r="O46" s="185"/>
    </row>
    <row r="47" spans="1:15" ht="12.75">
      <c r="A47" s="344" t="s">
        <v>302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184"/>
      <c r="O47" s="185"/>
    </row>
    <row r="48" spans="1:15" ht="12.75">
      <c r="A48" s="344" t="s">
        <v>927</v>
      </c>
      <c r="B48" s="346">
        <v>-236</v>
      </c>
      <c r="C48" s="346">
        <v>-133226</v>
      </c>
      <c r="D48" s="346">
        <v>-1227</v>
      </c>
      <c r="E48" s="346">
        <v>-798</v>
      </c>
      <c r="F48" s="346">
        <v>-734</v>
      </c>
      <c r="G48" s="346">
        <v>-903</v>
      </c>
      <c r="H48" s="346">
        <v>-568</v>
      </c>
      <c r="I48" s="346">
        <v>-1466</v>
      </c>
      <c r="J48" s="346">
        <v>-3077</v>
      </c>
      <c r="K48" s="346">
        <v>-116</v>
      </c>
      <c r="L48" s="346">
        <v>-797</v>
      </c>
      <c r="M48" s="346">
        <v>-143147</v>
      </c>
      <c r="N48" s="184"/>
      <c r="O48" s="185"/>
    </row>
    <row r="49" spans="1:15" ht="12.75">
      <c r="A49" s="344" t="s">
        <v>302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184"/>
      <c r="O49" s="185"/>
    </row>
    <row r="50" spans="1:15" ht="12.75">
      <c r="A50" s="344" t="s">
        <v>960</v>
      </c>
      <c r="B50" s="346">
        <v>1151</v>
      </c>
      <c r="C50" s="346">
        <v>651011</v>
      </c>
      <c r="D50" s="346">
        <v>2525</v>
      </c>
      <c r="E50" s="346">
        <v>3595</v>
      </c>
      <c r="F50" s="346">
        <v>3460</v>
      </c>
      <c r="G50" s="346">
        <v>4338</v>
      </c>
      <c r="H50" s="346">
        <v>2791</v>
      </c>
      <c r="I50" s="346">
        <v>7138</v>
      </c>
      <c r="J50" s="346">
        <v>15015</v>
      </c>
      <c r="K50" s="346">
        <v>556</v>
      </c>
      <c r="L50" s="346">
        <v>3920</v>
      </c>
      <c r="M50" s="346">
        <v>695501</v>
      </c>
      <c r="N50" s="184"/>
      <c r="O50" s="185"/>
    </row>
    <row r="52" ht="12.75">
      <c r="A52" s="324" t="s">
        <v>159</v>
      </c>
    </row>
  </sheetData>
  <hyperlinks>
    <hyperlink ref="A1" location="Indice!A1" display="Volver"/>
  </hyperlinks>
  <printOptions/>
  <pageMargins left="0.43" right="0.3" top="1" bottom="1" header="0" footer="0"/>
  <pageSetup fitToHeight="1" fitToWidth="1" horizontalDpi="600" verticalDpi="600" orientation="landscape" scale="75" r:id="rId1"/>
  <colBreaks count="1" manualBreakCount="1">
    <brk id="13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63"/>
  <dimension ref="A1:G66"/>
  <sheetViews>
    <sheetView workbookViewId="0" topLeftCell="A1">
      <selection activeCell="A2" sqref="A2"/>
    </sheetView>
  </sheetViews>
  <sheetFormatPr defaultColWidth="11.421875" defaultRowHeight="12.75"/>
  <cols>
    <col min="1" max="1" width="46.28125" style="180" customWidth="1"/>
    <col min="2" max="16384" width="11.421875" style="180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179" t="s">
        <v>288</v>
      </c>
    </row>
    <row r="6" ht="12.75">
      <c r="A6" s="180" t="s">
        <v>969</v>
      </c>
    </row>
    <row r="7" ht="12.75">
      <c r="A7" s="179" t="s">
        <v>705</v>
      </c>
    </row>
    <row r="9" spans="1:6" ht="12.75">
      <c r="A9" s="469" t="s">
        <v>527</v>
      </c>
      <c r="B9" s="470" t="s">
        <v>1006</v>
      </c>
      <c r="C9" s="470" t="s">
        <v>2</v>
      </c>
      <c r="D9" s="347" t="s">
        <v>289</v>
      </c>
      <c r="E9" s="347" t="s">
        <v>23</v>
      </c>
      <c r="F9" s="180" t="s">
        <v>24</v>
      </c>
    </row>
    <row r="10" spans="1:5" ht="12.75">
      <c r="A10" s="468" t="s">
        <v>884</v>
      </c>
      <c r="B10" s="347"/>
      <c r="C10" s="347"/>
      <c r="D10" s="347"/>
      <c r="E10" s="347"/>
    </row>
    <row r="11" spans="1:5" ht="12.75">
      <c r="A11" s="347" t="s">
        <v>302</v>
      </c>
      <c r="B11" s="347"/>
      <c r="C11" s="347"/>
      <c r="D11" s="347"/>
      <c r="E11" s="347"/>
    </row>
    <row r="12" spans="1:7" ht="12.75">
      <c r="A12" s="347" t="s">
        <v>886</v>
      </c>
      <c r="B12" s="348">
        <v>53</v>
      </c>
      <c r="C12" s="348">
        <v>8</v>
      </c>
      <c r="D12" s="348">
        <v>7</v>
      </c>
      <c r="E12" s="348">
        <v>68</v>
      </c>
      <c r="F12" s="181"/>
      <c r="G12" s="181"/>
    </row>
    <row r="13" spans="1:7" ht="12.75">
      <c r="A13" s="347" t="s">
        <v>977</v>
      </c>
      <c r="B13" s="348">
        <v>0</v>
      </c>
      <c r="C13" s="348">
        <v>430</v>
      </c>
      <c r="D13" s="348">
        <v>0</v>
      </c>
      <c r="E13" s="348">
        <v>430</v>
      </c>
      <c r="F13" s="181"/>
      <c r="G13" s="181"/>
    </row>
    <row r="14" spans="1:7" ht="12.75">
      <c r="A14" s="347" t="s">
        <v>978</v>
      </c>
      <c r="B14" s="348">
        <v>74</v>
      </c>
      <c r="C14" s="348">
        <v>32</v>
      </c>
      <c r="D14" s="348">
        <v>1180</v>
      </c>
      <c r="E14" s="348">
        <v>1286</v>
      </c>
      <c r="F14" s="181"/>
      <c r="G14" s="181"/>
    </row>
    <row r="15" spans="1:7" ht="12.75">
      <c r="A15" s="347" t="s">
        <v>914</v>
      </c>
      <c r="B15" s="348">
        <v>1</v>
      </c>
      <c r="C15" s="348">
        <v>0</v>
      </c>
      <c r="D15" s="348">
        <v>9016</v>
      </c>
      <c r="E15" s="348">
        <v>9017</v>
      </c>
      <c r="F15" s="181"/>
      <c r="G15" s="181"/>
    </row>
    <row r="16" spans="1:7" ht="12.75">
      <c r="A16" s="347" t="s">
        <v>915</v>
      </c>
      <c r="B16" s="348">
        <v>41</v>
      </c>
      <c r="C16" s="348">
        <v>33</v>
      </c>
      <c r="D16" s="348">
        <v>0</v>
      </c>
      <c r="E16" s="348">
        <v>74</v>
      </c>
      <c r="F16" s="181"/>
      <c r="G16" s="181"/>
    </row>
    <row r="17" spans="1:7" ht="12.75">
      <c r="A17" s="347" t="s">
        <v>916</v>
      </c>
      <c r="B17" s="348">
        <v>1227</v>
      </c>
      <c r="C17" s="348">
        <v>7</v>
      </c>
      <c r="D17" s="348">
        <v>13</v>
      </c>
      <c r="E17" s="348">
        <v>1247</v>
      </c>
      <c r="F17" s="181"/>
      <c r="G17" s="181"/>
    </row>
    <row r="18" spans="1:7" ht="12.75">
      <c r="A18" s="347" t="s">
        <v>302</v>
      </c>
      <c r="B18" s="348"/>
      <c r="C18" s="348"/>
      <c r="D18" s="348"/>
      <c r="E18" s="348"/>
      <c r="F18" s="181"/>
      <c r="G18" s="181"/>
    </row>
    <row r="19" spans="1:7" ht="12.75">
      <c r="A19" s="347" t="s">
        <v>979</v>
      </c>
      <c r="B19" s="348">
        <v>1396</v>
      </c>
      <c r="C19" s="348">
        <v>510</v>
      </c>
      <c r="D19" s="348">
        <v>10216</v>
      </c>
      <c r="E19" s="348">
        <v>12122</v>
      </c>
      <c r="F19" s="181"/>
      <c r="G19" s="181"/>
    </row>
    <row r="20" spans="1:7" ht="12.75">
      <c r="A20" s="347" t="s">
        <v>302</v>
      </c>
      <c r="B20" s="348"/>
      <c r="C20" s="348"/>
      <c r="D20" s="348"/>
      <c r="E20" s="348"/>
      <c r="F20" s="181"/>
      <c r="G20" s="181"/>
    </row>
    <row r="21" spans="1:7" ht="12.75">
      <c r="A21" s="347" t="s">
        <v>980</v>
      </c>
      <c r="B21" s="348">
        <v>0</v>
      </c>
      <c r="C21" s="348">
        <v>11</v>
      </c>
      <c r="D21" s="348">
        <v>0</v>
      </c>
      <c r="E21" s="348">
        <v>11</v>
      </c>
      <c r="F21" s="181"/>
      <c r="G21" s="181"/>
    </row>
    <row r="22" spans="1:7" ht="12.75">
      <c r="A22" s="347" t="s">
        <v>302</v>
      </c>
      <c r="B22" s="348"/>
      <c r="C22" s="348"/>
      <c r="D22" s="348"/>
      <c r="E22" s="348"/>
      <c r="F22" s="181"/>
      <c r="G22" s="181"/>
    </row>
    <row r="23" spans="1:7" ht="12.75">
      <c r="A23" s="347" t="s">
        <v>981</v>
      </c>
      <c r="B23" s="348">
        <v>0</v>
      </c>
      <c r="C23" s="348">
        <v>0</v>
      </c>
      <c r="D23" s="348">
        <v>0</v>
      </c>
      <c r="E23" s="348">
        <v>0</v>
      </c>
      <c r="F23" s="181"/>
      <c r="G23" s="181"/>
    </row>
    <row r="24" spans="1:7" ht="12.75">
      <c r="A24" s="347" t="s">
        <v>918</v>
      </c>
      <c r="B24" s="348">
        <v>0</v>
      </c>
      <c r="C24" s="348">
        <v>0</v>
      </c>
      <c r="D24" s="348">
        <v>0</v>
      </c>
      <c r="E24" s="348">
        <v>0</v>
      </c>
      <c r="F24" s="181"/>
      <c r="G24" s="181"/>
    </row>
    <row r="25" spans="1:7" ht="12.75">
      <c r="A25" s="347" t="s">
        <v>982</v>
      </c>
      <c r="B25" s="348">
        <v>0</v>
      </c>
      <c r="C25" s="348">
        <v>0</v>
      </c>
      <c r="D25" s="348">
        <v>0</v>
      </c>
      <c r="E25" s="348">
        <v>0</v>
      </c>
      <c r="F25" s="181"/>
      <c r="G25" s="181"/>
    </row>
    <row r="26" spans="1:7" ht="12.75">
      <c r="A26" s="347" t="s">
        <v>302</v>
      </c>
      <c r="B26" s="348"/>
      <c r="C26" s="348"/>
      <c r="D26" s="348"/>
      <c r="E26" s="348"/>
      <c r="F26" s="181"/>
      <c r="G26" s="181"/>
    </row>
    <row r="27" spans="1:7" ht="12.75">
      <c r="A27" s="347" t="s">
        <v>983</v>
      </c>
      <c r="B27" s="348">
        <v>0</v>
      </c>
      <c r="C27" s="348">
        <v>0</v>
      </c>
      <c r="D27" s="348">
        <v>0</v>
      </c>
      <c r="E27" s="348">
        <v>0</v>
      </c>
      <c r="F27" s="181"/>
      <c r="G27" s="181"/>
    </row>
    <row r="28" spans="1:7" ht="12.75">
      <c r="A28" s="347" t="s">
        <v>302</v>
      </c>
      <c r="B28" s="348"/>
      <c r="C28" s="348"/>
      <c r="D28" s="348"/>
      <c r="E28" s="348"/>
      <c r="F28" s="181"/>
      <c r="G28" s="181"/>
    </row>
    <row r="29" spans="1:7" ht="12.75">
      <c r="A29" s="347" t="s">
        <v>920</v>
      </c>
      <c r="B29" s="348">
        <v>1396</v>
      </c>
      <c r="C29" s="348">
        <v>521</v>
      </c>
      <c r="D29" s="348">
        <v>10216</v>
      </c>
      <c r="E29" s="348">
        <v>12132</v>
      </c>
      <c r="F29" s="181"/>
      <c r="G29" s="181"/>
    </row>
    <row r="30" spans="1:7" ht="12.75">
      <c r="A30" s="347" t="s">
        <v>302</v>
      </c>
      <c r="B30" s="348"/>
      <c r="C30" s="348"/>
      <c r="D30" s="348"/>
      <c r="E30" s="348"/>
      <c r="F30" s="181"/>
      <c r="G30" s="181"/>
    </row>
    <row r="31" spans="1:7" ht="12.75">
      <c r="A31" s="347" t="s">
        <v>921</v>
      </c>
      <c r="B31" s="348"/>
      <c r="C31" s="348"/>
      <c r="D31" s="348"/>
      <c r="E31" s="348"/>
      <c r="F31" s="181"/>
      <c r="G31" s="181"/>
    </row>
    <row r="32" spans="1:7" ht="12.75">
      <c r="A32" s="347" t="s">
        <v>302</v>
      </c>
      <c r="B32" s="348"/>
      <c r="C32" s="348"/>
      <c r="D32" s="348"/>
      <c r="E32" s="348"/>
      <c r="F32" s="181"/>
      <c r="G32" s="181"/>
    </row>
    <row r="33" spans="1:7" ht="12.75">
      <c r="A33" s="347" t="s">
        <v>984</v>
      </c>
      <c r="B33" s="348">
        <v>4</v>
      </c>
      <c r="C33" s="348">
        <v>122</v>
      </c>
      <c r="D33" s="348">
        <v>30</v>
      </c>
      <c r="E33" s="348">
        <v>156</v>
      </c>
      <c r="F33" s="181"/>
      <c r="G33" s="181"/>
    </row>
    <row r="34" spans="1:7" ht="12.75">
      <c r="A34" s="347" t="s">
        <v>985</v>
      </c>
      <c r="B34" s="348">
        <v>0</v>
      </c>
      <c r="C34" s="348">
        <v>0</v>
      </c>
      <c r="D34" s="348">
        <v>9005</v>
      </c>
      <c r="E34" s="348">
        <v>9005</v>
      </c>
      <c r="F34" s="181"/>
      <c r="G34" s="181"/>
    </row>
    <row r="35" spans="1:7" ht="12.75">
      <c r="A35" s="347" t="s">
        <v>927</v>
      </c>
      <c r="B35" s="348">
        <v>0</v>
      </c>
      <c r="C35" s="348">
        <v>0</v>
      </c>
      <c r="D35" s="348">
        <v>41</v>
      </c>
      <c r="E35" s="348">
        <v>41</v>
      </c>
      <c r="F35" s="181"/>
      <c r="G35" s="181"/>
    </row>
    <row r="36" spans="1:7" ht="12.75">
      <c r="A36" s="347" t="s">
        <v>926</v>
      </c>
      <c r="B36" s="348">
        <v>121</v>
      </c>
      <c r="C36" s="348">
        <v>52</v>
      </c>
      <c r="D36" s="348">
        <v>170</v>
      </c>
      <c r="E36" s="348">
        <v>343</v>
      </c>
      <c r="F36" s="181"/>
      <c r="G36" s="181"/>
    </row>
    <row r="37" spans="1:7" ht="12.75">
      <c r="A37" s="347" t="s">
        <v>928</v>
      </c>
      <c r="B37" s="348">
        <v>9</v>
      </c>
      <c r="C37" s="348">
        <v>0</v>
      </c>
      <c r="D37" s="348">
        <v>0</v>
      </c>
      <c r="E37" s="348">
        <v>9</v>
      </c>
      <c r="F37" s="181"/>
      <c r="G37" s="181"/>
    </row>
    <row r="38" spans="1:7" ht="12.75">
      <c r="A38" s="347" t="s">
        <v>302</v>
      </c>
      <c r="B38" s="348"/>
      <c r="C38" s="348"/>
      <c r="D38" s="348"/>
      <c r="E38" s="348"/>
      <c r="F38" s="181"/>
      <c r="G38" s="181"/>
    </row>
    <row r="39" spans="1:7" ht="12.75">
      <c r="A39" s="347" t="s">
        <v>999</v>
      </c>
      <c r="B39" s="348">
        <v>132</v>
      </c>
      <c r="C39" s="348">
        <v>113</v>
      </c>
      <c r="D39" s="348">
        <v>9230</v>
      </c>
      <c r="E39" s="348">
        <v>9475</v>
      </c>
      <c r="F39" s="181"/>
      <c r="G39" s="181"/>
    </row>
    <row r="40" spans="1:7" ht="12.75">
      <c r="A40" s="347" t="s">
        <v>302</v>
      </c>
      <c r="B40" s="348"/>
      <c r="C40" s="348"/>
      <c r="D40" s="348"/>
      <c r="E40" s="348"/>
      <c r="F40" s="181"/>
      <c r="G40" s="181"/>
    </row>
    <row r="41" spans="1:7" ht="12.75">
      <c r="A41" s="347" t="s">
        <v>1000</v>
      </c>
      <c r="B41" s="348">
        <v>259</v>
      </c>
      <c r="C41" s="348">
        <v>0</v>
      </c>
      <c r="D41" s="348">
        <v>0</v>
      </c>
      <c r="E41" s="348">
        <v>259</v>
      </c>
      <c r="F41" s="181"/>
      <c r="G41" s="181"/>
    </row>
    <row r="42" spans="1:7" ht="12.75">
      <c r="A42" s="347" t="s">
        <v>302</v>
      </c>
      <c r="B42" s="348"/>
      <c r="C42" s="348"/>
      <c r="D42" s="348"/>
      <c r="E42" s="348"/>
      <c r="F42" s="181"/>
      <c r="G42" s="181"/>
    </row>
    <row r="43" spans="1:7" ht="12.75">
      <c r="A43" s="347" t="s">
        <v>932</v>
      </c>
      <c r="B43" s="348">
        <v>1218</v>
      </c>
      <c r="C43" s="348">
        <v>450</v>
      </c>
      <c r="D43" s="348">
        <v>475</v>
      </c>
      <c r="E43" s="348">
        <v>2142</v>
      </c>
      <c r="F43" s="181"/>
      <c r="G43" s="181"/>
    </row>
    <row r="44" spans="1:7" ht="12.75">
      <c r="A44" s="347" t="s">
        <v>302</v>
      </c>
      <c r="B44" s="348"/>
      <c r="C44" s="348"/>
      <c r="D44" s="348"/>
      <c r="E44" s="348"/>
      <c r="F44" s="181"/>
      <c r="G44" s="181"/>
    </row>
    <row r="45" spans="1:7" ht="12.75">
      <c r="A45" s="347" t="s">
        <v>960</v>
      </c>
      <c r="B45" s="348">
        <v>-212</v>
      </c>
      <c r="C45" s="348">
        <v>-42</v>
      </c>
      <c r="D45" s="348">
        <v>511</v>
      </c>
      <c r="E45" s="348">
        <v>256</v>
      </c>
      <c r="F45" s="181"/>
      <c r="G45" s="181"/>
    </row>
    <row r="46" spans="1:7" ht="12.75">
      <c r="A46" s="347" t="s">
        <v>302</v>
      </c>
      <c r="B46" s="348"/>
      <c r="C46" s="348"/>
      <c r="D46" s="348"/>
      <c r="E46" s="348"/>
      <c r="F46" s="181"/>
      <c r="G46" s="181"/>
    </row>
    <row r="47" spans="1:7" ht="12.75">
      <c r="A47" s="347" t="s">
        <v>934</v>
      </c>
      <c r="B47" s="348">
        <v>1396</v>
      </c>
      <c r="C47" s="348">
        <v>521</v>
      </c>
      <c r="D47" s="348">
        <v>10216</v>
      </c>
      <c r="E47" s="348">
        <v>12132</v>
      </c>
      <c r="F47" s="181"/>
      <c r="G47" s="181"/>
    </row>
    <row r="48" spans="6:7" ht="12.75">
      <c r="F48" s="181"/>
      <c r="G48" s="181"/>
    </row>
    <row r="49" spans="1:7" ht="12.75">
      <c r="A49" s="179" t="s">
        <v>704</v>
      </c>
      <c r="F49" s="181"/>
      <c r="G49" s="181"/>
    </row>
    <row r="50" spans="6:7" ht="12.75">
      <c r="F50" s="181"/>
      <c r="G50" s="181"/>
    </row>
    <row r="51" spans="1:7" ht="12.75">
      <c r="A51" s="469" t="s">
        <v>527</v>
      </c>
      <c r="B51" s="470" t="s">
        <v>1006</v>
      </c>
      <c r="C51" s="470" t="s">
        <v>947</v>
      </c>
      <c r="D51" s="347" t="s">
        <v>289</v>
      </c>
      <c r="E51" s="367" t="s">
        <v>989</v>
      </c>
      <c r="F51" s="181"/>
      <c r="G51" s="181"/>
    </row>
    <row r="52" spans="1:7" ht="12.75">
      <c r="A52" s="468" t="s">
        <v>935</v>
      </c>
      <c r="B52" s="348">
        <v>228</v>
      </c>
      <c r="C52" s="348">
        <v>196</v>
      </c>
      <c r="D52" s="348">
        <v>1026</v>
      </c>
      <c r="E52" s="348">
        <v>1450</v>
      </c>
      <c r="F52" s="181"/>
      <c r="G52" s="181"/>
    </row>
    <row r="53" spans="1:7" ht="12.75">
      <c r="A53" s="347" t="s">
        <v>1001</v>
      </c>
      <c r="B53" s="348">
        <v>-443</v>
      </c>
      <c r="C53" s="348">
        <v>-239</v>
      </c>
      <c r="D53" s="348">
        <v>-473</v>
      </c>
      <c r="E53" s="348">
        <v>-1156</v>
      </c>
      <c r="F53" s="181"/>
      <c r="G53" s="181"/>
    </row>
    <row r="54" spans="1:7" ht="12.75">
      <c r="A54" s="347" t="s">
        <v>302</v>
      </c>
      <c r="B54" s="348"/>
      <c r="C54" s="348"/>
      <c r="D54" s="348"/>
      <c r="E54" s="348"/>
      <c r="F54" s="181"/>
      <c r="G54" s="181"/>
    </row>
    <row r="55" spans="1:7" ht="12.75">
      <c r="A55" s="347" t="s">
        <v>1002</v>
      </c>
      <c r="B55" s="348">
        <v>-216</v>
      </c>
      <c r="C55" s="348">
        <v>-43</v>
      </c>
      <c r="D55" s="348">
        <v>553</v>
      </c>
      <c r="E55" s="348">
        <v>294</v>
      </c>
      <c r="F55" s="181"/>
      <c r="G55" s="181"/>
    </row>
    <row r="56" spans="1:7" ht="12.75">
      <c r="A56" s="347" t="s">
        <v>956</v>
      </c>
      <c r="B56" s="348">
        <v>98</v>
      </c>
      <c r="C56" s="348">
        <v>29</v>
      </c>
      <c r="D56" s="348">
        <v>112</v>
      </c>
      <c r="E56" s="348">
        <v>239</v>
      </c>
      <c r="F56" s="181"/>
      <c r="G56" s="181"/>
    </row>
    <row r="57" spans="1:7" ht="12.75">
      <c r="A57" s="347" t="s">
        <v>1003</v>
      </c>
      <c r="B57" s="348">
        <v>-1</v>
      </c>
      <c r="C57" s="348">
        <v>0</v>
      </c>
      <c r="D57" s="348">
        <v>-10</v>
      </c>
      <c r="E57" s="348">
        <v>-10</v>
      </c>
      <c r="F57" s="181"/>
      <c r="G57" s="181"/>
    </row>
    <row r="58" spans="1:7" ht="12.75">
      <c r="A58" s="347" t="s">
        <v>958</v>
      </c>
      <c r="B58" s="348">
        <v>-96</v>
      </c>
      <c r="C58" s="348">
        <v>-34</v>
      </c>
      <c r="D58" s="348">
        <v>-45</v>
      </c>
      <c r="E58" s="348">
        <v>-175</v>
      </c>
      <c r="F58" s="181"/>
      <c r="G58" s="181"/>
    </row>
    <row r="59" spans="1:7" ht="12.75">
      <c r="A59" s="347" t="s">
        <v>302</v>
      </c>
      <c r="B59" s="348"/>
      <c r="C59" s="348"/>
      <c r="D59" s="348"/>
      <c r="E59" s="348"/>
      <c r="F59" s="181"/>
      <c r="G59" s="181"/>
    </row>
    <row r="60" spans="1:7" ht="12.75">
      <c r="A60" s="347" t="s">
        <v>37</v>
      </c>
      <c r="B60" s="348">
        <v>1</v>
      </c>
      <c r="C60" s="348">
        <v>-6</v>
      </c>
      <c r="D60" s="348">
        <v>58</v>
      </c>
      <c r="E60" s="348">
        <v>53</v>
      </c>
      <c r="F60" s="181"/>
      <c r="G60" s="181"/>
    </row>
    <row r="61" spans="1:7" ht="12.75">
      <c r="A61" s="347" t="s">
        <v>302</v>
      </c>
      <c r="B61" s="348"/>
      <c r="C61" s="348"/>
      <c r="D61" s="348"/>
      <c r="E61" s="348"/>
      <c r="F61" s="181"/>
      <c r="G61" s="181"/>
    </row>
    <row r="62" spans="1:7" ht="12.75">
      <c r="A62" s="347" t="s">
        <v>927</v>
      </c>
      <c r="B62" s="348">
        <v>3</v>
      </c>
      <c r="C62" s="348">
        <v>6</v>
      </c>
      <c r="D62" s="348">
        <v>-99</v>
      </c>
      <c r="E62" s="348">
        <v>-91</v>
      </c>
      <c r="F62" s="181"/>
      <c r="G62" s="181"/>
    </row>
    <row r="63" spans="1:7" ht="12.75">
      <c r="A63" s="347" t="s">
        <v>302</v>
      </c>
      <c r="B63" s="348"/>
      <c r="C63" s="348"/>
      <c r="D63" s="348"/>
      <c r="E63" s="348"/>
      <c r="F63" s="181"/>
      <c r="G63" s="181"/>
    </row>
    <row r="64" spans="1:7" ht="12.75">
      <c r="A64" s="347" t="s">
        <v>960</v>
      </c>
      <c r="B64" s="348">
        <v>-212</v>
      </c>
      <c r="C64" s="348">
        <v>-42</v>
      </c>
      <c r="D64" s="348">
        <v>511</v>
      </c>
      <c r="E64" s="348">
        <v>256</v>
      </c>
      <c r="F64" s="181"/>
      <c r="G64" s="181"/>
    </row>
    <row r="66" ht="12.75">
      <c r="A66" s="324" t="s">
        <v>159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H66"/>
  <sheetViews>
    <sheetView workbookViewId="0" topLeftCell="A1">
      <selection activeCell="A2" sqref="A2"/>
    </sheetView>
  </sheetViews>
  <sheetFormatPr defaultColWidth="11.421875" defaultRowHeight="12.75"/>
  <cols>
    <col min="1" max="1" width="52.28125" style="176" customWidth="1"/>
    <col min="2" max="5" width="11.421875" style="176" customWidth="1"/>
    <col min="6" max="6" width="13.28125" style="176" customWidth="1"/>
    <col min="7" max="16384" width="11.421875" style="176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175" t="s">
        <v>290</v>
      </c>
    </row>
    <row r="6" ht="12.75">
      <c r="A6" s="176" t="s">
        <v>969</v>
      </c>
    </row>
    <row r="7" ht="12.75">
      <c r="A7" s="175" t="s">
        <v>705</v>
      </c>
    </row>
    <row r="9" spans="1:7" ht="12.75">
      <c r="A9" s="473" t="s">
        <v>527</v>
      </c>
      <c r="B9" s="498" t="s">
        <v>321</v>
      </c>
      <c r="C9" s="471" t="s">
        <v>973</v>
      </c>
      <c r="D9" s="349" t="s">
        <v>912</v>
      </c>
      <c r="E9" s="349" t="s">
        <v>972</v>
      </c>
      <c r="F9" s="368" t="s">
        <v>988</v>
      </c>
      <c r="G9" s="176" t="s">
        <v>24</v>
      </c>
    </row>
    <row r="10" spans="1:6" ht="12.75">
      <c r="A10" s="472" t="s">
        <v>884</v>
      </c>
      <c r="B10" s="349"/>
      <c r="C10" s="349"/>
      <c r="D10" s="349"/>
      <c r="E10" s="349"/>
      <c r="F10" s="349"/>
    </row>
    <row r="11" spans="1:6" ht="12.75">
      <c r="A11" s="349" t="s">
        <v>302</v>
      </c>
      <c r="B11" s="349"/>
      <c r="C11" s="349"/>
      <c r="D11" s="349"/>
      <c r="E11" s="349"/>
      <c r="F11" s="349"/>
    </row>
    <row r="12" spans="1:8" ht="12.75">
      <c r="A12" s="349" t="s">
        <v>886</v>
      </c>
      <c r="B12" s="350">
        <v>3842</v>
      </c>
      <c r="C12" s="350">
        <v>648</v>
      </c>
      <c r="D12" s="350">
        <v>73</v>
      </c>
      <c r="E12" s="350">
        <v>3460</v>
      </c>
      <c r="F12" s="350">
        <v>8024</v>
      </c>
      <c r="G12" s="177"/>
      <c r="H12" s="178"/>
    </row>
    <row r="13" spans="1:8" ht="12.75">
      <c r="A13" s="349" t="s">
        <v>977</v>
      </c>
      <c r="B13" s="350">
        <v>239</v>
      </c>
      <c r="C13" s="350">
        <v>0</v>
      </c>
      <c r="D13" s="350">
        <v>0</v>
      </c>
      <c r="E13" s="350">
        <v>0</v>
      </c>
      <c r="F13" s="350">
        <v>239</v>
      </c>
      <c r="G13" s="177"/>
      <c r="H13" s="178"/>
    </row>
    <row r="14" spans="1:8" ht="12.75">
      <c r="A14" s="349" t="s">
        <v>978</v>
      </c>
      <c r="B14" s="350">
        <v>238841</v>
      </c>
      <c r="C14" s="350">
        <v>19350</v>
      </c>
      <c r="D14" s="350">
        <v>15106</v>
      </c>
      <c r="E14" s="350">
        <v>323279</v>
      </c>
      <c r="F14" s="350">
        <v>596576</v>
      </c>
      <c r="G14" s="177"/>
      <c r="H14" s="178"/>
    </row>
    <row r="15" spans="1:8" ht="12.75">
      <c r="A15" s="349" t="s">
        <v>914</v>
      </c>
      <c r="B15" s="350">
        <v>541</v>
      </c>
      <c r="C15" s="350">
        <v>7</v>
      </c>
      <c r="D15" s="350">
        <v>0</v>
      </c>
      <c r="E15" s="350">
        <v>4</v>
      </c>
      <c r="F15" s="350">
        <v>553</v>
      </c>
      <c r="G15" s="177"/>
      <c r="H15" s="178"/>
    </row>
    <row r="16" spans="1:8" ht="12.75">
      <c r="A16" s="349" t="s">
        <v>915</v>
      </c>
      <c r="B16" s="350">
        <v>0</v>
      </c>
      <c r="C16" s="350">
        <v>165</v>
      </c>
      <c r="D16" s="350">
        <v>0</v>
      </c>
      <c r="E16" s="350">
        <v>811</v>
      </c>
      <c r="F16" s="350">
        <v>976</v>
      </c>
      <c r="G16" s="177"/>
      <c r="H16" s="178"/>
    </row>
    <row r="17" spans="1:8" ht="12.75">
      <c r="A17" s="349" t="s">
        <v>916</v>
      </c>
      <c r="B17" s="350">
        <v>1838</v>
      </c>
      <c r="C17" s="350">
        <v>314</v>
      </c>
      <c r="D17" s="350">
        <v>161</v>
      </c>
      <c r="E17" s="350">
        <v>1834</v>
      </c>
      <c r="F17" s="350">
        <v>4148</v>
      </c>
      <c r="G17" s="177"/>
      <c r="H17" s="178"/>
    </row>
    <row r="18" spans="1:8" ht="12.75">
      <c r="A18" s="349" t="s">
        <v>302</v>
      </c>
      <c r="B18" s="350"/>
      <c r="C18" s="350"/>
      <c r="D18" s="350"/>
      <c r="E18" s="350"/>
      <c r="F18" s="350"/>
      <c r="G18" s="177"/>
      <c r="H18" s="178"/>
    </row>
    <row r="19" spans="1:8" ht="12.75">
      <c r="A19" s="349" t="s">
        <v>979</v>
      </c>
      <c r="B19" s="350">
        <v>245301</v>
      </c>
      <c r="C19" s="350">
        <v>20486</v>
      </c>
      <c r="D19" s="350">
        <v>15340</v>
      </c>
      <c r="E19" s="350">
        <v>329389</v>
      </c>
      <c r="F19" s="350">
        <v>610515</v>
      </c>
      <c r="G19" s="177"/>
      <c r="H19" s="178"/>
    </row>
    <row r="20" spans="1:8" ht="12.75">
      <c r="A20" s="349" t="s">
        <v>302</v>
      </c>
      <c r="B20" s="350"/>
      <c r="C20" s="350"/>
      <c r="D20" s="350"/>
      <c r="E20" s="350"/>
      <c r="F20" s="350"/>
      <c r="G20" s="177"/>
      <c r="H20" s="178"/>
    </row>
    <row r="21" spans="1:8" ht="12.75">
      <c r="A21" s="349" t="s">
        <v>980</v>
      </c>
      <c r="B21" s="350">
        <v>83</v>
      </c>
      <c r="C21" s="350">
        <v>9</v>
      </c>
      <c r="D21" s="350">
        <v>5</v>
      </c>
      <c r="E21" s="350">
        <v>116</v>
      </c>
      <c r="F21" s="350">
        <v>213</v>
      </c>
      <c r="G21" s="177"/>
      <c r="H21" s="178"/>
    </row>
    <row r="22" spans="1:8" ht="12.75">
      <c r="A22" s="349" t="s">
        <v>302</v>
      </c>
      <c r="B22" s="350"/>
      <c r="C22" s="350"/>
      <c r="D22" s="350"/>
      <c r="E22" s="350"/>
      <c r="F22" s="350"/>
      <c r="G22" s="177"/>
      <c r="H22" s="178"/>
    </row>
    <row r="23" spans="1:8" ht="12.75">
      <c r="A23" s="349" t="s">
        <v>981</v>
      </c>
      <c r="B23" s="350">
        <v>0</v>
      </c>
      <c r="C23" s="350">
        <v>32</v>
      </c>
      <c r="D23" s="350">
        <v>0</v>
      </c>
      <c r="E23" s="350">
        <v>677</v>
      </c>
      <c r="F23" s="350">
        <v>709</v>
      </c>
      <c r="G23" s="177"/>
      <c r="H23" s="178"/>
    </row>
    <row r="24" spans="1:8" ht="12.75">
      <c r="A24" s="349" t="s">
        <v>918</v>
      </c>
      <c r="B24" s="350">
        <v>0</v>
      </c>
      <c r="C24" s="350">
        <v>0</v>
      </c>
      <c r="D24" s="350">
        <v>0</v>
      </c>
      <c r="E24" s="350">
        <v>6402</v>
      </c>
      <c r="F24" s="350">
        <v>6402</v>
      </c>
      <c r="G24" s="177"/>
      <c r="H24" s="178"/>
    </row>
    <row r="25" spans="1:8" ht="12.75">
      <c r="A25" s="349" t="s">
        <v>982</v>
      </c>
      <c r="B25" s="350">
        <v>0</v>
      </c>
      <c r="C25" s="350">
        <v>0</v>
      </c>
      <c r="D25" s="350">
        <v>0</v>
      </c>
      <c r="E25" s="350">
        <v>-415</v>
      </c>
      <c r="F25" s="350">
        <v>-415</v>
      </c>
      <c r="G25" s="177"/>
      <c r="H25" s="178"/>
    </row>
    <row r="26" spans="1:8" ht="12.75">
      <c r="A26" s="349" t="s">
        <v>302</v>
      </c>
      <c r="B26" s="350"/>
      <c r="C26" s="350"/>
      <c r="D26" s="350"/>
      <c r="E26" s="350"/>
      <c r="F26" s="350"/>
      <c r="G26" s="177"/>
      <c r="H26" s="178"/>
    </row>
    <row r="27" spans="1:8" ht="12.75">
      <c r="A27" s="349" t="s">
        <v>983</v>
      </c>
      <c r="B27" s="350">
        <v>0</v>
      </c>
      <c r="C27" s="350">
        <v>32</v>
      </c>
      <c r="D27" s="350">
        <v>0</v>
      </c>
      <c r="E27" s="350">
        <v>6663</v>
      </c>
      <c r="F27" s="350">
        <v>6696</v>
      </c>
      <c r="G27" s="177"/>
      <c r="H27" s="178"/>
    </row>
    <row r="28" spans="1:8" ht="12.75">
      <c r="A28" s="349" t="s">
        <v>302</v>
      </c>
      <c r="B28" s="350"/>
      <c r="C28" s="350"/>
      <c r="D28" s="350"/>
      <c r="E28" s="350"/>
      <c r="F28" s="350"/>
      <c r="G28" s="177"/>
      <c r="H28" s="178"/>
    </row>
    <row r="29" spans="1:8" ht="12.75">
      <c r="A29" s="349" t="s">
        <v>920</v>
      </c>
      <c r="B29" s="350">
        <v>245383</v>
      </c>
      <c r="C29" s="350">
        <v>20527</v>
      </c>
      <c r="D29" s="350">
        <v>15346</v>
      </c>
      <c r="E29" s="350">
        <v>336168</v>
      </c>
      <c r="F29" s="350">
        <v>617424</v>
      </c>
      <c r="G29" s="177"/>
      <c r="H29" s="178"/>
    </row>
    <row r="30" spans="1:8" ht="12.75">
      <c r="A30" s="349" t="s">
        <v>302</v>
      </c>
      <c r="B30" s="350"/>
      <c r="C30" s="350"/>
      <c r="D30" s="350"/>
      <c r="E30" s="350"/>
      <c r="F30" s="350"/>
      <c r="G30" s="177"/>
      <c r="H30" s="178"/>
    </row>
    <row r="31" spans="1:8" ht="12.75">
      <c r="A31" s="349" t="s">
        <v>921</v>
      </c>
      <c r="B31" s="350"/>
      <c r="C31" s="350"/>
      <c r="D31" s="350"/>
      <c r="E31" s="350"/>
      <c r="F31" s="350"/>
      <c r="G31" s="177"/>
      <c r="H31" s="178"/>
    </row>
    <row r="32" spans="1:8" ht="12.75">
      <c r="A32" s="349" t="s">
        <v>302</v>
      </c>
      <c r="B32" s="350"/>
      <c r="C32" s="350"/>
      <c r="D32" s="350"/>
      <c r="E32" s="350"/>
      <c r="F32" s="350"/>
      <c r="G32" s="177"/>
      <c r="H32" s="178"/>
    </row>
    <row r="33" spans="1:8" ht="12.75">
      <c r="A33" s="349" t="s">
        <v>984</v>
      </c>
      <c r="B33" s="350">
        <v>213420</v>
      </c>
      <c r="C33" s="350">
        <v>19300</v>
      </c>
      <c r="D33" s="350">
        <v>0</v>
      </c>
      <c r="E33" s="350">
        <v>8087</v>
      </c>
      <c r="F33" s="350">
        <v>240807</v>
      </c>
      <c r="G33" s="177"/>
      <c r="H33" s="178"/>
    </row>
    <row r="34" spans="1:8" ht="12.75">
      <c r="A34" s="349" t="s">
        <v>985</v>
      </c>
      <c r="B34" s="350">
        <v>0</v>
      </c>
      <c r="C34" s="350">
        <v>2</v>
      </c>
      <c r="D34" s="350">
        <v>12761</v>
      </c>
      <c r="E34" s="350">
        <v>0</v>
      </c>
      <c r="F34" s="350">
        <v>12763</v>
      </c>
      <c r="G34" s="177"/>
      <c r="H34" s="178"/>
    </row>
    <row r="35" spans="1:8" ht="12.75">
      <c r="A35" s="349" t="s">
        <v>927</v>
      </c>
      <c r="B35" s="350">
        <v>74</v>
      </c>
      <c r="C35" s="350">
        <v>137</v>
      </c>
      <c r="D35" s="350">
        <v>33</v>
      </c>
      <c r="E35" s="350">
        <v>0</v>
      </c>
      <c r="F35" s="350">
        <v>244</v>
      </c>
      <c r="G35" s="177"/>
      <c r="H35" s="178"/>
    </row>
    <row r="36" spans="1:8" ht="12.75">
      <c r="A36" s="349" t="s">
        <v>926</v>
      </c>
      <c r="B36" s="350">
        <v>638</v>
      </c>
      <c r="C36" s="350">
        <v>44</v>
      </c>
      <c r="D36" s="350">
        <v>65</v>
      </c>
      <c r="E36" s="350">
        <v>3778</v>
      </c>
      <c r="F36" s="350">
        <v>4525</v>
      </c>
      <c r="G36" s="177"/>
      <c r="H36" s="178"/>
    </row>
    <row r="37" spans="1:8" ht="12.75">
      <c r="A37" s="349" t="s">
        <v>928</v>
      </c>
      <c r="B37" s="350">
        <v>0</v>
      </c>
      <c r="C37" s="350">
        <v>0</v>
      </c>
      <c r="D37" s="350">
        <v>0</v>
      </c>
      <c r="E37" s="350">
        <v>300003</v>
      </c>
      <c r="F37" s="350">
        <v>300003</v>
      </c>
      <c r="G37" s="177"/>
      <c r="H37" s="178"/>
    </row>
    <row r="38" spans="1:8" ht="12.75">
      <c r="A38" s="349" t="s">
        <v>302</v>
      </c>
      <c r="B38" s="350"/>
      <c r="C38" s="350"/>
      <c r="D38" s="350"/>
      <c r="E38" s="350"/>
      <c r="F38" s="350"/>
      <c r="G38" s="177"/>
      <c r="H38" s="178"/>
    </row>
    <row r="39" spans="1:8" ht="12.75">
      <c r="A39" s="349" t="s">
        <v>999</v>
      </c>
      <c r="B39" s="350">
        <v>212163</v>
      </c>
      <c r="C39" s="350">
        <v>19483</v>
      </c>
      <c r="D39" s="350">
        <v>12860</v>
      </c>
      <c r="E39" s="350">
        <v>307889</v>
      </c>
      <c r="F39" s="350">
        <v>552395</v>
      </c>
      <c r="G39" s="177"/>
      <c r="H39" s="178"/>
    </row>
    <row r="40" spans="1:8" ht="12.75">
      <c r="A40" s="349" t="s">
        <v>302</v>
      </c>
      <c r="B40" s="350"/>
      <c r="C40" s="350"/>
      <c r="D40" s="350"/>
      <c r="E40" s="350"/>
      <c r="F40" s="350"/>
      <c r="G40" s="177"/>
      <c r="H40" s="178"/>
    </row>
    <row r="41" spans="1:8" ht="12.75">
      <c r="A41" s="349" t="s">
        <v>1000</v>
      </c>
      <c r="B41" s="350">
        <v>0</v>
      </c>
      <c r="C41" s="350">
        <v>0</v>
      </c>
      <c r="D41" s="350">
        <v>0</v>
      </c>
      <c r="E41" s="350">
        <v>0</v>
      </c>
      <c r="F41" s="350">
        <v>0</v>
      </c>
      <c r="G41" s="177"/>
      <c r="H41" s="178"/>
    </row>
    <row r="42" spans="1:8" ht="12.75">
      <c r="A42" s="349" t="s">
        <v>302</v>
      </c>
      <c r="B42" s="350"/>
      <c r="C42" s="350"/>
      <c r="D42" s="350"/>
      <c r="E42" s="350"/>
      <c r="F42" s="350"/>
      <c r="G42" s="177"/>
      <c r="H42" s="178"/>
    </row>
    <row r="43" spans="1:8" ht="12.75">
      <c r="A43" s="349" t="s">
        <v>932</v>
      </c>
      <c r="B43" s="350">
        <v>32295</v>
      </c>
      <c r="C43" s="350">
        <v>1437</v>
      </c>
      <c r="D43" s="350">
        <v>2799</v>
      </c>
      <c r="E43" s="350">
        <v>18896</v>
      </c>
      <c r="F43" s="350">
        <v>55426</v>
      </c>
      <c r="G43" s="177"/>
      <c r="H43" s="178"/>
    </row>
    <row r="44" spans="1:8" ht="12.75">
      <c r="A44" s="349" t="s">
        <v>302</v>
      </c>
      <c r="B44" s="350"/>
      <c r="C44" s="350"/>
      <c r="D44" s="350"/>
      <c r="E44" s="350"/>
      <c r="F44" s="350"/>
      <c r="G44" s="177"/>
      <c r="H44" s="178"/>
    </row>
    <row r="45" spans="1:8" ht="12.75">
      <c r="A45" s="349" t="s">
        <v>960</v>
      </c>
      <c r="B45" s="350">
        <v>925</v>
      </c>
      <c r="C45" s="350">
        <v>-393</v>
      </c>
      <c r="D45" s="350">
        <v>-313</v>
      </c>
      <c r="E45" s="350">
        <v>9383</v>
      </c>
      <c r="F45" s="350">
        <v>9602</v>
      </c>
      <c r="G45" s="177"/>
      <c r="H45" s="178"/>
    </row>
    <row r="46" spans="1:8" ht="12.75">
      <c r="A46" s="349" t="s">
        <v>302</v>
      </c>
      <c r="B46" s="350"/>
      <c r="C46" s="350"/>
      <c r="D46" s="350"/>
      <c r="E46" s="350"/>
      <c r="F46" s="350"/>
      <c r="G46" s="177"/>
      <c r="H46" s="178"/>
    </row>
    <row r="47" spans="1:8" ht="12.75">
      <c r="A47" s="349" t="s">
        <v>934</v>
      </c>
      <c r="B47" s="350">
        <v>245383</v>
      </c>
      <c r="C47" s="350">
        <v>20527</v>
      </c>
      <c r="D47" s="350">
        <v>15346</v>
      </c>
      <c r="E47" s="350">
        <v>336168</v>
      </c>
      <c r="F47" s="350">
        <v>617424</v>
      </c>
      <c r="G47" s="177"/>
      <c r="H47" s="178"/>
    </row>
    <row r="48" spans="7:8" ht="12.75">
      <c r="G48" s="177"/>
      <c r="H48" s="178"/>
    </row>
    <row r="49" spans="1:8" ht="12.75">
      <c r="A49" s="175" t="s">
        <v>704</v>
      </c>
      <c r="G49" s="177"/>
      <c r="H49" s="178"/>
    </row>
    <row r="50" spans="7:8" ht="12.75">
      <c r="G50" s="177"/>
      <c r="H50" s="178"/>
    </row>
    <row r="51" spans="1:8" ht="12.75">
      <c r="A51" s="473" t="s">
        <v>527</v>
      </c>
      <c r="B51" s="498" t="s">
        <v>321</v>
      </c>
      <c r="C51" s="471" t="s">
        <v>973</v>
      </c>
      <c r="D51" s="349" t="s">
        <v>912</v>
      </c>
      <c r="E51" s="349" t="s">
        <v>972</v>
      </c>
      <c r="F51" s="368" t="s">
        <v>988</v>
      </c>
      <c r="G51" s="177"/>
      <c r="H51" s="178"/>
    </row>
    <row r="52" spans="1:8" ht="12.75">
      <c r="A52" s="472" t="s">
        <v>935</v>
      </c>
      <c r="B52" s="350">
        <v>35275</v>
      </c>
      <c r="C52" s="350">
        <v>3556</v>
      </c>
      <c r="D52" s="350">
        <v>1023</v>
      </c>
      <c r="E52" s="350">
        <v>62372</v>
      </c>
      <c r="F52" s="350">
        <v>102226</v>
      </c>
      <c r="G52" s="177"/>
      <c r="H52" s="178"/>
    </row>
    <row r="53" spans="1:8" ht="12.75">
      <c r="A53" s="349" t="s">
        <v>1001</v>
      </c>
      <c r="B53" s="350">
        <v>-31829</v>
      </c>
      <c r="C53" s="350">
        <v>-3908</v>
      </c>
      <c r="D53" s="350">
        <v>-1190</v>
      </c>
      <c r="E53" s="350">
        <v>-49594</v>
      </c>
      <c r="F53" s="350">
        <v>-86521</v>
      </c>
      <c r="G53" s="177"/>
      <c r="H53" s="178"/>
    </row>
    <row r="54" spans="1:8" ht="12.75">
      <c r="A54" s="349" t="s">
        <v>302</v>
      </c>
      <c r="B54" s="350"/>
      <c r="C54" s="350"/>
      <c r="D54" s="350"/>
      <c r="E54" s="350"/>
      <c r="F54" s="350"/>
      <c r="G54" s="177"/>
      <c r="H54" s="178"/>
    </row>
    <row r="55" spans="1:8" ht="12.75">
      <c r="A55" s="349" t="s">
        <v>1002</v>
      </c>
      <c r="B55" s="350">
        <v>3446</v>
      </c>
      <c r="C55" s="350">
        <v>-352</v>
      </c>
      <c r="D55" s="350">
        <v>-167</v>
      </c>
      <c r="E55" s="350">
        <v>12778</v>
      </c>
      <c r="F55" s="350">
        <v>15705</v>
      </c>
      <c r="G55" s="177"/>
      <c r="H55" s="178"/>
    </row>
    <row r="56" spans="1:8" ht="12.75">
      <c r="A56" s="349" t="s">
        <v>956</v>
      </c>
      <c r="B56" s="350">
        <v>190</v>
      </c>
      <c r="C56" s="350">
        <v>7</v>
      </c>
      <c r="D56" s="350">
        <v>8</v>
      </c>
      <c r="E56" s="350">
        <v>267</v>
      </c>
      <c r="F56" s="350">
        <v>472</v>
      </c>
      <c r="G56" s="177"/>
      <c r="H56" s="178"/>
    </row>
    <row r="57" spans="1:8" ht="12.75">
      <c r="A57" s="349" t="s">
        <v>1003</v>
      </c>
      <c r="B57" s="350">
        <v>-1</v>
      </c>
      <c r="C57" s="350">
        <v>-23</v>
      </c>
      <c r="D57" s="350">
        <v>-1</v>
      </c>
      <c r="E57" s="350">
        <v>-60</v>
      </c>
      <c r="F57" s="350">
        <v>-85</v>
      </c>
      <c r="G57" s="177"/>
      <c r="H57" s="178"/>
    </row>
    <row r="58" spans="1:8" ht="12.75">
      <c r="A58" s="349" t="s">
        <v>958</v>
      </c>
      <c r="B58" s="350">
        <v>-2601</v>
      </c>
      <c r="C58" s="350">
        <v>-115</v>
      </c>
      <c r="D58" s="350">
        <v>-228</v>
      </c>
      <c r="E58" s="350">
        <v>-1680</v>
      </c>
      <c r="F58" s="350">
        <v>-4625</v>
      </c>
      <c r="G58" s="177"/>
      <c r="H58" s="178"/>
    </row>
    <row r="59" spans="1:8" ht="12.75">
      <c r="A59" s="349" t="s">
        <v>302</v>
      </c>
      <c r="B59" s="350"/>
      <c r="C59" s="350"/>
      <c r="D59" s="350"/>
      <c r="E59" s="350"/>
      <c r="F59" s="350"/>
      <c r="G59" s="177"/>
      <c r="H59" s="178"/>
    </row>
    <row r="60" spans="1:8" ht="12.75">
      <c r="A60" s="349" t="s">
        <v>37</v>
      </c>
      <c r="B60" s="350">
        <v>-2412</v>
      </c>
      <c r="C60" s="350">
        <v>-131</v>
      </c>
      <c r="D60" s="350">
        <v>-221</v>
      </c>
      <c r="E60" s="350">
        <v>-1474</v>
      </c>
      <c r="F60" s="350">
        <v>-4238</v>
      </c>
      <c r="G60" s="177"/>
      <c r="H60" s="178"/>
    </row>
    <row r="61" spans="1:8" ht="12.75">
      <c r="A61" s="349" t="s">
        <v>302</v>
      </c>
      <c r="B61" s="350"/>
      <c r="C61" s="350"/>
      <c r="D61" s="350"/>
      <c r="E61" s="350"/>
      <c r="F61" s="350"/>
      <c r="G61" s="177"/>
      <c r="H61" s="178"/>
    </row>
    <row r="62" spans="1:8" ht="12.75">
      <c r="A62" s="349" t="s">
        <v>927</v>
      </c>
      <c r="B62" s="350">
        <v>-109</v>
      </c>
      <c r="C62" s="350">
        <v>90</v>
      </c>
      <c r="D62" s="350">
        <v>75</v>
      </c>
      <c r="E62" s="350">
        <v>-1922</v>
      </c>
      <c r="F62" s="350">
        <v>-1865</v>
      </c>
      <c r="G62" s="177"/>
      <c r="H62" s="178"/>
    </row>
    <row r="63" spans="1:8" ht="12.75">
      <c r="A63" s="349" t="s">
        <v>302</v>
      </c>
      <c r="B63" s="350"/>
      <c r="C63" s="350"/>
      <c r="D63" s="350"/>
      <c r="E63" s="350"/>
      <c r="F63" s="350"/>
      <c r="G63" s="177"/>
      <c r="H63" s="178"/>
    </row>
    <row r="64" spans="1:8" ht="12.75">
      <c r="A64" s="349" t="s">
        <v>960</v>
      </c>
      <c r="B64" s="350">
        <v>925</v>
      </c>
      <c r="C64" s="350">
        <v>-393</v>
      </c>
      <c r="D64" s="350">
        <v>-313</v>
      </c>
      <c r="E64" s="350">
        <v>9383</v>
      </c>
      <c r="F64" s="350">
        <v>9602</v>
      </c>
      <c r="G64" s="177"/>
      <c r="H64" s="178"/>
    </row>
    <row r="66" ht="12.75">
      <c r="A66" s="324" t="s">
        <v>159</v>
      </c>
    </row>
  </sheetData>
  <hyperlinks>
    <hyperlink ref="A1" location="Indice!A1" display="Volver"/>
  </hyperlinks>
  <printOptions/>
  <pageMargins left="0.75" right="0.75" top="0.5" bottom="0.5" header="0" footer="0"/>
  <pageSetup fitToHeight="1" fitToWidth="1" horizontalDpi="600" verticalDpi="600" orientation="portrait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N77"/>
  <sheetViews>
    <sheetView workbookViewId="0" topLeftCell="A1">
      <selection activeCell="A2" sqref="A2"/>
    </sheetView>
  </sheetViews>
  <sheetFormatPr defaultColWidth="11.421875" defaultRowHeight="12.75"/>
  <cols>
    <col min="1" max="1" width="34.140625" style="172" customWidth="1"/>
    <col min="2" max="12" width="18.421875" style="172" customWidth="1"/>
    <col min="13" max="16384" width="11.421875" style="172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7" t="s">
        <v>987</v>
      </c>
    </row>
    <row r="5" ht="12.75">
      <c r="A5" s="171" t="s">
        <v>291</v>
      </c>
    </row>
    <row r="6" ht="12.75">
      <c r="A6" s="172" t="s">
        <v>969</v>
      </c>
    </row>
    <row r="7" ht="12.75">
      <c r="A7" s="171" t="s">
        <v>705</v>
      </c>
    </row>
    <row r="9" spans="1:12" ht="12.75">
      <c r="A9" s="172" t="s">
        <v>527</v>
      </c>
      <c r="B9" s="408" t="s">
        <v>322</v>
      </c>
      <c r="C9" s="408" t="s">
        <v>971</v>
      </c>
      <c r="D9" s="408" t="s">
        <v>292</v>
      </c>
      <c r="E9" s="408" t="s">
        <v>323</v>
      </c>
      <c r="F9" s="408" t="s">
        <v>294</v>
      </c>
      <c r="G9" s="408" t="s">
        <v>14</v>
      </c>
      <c r="H9" s="408" t="s">
        <v>12</v>
      </c>
      <c r="I9" s="408" t="s">
        <v>325</v>
      </c>
      <c r="J9" s="408" t="s">
        <v>779</v>
      </c>
      <c r="K9" s="408" t="s">
        <v>326</v>
      </c>
      <c r="L9" s="542" t="s">
        <v>251</v>
      </c>
    </row>
    <row r="10" spans="1:12" ht="12.75">
      <c r="A10" s="172" t="s">
        <v>527</v>
      </c>
      <c r="B10" s="409" t="s">
        <v>294</v>
      </c>
      <c r="C10" s="409" t="s">
        <v>294</v>
      </c>
      <c r="D10" s="409" t="s">
        <v>294</v>
      </c>
      <c r="E10" s="409" t="s">
        <v>295</v>
      </c>
      <c r="F10" s="409" t="s">
        <v>324</v>
      </c>
      <c r="G10" s="410" t="s">
        <v>294</v>
      </c>
      <c r="H10" s="409" t="s">
        <v>294</v>
      </c>
      <c r="I10" s="409" t="s">
        <v>294</v>
      </c>
      <c r="J10" s="409" t="s">
        <v>295</v>
      </c>
      <c r="K10" s="409" t="s">
        <v>294</v>
      </c>
      <c r="L10" s="409" t="s">
        <v>26</v>
      </c>
    </row>
    <row r="11" spans="1:12" ht="12.75">
      <c r="A11" s="351" t="s">
        <v>884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</row>
    <row r="12" spans="1:12" ht="12.75">
      <c r="A12" s="351" t="s">
        <v>302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</row>
    <row r="13" spans="1:14" ht="12.75">
      <c r="A13" s="351" t="s">
        <v>886</v>
      </c>
      <c r="B13" s="352">
        <v>2744</v>
      </c>
      <c r="C13" s="352">
        <v>1188</v>
      </c>
      <c r="D13" s="352">
        <v>372</v>
      </c>
      <c r="E13" s="352">
        <v>712</v>
      </c>
      <c r="F13" s="352">
        <v>388</v>
      </c>
      <c r="G13" s="352">
        <v>68</v>
      </c>
      <c r="H13" s="352">
        <v>293</v>
      </c>
      <c r="I13" s="352">
        <v>373</v>
      </c>
      <c r="J13" s="352">
        <v>4</v>
      </c>
      <c r="K13" s="352">
        <v>1200</v>
      </c>
      <c r="L13" s="352">
        <v>7342</v>
      </c>
      <c r="M13" s="173"/>
      <c r="N13" s="174"/>
    </row>
    <row r="14" spans="1:14" ht="12.75">
      <c r="A14" s="351" t="s">
        <v>27</v>
      </c>
      <c r="B14" s="352">
        <v>14782</v>
      </c>
      <c r="C14" s="352">
        <v>5327</v>
      </c>
      <c r="D14" s="352">
        <v>0</v>
      </c>
      <c r="E14" s="352">
        <v>323</v>
      </c>
      <c r="F14" s="352">
        <v>7285</v>
      </c>
      <c r="G14" s="352">
        <v>0</v>
      </c>
      <c r="H14" s="352">
        <v>0</v>
      </c>
      <c r="I14" s="352">
        <v>4</v>
      </c>
      <c r="J14" s="352">
        <v>229</v>
      </c>
      <c r="K14" s="352">
        <v>0</v>
      </c>
      <c r="L14" s="352">
        <v>27950</v>
      </c>
      <c r="M14" s="173"/>
      <c r="N14" s="174"/>
    </row>
    <row r="15" spans="1:14" ht="12.75">
      <c r="A15" s="351" t="s">
        <v>887</v>
      </c>
      <c r="B15" s="352">
        <v>59736</v>
      </c>
      <c r="C15" s="352">
        <v>35947</v>
      </c>
      <c r="D15" s="352">
        <v>15880</v>
      </c>
      <c r="E15" s="352">
        <v>958</v>
      </c>
      <c r="F15" s="352">
        <v>95</v>
      </c>
      <c r="G15" s="352">
        <v>12469</v>
      </c>
      <c r="H15" s="352">
        <v>0</v>
      </c>
      <c r="I15" s="352">
        <v>2330</v>
      </c>
      <c r="J15" s="352">
        <v>26</v>
      </c>
      <c r="K15" s="352">
        <v>5067</v>
      </c>
      <c r="L15" s="352">
        <v>132509</v>
      </c>
      <c r="M15" s="173"/>
      <c r="N15" s="174"/>
    </row>
    <row r="16" spans="1:14" ht="12.75">
      <c r="A16" s="351" t="s">
        <v>28</v>
      </c>
      <c r="B16" s="352">
        <v>37</v>
      </c>
      <c r="C16" s="352">
        <v>167</v>
      </c>
      <c r="D16" s="352">
        <v>32</v>
      </c>
      <c r="E16" s="352">
        <v>3</v>
      </c>
      <c r="F16" s="352">
        <v>47</v>
      </c>
      <c r="G16" s="352">
        <v>131</v>
      </c>
      <c r="H16" s="352">
        <v>9</v>
      </c>
      <c r="I16" s="352">
        <v>53</v>
      </c>
      <c r="J16" s="352">
        <v>0</v>
      </c>
      <c r="K16" s="352">
        <v>0</v>
      </c>
      <c r="L16" s="352">
        <v>480</v>
      </c>
      <c r="M16" s="173"/>
      <c r="N16" s="174"/>
    </row>
    <row r="17" spans="1:14" ht="12.75">
      <c r="A17" s="351" t="s">
        <v>916</v>
      </c>
      <c r="B17" s="352">
        <v>1060</v>
      </c>
      <c r="C17" s="352">
        <v>3373</v>
      </c>
      <c r="D17" s="352">
        <v>216</v>
      </c>
      <c r="E17" s="352">
        <v>841</v>
      </c>
      <c r="F17" s="352">
        <v>966</v>
      </c>
      <c r="G17" s="352">
        <v>267</v>
      </c>
      <c r="H17" s="352">
        <v>2062</v>
      </c>
      <c r="I17" s="352">
        <v>447</v>
      </c>
      <c r="J17" s="352">
        <v>97</v>
      </c>
      <c r="K17" s="352">
        <v>779</v>
      </c>
      <c r="L17" s="352">
        <v>10108</v>
      </c>
      <c r="M17" s="173"/>
      <c r="N17" s="174"/>
    </row>
    <row r="18" spans="1:14" ht="12.75">
      <c r="A18" s="351" t="s">
        <v>302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173"/>
      <c r="N18" s="174"/>
    </row>
    <row r="19" spans="1:14" ht="12.75">
      <c r="A19" s="351" t="s">
        <v>979</v>
      </c>
      <c r="B19" s="352">
        <v>78359</v>
      </c>
      <c r="C19" s="352">
        <v>46002</v>
      </c>
      <c r="D19" s="352">
        <v>16498</v>
      </c>
      <c r="E19" s="352">
        <v>2838</v>
      </c>
      <c r="F19" s="352">
        <v>8782</v>
      </c>
      <c r="G19" s="352">
        <v>12935</v>
      </c>
      <c r="H19" s="352">
        <v>2365</v>
      </c>
      <c r="I19" s="352">
        <v>3208</v>
      </c>
      <c r="J19" s="352">
        <v>356</v>
      </c>
      <c r="K19" s="352">
        <v>7046</v>
      </c>
      <c r="L19" s="352">
        <v>178388</v>
      </c>
      <c r="M19" s="173"/>
      <c r="N19" s="174"/>
    </row>
    <row r="20" spans="1:14" ht="12.75">
      <c r="A20" s="351" t="s">
        <v>302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173"/>
      <c r="N20" s="174"/>
    </row>
    <row r="21" spans="1:14" ht="12.75">
      <c r="A21" s="351" t="s">
        <v>980</v>
      </c>
      <c r="B21" s="352">
        <v>617</v>
      </c>
      <c r="C21" s="352">
        <v>278</v>
      </c>
      <c r="D21" s="352">
        <v>8</v>
      </c>
      <c r="E21" s="352">
        <v>172</v>
      </c>
      <c r="F21" s="352">
        <v>60</v>
      </c>
      <c r="G21" s="352">
        <v>105</v>
      </c>
      <c r="H21" s="352">
        <v>435</v>
      </c>
      <c r="I21" s="352">
        <v>107</v>
      </c>
      <c r="J21" s="352">
        <v>0</v>
      </c>
      <c r="K21" s="352">
        <v>88</v>
      </c>
      <c r="L21" s="352">
        <v>1869</v>
      </c>
      <c r="M21" s="173"/>
      <c r="N21" s="174"/>
    </row>
    <row r="22" spans="1:14" ht="12.75">
      <c r="A22" s="351" t="s">
        <v>302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173"/>
      <c r="N22" s="174"/>
    </row>
    <row r="23" spans="1:14" ht="12.75">
      <c r="A23" s="351" t="s">
        <v>29</v>
      </c>
      <c r="B23" s="352">
        <v>0</v>
      </c>
      <c r="C23" s="352">
        <v>0</v>
      </c>
      <c r="D23" s="352">
        <v>0</v>
      </c>
      <c r="E23" s="352">
        <v>0</v>
      </c>
      <c r="F23" s="352">
        <v>0</v>
      </c>
      <c r="G23" s="352">
        <v>0</v>
      </c>
      <c r="H23" s="352">
        <v>0</v>
      </c>
      <c r="I23" s="352">
        <v>0</v>
      </c>
      <c r="J23" s="352">
        <v>0</v>
      </c>
      <c r="K23" s="352">
        <v>0</v>
      </c>
      <c r="L23" s="352">
        <v>0</v>
      </c>
      <c r="M23" s="173"/>
      <c r="N23" s="174"/>
    </row>
    <row r="24" spans="1:14" ht="12.75">
      <c r="A24" s="351" t="s">
        <v>918</v>
      </c>
      <c r="B24" s="352">
        <v>0</v>
      </c>
      <c r="C24" s="352">
        <v>587</v>
      </c>
      <c r="D24" s="352">
        <v>332</v>
      </c>
      <c r="E24" s="352">
        <v>24</v>
      </c>
      <c r="F24" s="352">
        <v>0</v>
      </c>
      <c r="G24" s="352">
        <v>124</v>
      </c>
      <c r="H24" s="352">
        <v>0</v>
      </c>
      <c r="I24" s="352">
        <v>476</v>
      </c>
      <c r="J24" s="352">
        <v>22</v>
      </c>
      <c r="K24" s="352">
        <v>57</v>
      </c>
      <c r="L24" s="352">
        <v>1622</v>
      </c>
      <c r="M24" s="173"/>
      <c r="N24" s="174"/>
    </row>
    <row r="25" spans="1:14" ht="12.75">
      <c r="A25" s="351" t="s">
        <v>302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173"/>
      <c r="N25" s="174"/>
    </row>
    <row r="26" spans="1:14" ht="12.75">
      <c r="A26" s="351" t="s">
        <v>983</v>
      </c>
      <c r="B26" s="352">
        <v>0</v>
      </c>
      <c r="C26" s="352">
        <v>587</v>
      </c>
      <c r="D26" s="352">
        <v>332</v>
      </c>
      <c r="E26" s="352">
        <v>24</v>
      </c>
      <c r="F26" s="352">
        <v>0</v>
      </c>
      <c r="G26" s="352">
        <v>124</v>
      </c>
      <c r="H26" s="352">
        <v>0</v>
      </c>
      <c r="I26" s="352">
        <v>476</v>
      </c>
      <c r="J26" s="352">
        <v>70</v>
      </c>
      <c r="K26" s="352">
        <v>57</v>
      </c>
      <c r="L26" s="352">
        <v>1670</v>
      </c>
      <c r="M26" s="173"/>
      <c r="N26" s="174"/>
    </row>
    <row r="27" spans="1:14" ht="12.75">
      <c r="A27" s="351" t="s">
        <v>302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173"/>
      <c r="N27" s="174"/>
    </row>
    <row r="28" spans="1:14" ht="12.75">
      <c r="A28" s="351" t="s">
        <v>920</v>
      </c>
      <c r="B28" s="352">
        <v>78975</v>
      </c>
      <c r="C28" s="352">
        <v>46867</v>
      </c>
      <c r="D28" s="352">
        <v>16838</v>
      </c>
      <c r="E28" s="352">
        <v>3034</v>
      </c>
      <c r="F28" s="352">
        <v>8841</v>
      </c>
      <c r="G28" s="352">
        <v>13163</v>
      </c>
      <c r="H28" s="352">
        <v>2800</v>
      </c>
      <c r="I28" s="352">
        <v>3791</v>
      </c>
      <c r="J28" s="352">
        <v>426</v>
      </c>
      <c r="K28" s="352">
        <v>7191</v>
      </c>
      <c r="L28" s="352">
        <v>181928</v>
      </c>
      <c r="M28" s="173"/>
      <c r="N28" s="174"/>
    </row>
    <row r="29" spans="1:14" ht="12.75">
      <c r="A29" s="351" t="s">
        <v>302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173"/>
      <c r="N29" s="174"/>
    </row>
    <row r="30" spans="1:14" ht="12.75">
      <c r="A30" s="351" t="s">
        <v>921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173"/>
      <c r="N30" s="174"/>
    </row>
    <row r="31" spans="1:14" ht="12.75">
      <c r="A31" s="351" t="s">
        <v>302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173"/>
      <c r="N31" s="174"/>
    </row>
    <row r="32" spans="1:14" ht="12.75">
      <c r="A32" s="351" t="s">
        <v>18</v>
      </c>
      <c r="B32" s="352">
        <v>0</v>
      </c>
      <c r="C32" s="352">
        <v>0</v>
      </c>
      <c r="D32" s="352">
        <v>0</v>
      </c>
      <c r="E32" s="352">
        <v>14</v>
      </c>
      <c r="F32" s="352">
        <v>0</v>
      </c>
      <c r="G32" s="352">
        <v>43</v>
      </c>
      <c r="H32" s="352">
        <v>0</v>
      </c>
      <c r="I32" s="352">
        <v>0</v>
      </c>
      <c r="J32" s="352">
        <v>0</v>
      </c>
      <c r="K32" s="352">
        <v>0</v>
      </c>
      <c r="L32" s="352">
        <v>58</v>
      </c>
      <c r="M32" s="173"/>
      <c r="N32" s="174"/>
    </row>
    <row r="33" spans="1:14" ht="12.75">
      <c r="A33" s="351" t="s">
        <v>926</v>
      </c>
      <c r="B33" s="352">
        <v>1817</v>
      </c>
      <c r="C33" s="352">
        <v>1724</v>
      </c>
      <c r="D33" s="352">
        <v>474</v>
      </c>
      <c r="E33" s="352">
        <v>389</v>
      </c>
      <c r="F33" s="352">
        <v>575</v>
      </c>
      <c r="G33" s="352">
        <v>284</v>
      </c>
      <c r="H33" s="352">
        <v>165</v>
      </c>
      <c r="I33" s="352">
        <v>207</v>
      </c>
      <c r="J33" s="352">
        <v>25</v>
      </c>
      <c r="K33" s="352">
        <v>187</v>
      </c>
      <c r="L33" s="352">
        <v>5847</v>
      </c>
      <c r="M33" s="173"/>
      <c r="N33" s="174"/>
    </row>
    <row r="34" spans="1:14" ht="12.75">
      <c r="A34" s="351" t="s">
        <v>928</v>
      </c>
      <c r="B34" s="352">
        <v>769</v>
      </c>
      <c r="C34" s="352">
        <v>266</v>
      </c>
      <c r="D34" s="352">
        <v>77</v>
      </c>
      <c r="E34" s="352">
        <v>410</v>
      </c>
      <c r="F34" s="352">
        <v>401</v>
      </c>
      <c r="G34" s="352">
        <v>10</v>
      </c>
      <c r="H34" s="352">
        <v>332</v>
      </c>
      <c r="I34" s="352">
        <v>357</v>
      </c>
      <c r="J34" s="352">
        <v>2</v>
      </c>
      <c r="K34" s="352">
        <v>118</v>
      </c>
      <c r="L34" s="352">
        <v>2742</v>
      </c>
      <c r="M34" s="173"/>
      <c r="N34" s="174"/>
    </row>
    <row r="35" spans="1:14" ht="12.75">
      <c r="A35" s="351" t="s">
        <v>302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173"/>
      <c r="N35" s="174"/>
    </row>
    <row r="36" spans="1:14" ht="12.75">
      <c r="A36" s="351" t="s">
        <v>999</v>
      </c>
      <c r="B36" s="352">
        <v>2585</v>
      </c>
      <c r="C36" s="352">
        <v>1990</v>
      </c>
      <c r="D36" s="352">
        <v>551</v>
      </c>
      <c r="E36" s="352">
        <v>813</v>
      </c>
      <c r="F36" s="352">
        <v>976</v>
      </c>
      <c r="G36" s="352">
        <v>338</v>
      </c>
      <c r="H36" s="352">
        <v>497</v>
      </c>
      <c r="I36" s="352">
        <v>565</v>
      </c>
      <c r="J36" s="352">
        <v>26</v>
      </c>
      <c r="K36" s="352">
        <v>305</v>
      </c>
      <c r="L36" s="352">
        <v>8646</v>
      </c>
      <c r="M36" s="173"/>
      <c r="N36" s="174"/>
    </row>
    <row r="37" spans="1:14" ht="12.75">
      <c r="A37" s="351" t="s">
        <v>302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173"/>
      <c r="N37" s="174"/>
    </row>
    <row r="38" spans="1:14" ht="12.75">
      <c r="A38" s="351" t="s">
        <v>1000</v>
      </c>
      <c r="B38" s="352">
        <v>0</v>
      </c>
      <c r="C38" s="352">
        <v>115</v>
      </c>
      <c r="D38" s="352">
        <v>0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352">
        <v>115</v>
      </c>
      <c r="M38" s="173"/>
      <c r="N38" s="174"/>
    </row>
    <row r="39" spans="1:14" ht="12.75">
      <c r="A39" s="351" t="s">
        <v>7</v>
      </c>
      <c r="B39" s="352">
        <v>60315</v>
      </c>
      <c r="C39" s="352">
        <v>38971</v>
      </c>
      <c r="D39" s="352">
        <v>15009</v>
      </c>
      <c r="E39" s="352">
        <v>1470</v>
      </c>
      <c r="F39" s="352">
        <v>5420</v>
      </c>
      <c r="G39" s="352">
        <v>10886</v>
      </c>
      <c r="H39" s="352">
        <v>1254</v>
      </c>
      <c r="I39" s="352">
        <v>1904</v>
      </c>
      <c r="J39" s="352">
        <v>569</v>
      </c>
      <c r="K39" s="352">
        <v>4979</v>
      </c>
      <c r="L39" s="352">
        <v>140777</v>
      </c>
      <c r="M39" s="173"/>
      <c r="N39" s="174"/>
    </row>
    <row r="40" spans="1:14" ht="12.75">
      <c r="A40" s="351" t="s">
        <v>960</v>
      </c>
      <c r="B40" s="352">
        <v>16076</v>
      </c>
      <c r="C40" s="352">
        <v>5791</v>
      </c>
      <c r="D40" s="352">
        <v>1279</v>
      </c>
      <c r="E40" s="352">
        <v>751</v>
      </c>
      <c r="F40" s="352">
        <v>2445</v>
      </c>
      <c r="G40" s="352">
        <v>1939</v>
      </c>
      <c r="H40" s="352">
        <v>1049</v>
      </c>
      <c r="I40" s="352">
        <v>1323</v>
      </c>
      <c r="J40" s="352">
        <v>-169</v>
      </c>
      <c r="K40" s="352">
        <v>1907</v>
      </c>
      <c r="L40" s="352">
        <v>32390</v>
      </c>
      <c r="M40" s="173"/>
      <c r="N40" s="174"/>
    </row>
    <row r="41" spans="1:14" ht="12.75">
      <c r="A41" s="351" t="s">
        <v>302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173"/>
      <c r="N41" s="174"/>
    </row>
    <row r="42" spans="1:14" ht="12.75">
      <c r="A42" s="351" t="s">
        <v>8</v>
      </c>
      <c r="B42" s="352">
        <v>76390</v>
      </c>
      <c r="C42" s="352">
        <v>44762</v>
      </c>
      <c r="D42" s="352">
        <v>16287</v>
      </c>
      <c r="E42" s="352">
        <v>2221</v>
      </c>
      <c r="F42" s="352">
        <v>7865</v>
      </c>
      <c r="G42" s="352">
        <v>12825</v>
      </c>
      <c r="H42" s="352">
        <v>2303</v>
      </c>
      <c r="I42" s="352">
        <v>3226</v>
      </c>
      <c r="J42" s="352">
        <v>400</v>
      </c>
      <c r="K42" s="352">
        <v>6886</v>
      </c>
      <c r="L42" s="352">
        <v>173167</v>
      </c>
      <c r="M42" s="173"/>
      <c r="N42" s="174"/>
    </row>
    <row r="43" spans="1:14" ht="12.75">
      <c r="A43" s="351" t="s">
        <v>302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173"/>
      <c r="N43" s="174"/>
    </row>
    <row r="44" spans="1:14" ht="12.75">
      <c r="A44" s="351" t="s">
        <v>934</v>
      </c>
      <c r="B44" s="352">
        <v>78975</v>
      </c>
      <c r="C44" s="352">
        <v>46867</v>
      </c>
      <c r="D44" s="352">
        <v>16838</v>
      </c>
      <c r="E44" s="352">
        <v>3034</v>
      </c>
      <c r="F44" s="352">
        <v>8841</v>
      </c>
      <c r="G44" s="352">
        <v>13163</v>
      </c>
      <c r="H44" s="352">
        <v>2800</v>
      </c>
      <c r="I44" s="352">
        <v>3791</v>
      </c>
      <c r="J44" s="352">
        <v>426</v>
      </c>
      <c r="K44" s="352">
        <v>7191</v>
      </c>
      <c r="L44" s="352">
        <v>181928</v>
      </c>
      <c r="M44" s="173"/>
      <c r="N44" s="174"/>
    </row>
    <row r="45" spans="13:14" ht="12.75">
      <c r="M45" s="173"/>
      <c r="N45" s="174"/>
    </row>
    <row r="46" spans="1:14" ht="12.75">
      <c r="A46" s="171" t="s">
        <v>704</v>
      </c>
      <c r="M46" s="173"/>
      <c r="N46" s="174"/>
    </row>
    <row r="47" spans="13:14" ht="12.75">
      <c r="M47" s="173"/>
      <c r="N47" s="174"/>
    </row>
    <row r="48" spans="1:14" ht="12.75">
      <c r="A48" s="172" t="s">
        <v>527</v>
      </c>
      <c r="B48" s="408" t="s">
        <v>1006</v>
      </c>
      <c r="C48" s="408" t="s">
        <v>971</v>
      </c>
      <c r="D48" s="408" t="s">
        <v>292</v>
      </c>
      <c r="E48" s="408" t="s">
        <v>280</v>
      </c>
      <c r="F48" s="408" t="s">
        <v>15</v>
      </c>
      <c r="G48" s="408" t="s">
        <v>14</v>
      </c>
      <c r="H48" s="408" t="s">
        <v>12</v>
      </c>
      <c r="I48" s="408" t="s">
        <v>293</v>
      </c>
      <c r="J48" s="408" t="s">
        <v>779</v>
      </c>
      <c r="K48" s="408" t="s">
        <v>724</v>
      </c>
      <c r="L48" s="542" t="s">
        <v>251</v>
      </c>
      <c r="M48" s="173"/>
      <c r="N48" s="174"/>
    </row>
    <row r="49" spans="1:14" ht="12.75">
      <c r="A49" s="172" t="s">
        <v>527</v>
      </c>
      <c r="B49" s="409" t="s">
        <v>294</v>
      </c>
      <c r="C49" s="409" t="s">
        <v>294</v>
      </c>
      <c r="D49" s="409" t="s">
        <v>294</v>
      </c>
      <c r="E49" s="409" t="s">
        <v>295</v>
      </c>
      <c r="F49" s="409" t="s">
        <v>294</v>
      </c>
      <c r="G49" s="410" t="s">
        <v>294</v>
      </c>
      <c r="H49" s="409" t="s">
        <v>294</v>
      </c>
      <c r="I49" s="409" t="s">
        <v>294</v>
      </c>
      <c r="J49" s="409" t="s">
        <v>295</v>
      </c>
      <c r="K49" s="409" t="s">
        <v>294</v>
      </c>
      <c r="L49" s="409" t="s">
        <v>26</v>
      </c>
      <c r="M49" s="173"/>
      <c r="N49" s="174"/>
    </row>
    <row r="50" spans="1:14" ht="12.75">
      <c r="A50" s="351" t="s">
        <v>30</v>
      </c>
      <c r="B50" s="352">
        <v>33031</v>
      </c>
      <c r="C50" s="352">
        <v>43060</v>
      </c>
      <c r="D50" s="352">
        <v>4910</v>
      </c>
      <c r="E50" s="352">
        <v>3218</v>
      </c>
      <c r="F50" s="352">
        <v>7825</v>
      </c>
      <c r="G50" s="352">
        <v>8753</v>
      </c>
      <c r="H50" s="352">
        <v>4467</v>
      </c>
      <c r="I50" s="352">
        <v>6835</v>
      </c>
      <c r="J50" s="352">
        <v>183</v>
      </c>
      <c r="K50" s="352">
        <v>4679</v>
      </c>
      <c r="L50" s="352">
        <v>116962</v>
      </c>
      <c r="M50" s="173"/>
      <c r="N50" s="174"/>
    </row>
    <row r="51" spans="1:14" ht="12.75">
      <c r="A51" s="351" t="s">
        <v>31</v>
      </c>
      <c r="B51" s="352">
        <v>0</v>
      </c>
      <c r="C51" s="352">
        <v>-984</v>
      </c>
      <c r="D51" s="352">
        <v>0</v>
      </c>
      <c r="E51" s="352">
        <v>0</v>
      </c>
      <c r="F51" s="352">
        <v>0</v>
      </c>
      <c r="G51" s="352">
        <v>0</v>
      </c>
      <c r="H51" s="352">
        <v>-476</v>
      </c>
      <c r="I51" s="352">
        <v>0</v>
      </c>
      <c r="J51" s="352">
        <v>0</v>
      </c>
      <c r="K51" s="352">
        <v>0</v>
      </c>
      <c r="L51" s="352">
        <v>-1460</v>
      </c>
      <c r="M51" s="173"/>
      <c r="N51" s="174"/>
    </row>
    <row r="52" spans="1:14" ht="12.75">
      <c r="A52" s="351" t="s">
        <v>32</v>
      </c>
      <c r="B52" s="352">
        <v>33031</v>
      </c>
      <c r="C52" s="352">
        <v>42075</v>
      </c>
      <c r="D52" s="352">
        <v>4910</v>
      </c>
      <c r="E52" s="352">
        <v>3218</v>
      </c>
      <c r="F52" s="352">
        <v>7825</v>
      </c>
      <c r="G52" s="352">
        <v>8753</v>
      </c>
      <c r="H52" s="352">
        <v>3991</v>
      </c>
      <c r="I52" s="352">
        <v>6835</v>
      </c>
      <c r="J52" s="352">
        <v>183</v>
      </c>
      <c r="K52" s="352">
        <v>4679</v>
      </c>
      <c r="L52" s="352">
        <v>115502</v>
      </c>
      <c r="M52" s="173"/>
      <c r="N52" s="174"/>
    </row>
    <row r="53" spans="1:14" ht="12.75">
      <c r="A53" s="351" t="s">
        <v>302</v>
      </c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173"/>
      <c r="N53" s="174"/>
    </row>
    <row r="54" spans="1:14" ht="12.75">
      <c r="A54" s="351" t="s">
        <v>33</v>
      </c>
      <c r="B54" s="352">
        <v>-9416</v>
      </c>
      <c r="C54" s="352">
        <v>-34750</v>
      </c>
      <c r="D54" s="352">
        <v>-2805</v>
      </c>
      <c r="E54" s="352">
        <v>-2300</v>
      </c>
      <c r="F54" s="352">
        <v>-4973</v>
      </c>
      <c r="G54" s="352">
        <v>-6074</v>
      </c>
      <c r="H54" s="352">
        <v>-2756</v>
      </c>
      <c r="I54" s="352">
        <v>-5240</v>
      </c>
      <c r="J54" s="352">
        <v>-367</v>
      </c>
      <c r="K54" s="352">
        <v>-2418</v>
      </c>
      <c r="L54" s="352">
        <v>-71100</v>
      </c>
      <c r="M54" s="173"/>
      <c r="N54" s="174"/>
    </row>
    <row r="55" spans="1:14" ht="12.75">
      <c r="A55" s="351" t="s">
        <v>302</v>
      </c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173"/>
      <c r="N55" s="174"/>
    </row>
    <row r="56" spans="1:14" ht="12.75">
      <c r="A56" s="351" t="s">
        <v>1002</v>
      </c>
      <c r="B56" s="352">
        <v>23615</v>
      </c>
      <c r="C56" s="352">
        <v>7325</v>
      </c>
      <c r="D56" s="352">
        <v>2105</v>
      </c>
      <c r="E56" s="352">
        <v>917</v>
      </c>
      <c r="F56" s="352">
        <v>2852</v>
      </c>
      <c r="G56" s="352">
        <v>2679</v>
      </c>
      <c r="H56" s="352">
        <v>1235</v>
      </c>
      <c r="I56" s="352">
        <v>1595</v>
      </c>
      <c r="J56" s="352">
        <v>-185</v>
      </c>
      <c r="K56" s="352">
        <v>2261</v>
      </c>
      <c r="L56" s="352">
        <v>44402</v>
      </c>
      <c r="M56" s="173"/>
      <c r="N56" s="174"/>
    </row>
    <row r="57" spans="1:14" ht="12.75">
      <c r="A57" s="351" t="s">
        <v>302</v>
      </c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173"/>
      <c r="N57" s="174"/>
    </row>
    <row r="58" spans="1:14" ht="12.75">
      <c r="A58" s="351" t="s">
        <v>34</v>
      </c>
      <c r="B58" s="352">
        <v>3026</v>
      </c>
      <c r="C58" s="352">
        <v>1952</v>
      </c>
      <c r="D58" s="352">
        <v>1137</v>
      </c>
      <c r="E58" s="352">
        <v>89</v>
      </c>
      <c r="F58" s="352">
        <v>889</v>
      </c>
      <c r="G58" s="352">
        <v>629</v>
      </c>
      <c r="H58" s="352">
        <v>121</v>
      </c>
      <c r="I58" s="352">
        <v>51</v>
      </c>
      <c r="J58" s="352">
        <v>17</v>
      </c>
      <c r="K58" s="352">
        <v>269</v>
      </c>
      <c r="L58" s="352">
        <v>8182</v>
      </c>
      <c r="M58" s="173"/>
      <c r="N58" s="174"/>
    </row>
    <row r="59" spans="1:14" ht="12.75">
      <c r="A59" s="351" t="s">
        <v>35</v>
      </c>
      <c r="B59" s="352">
        <v>-163</v>
      </c>
      <c r="C59" s="352">
        <v>-3</v>
      </c>
      <c r="D59" s="352">
        <v>-360</v>
      </c>
      <c r="E59" s="352">
        <v>0</v>
      </c>
      <c r="F59" s="352">
        <v>-124</v>
      </c>
      <c r="G59" s="352">
        <v>0</v>
      </c>
      <c r="H59" s="352">
        <v>0</v>
      </c>
      <c r="I59" s="352">
        <v>-8</v>
      </c>
      <c r="J59" s="352">
        <v>0</v>
      </c>
      <c r="K59" s="352">
        <v>-142</v>
      </c>
      <c r="L59" s="352">
        <v>-799</v>
      </c>
      <c r="M59" s="173"/>
      <c r="N59" s="174"/>
    </row>
    <row r="60" spans="1:14" ht="12.75">
      <c r="A60" s="351" t="s">
        <v>36</v>
      </c>
      <c r="B60" s="352">
        <v>-614</v>
      </c>
      <c r="C60" s="352">
        <v>-293</v>
      </c>
      <c r="D60" s="352">
        <v>-26</v>
      </c>
      <c r="E60" s="352">
        <v>38</v>
      </c>
      <c r="F60" s="352">
        <v>-41</v>
      </c>
      <c r="G60" s="352">
        <v>0</v>
      </c>
      <c r="H60" s="352">
        <v>-21</v>
      </c>
      <c r="I60" s="352">
        <v>53</v>
      </c>
      <c r="J60" s="352">
        <v>10</v>
      </c>
      <c r="K60" s="352">
        <v>0</v>
      </c>
      <c r="L60" s="352">
        <v>-896</v>
      </c>
      <c r="M60" s="173"/>
      <c r="N60" s="174"/>
    </row>
    <row r="61" spans="1:14" ht="12.75">
      <c r="A61" s="351" t="s">
        <v>958</v>
      </c>
      <c r="B61" s="352">
        <v>-6456</v>
      </c>
      <c r="C61" s="352">
        <v>-2108</v>
      </c>
      <c r="D61" s="352">
        <v>-1313</v>
      </c>
      <c r="E61" s="352">
        <v>-139</v>
      </c>
      <c r="F61" s="352">
        <v>-641</v>
      </c>
      <c r="G61" s="352">
        <v>-977</v>
      </c>
      <c r="H61" s="352">
        <v>-35</v>
      </c>
      <c r="I61" s="352">
        <v>-83</v>
      </c>
      <c r="J61" s="352">
        <v>-36</v>
      </c>
      <c r="K61" s="352">
        <v>-493</v>
      </c>
      <c r="L61" s="352">
        <v>-12281</v>
      </c>
      <c r="M61" s="173"/>
      <c r="N61" s="174"/>
    </row>
    <row r="62" spans="1:14" ht="12.75">
      <c r="A62" s="351" t="s">
        <v>302</v>
      </c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173"/>
      <c r="N62" s="174"/>
    </row>
    <row r="63" spans="1:14" ht="12.75">
      <c r="A63" s="351" t="s">
        <v>37</v>
      </c>
      <c r="B63" s="352">
        <v>-4237</v>
      </c>
      <c r="C63" s="352">
        <v>-379</v>
      </c>
      <c r="D63" s="352">
        <v>-563</v>
      </c>
      <c r="E63" s="352">
        <v>-13</v>
      </c>
      <c r="F63" s="352">
        <v>83</v>
      </c>
      <c r="G63" s="352">
        <v>-347</v>
      </c>
      <c r="H63" s="352">
        <v>26</v>
      </c>
      <c r="I63" s="352">
        <v>13</v>
      </c>
      <c r="J63" s="352">
        <v>-9</v>
      </c>
      <c r="K63" s="352">
        <v>35</v>
      </c>
      <c r="L63" s="352">
        <v>-5392</v>
      </c>
      <c r="M63" s="173"/>
      <c r="N63" s="174"/>
    </row>
    <row r="64" spans="1:14" ht="12.75">
      <c r="A64" s="351" t="s">
        <v>302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173"/>
      <c r="N64" s="174"/>
    </row>
    <row r="65" spans="1:14" ht="12.75">
      <c r="A65" s="351" t="s">
        <v>927</v>
      </c>
      <c r="B65" s="352">
        <v>-3302</v>
      </c>
      <c r="C65" s="352">
        <v>-1156</v>
      </c>
      <c r="D65" s="352">
        <v>-264</v>
      </c>
      <c r="E65" s="352">
        <v>-153</v>
      </c>
      <c r="F65" s="352">
        <v>-490</v>
      </c>
      <c r="G65" s="352">
        <v>-393</v>
      </c>
      <c r="H65" s="352">
        <v>-212</v>
      </c>
      <c r="I65" s="352">
        <v>-285</v>
      </c>
      <c r="J65" s="352">
        <v>25</v>
      </c>
      <c r="K65" s="352">
        <v>-389</v>
      </c>
      <c r="L65" s="352">
        <v>-6620</v>
      </c>
      <c r="M65" s="173"/>
      <c r="N65" s="174"/>
    </row>
    <row r="66" spans="1:14" ht="12.75">
      <c r="A66" s="351" t="s">
        <v>302</v>
      </c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173"/>
      <c r="N66" s="174"/>
    </row>
    <row r="67" spans="1:14" ht="12.75">
      <c r="A67" s="351" t="s">
        <v>960</v>
      </c>
      <c r="B67" s="352">
        <v>16076</v>
      </c>
      <c r="C67" s="352">
        <v>5791</v>
      </c>
      <c r="D67" s="352">
        <v>1279</v>
      </c>
      <c r="E67" s="352">
        <v>751</v>
      </c>
      <c r="F67" s="352">
        <v>2445</v>
      </c>
      <c r="G67" s="352">
        <v>1939</v>
      </c>
      <c r="H67" s="352">
        <v>1049</v>
      </c>
      <c r="I67" s="352">
        <v>1323</v>
      </c>
      <c r="J67" s="352">
        <v>-169</v>
      </c>
      <c r="K67" s="352">
        <v>1907</v>
      </c>
      <c r="L67" s="352">
        <v>32390</v>
      </c>
      <c r="M67" s="173"/>
      <c r="N67" s="174"/>
    </row>
    <row r="68" spans="13:14" ht="12.75">
      <c r="M68" s="173"/>
      <c r="N68" s="174"/>
    </row>
    <row r="69" spans="1:14" ht="12.75">
      <c r="A69" s="171" t="s">
        <v>706</v>
      </c>
      <c r="M69" s="173"/>
      <c r="N69" s="174"/>
    </row>
    <row r="70" spans="13:14" ht="12.75">
      <c r="M70" s="173"/>
      <c r="N70" s="174"/>
    </row>
    <row r="71" spans="1:14" ht="12.75">
      <c r="A71" s="172" t="s">
        <v>527</v>
      </c>
      <c r="B71" s="408" t="s">
        <v>1006</v>
      </c>
      <c r="C71" s="408" t="s">
        <v>971</v>
      </c>
      <c r="D71" s="408" t="s">
        <v>292</v>
      </c>
      <c r="E71" s="408" t="s">
        <v>280</v>
      </c>
      <c r="F71" s="408" t="s">
        <v>15</v>
      </c>
      <c r="G71" s="408" t="s">
        <v>14</v>
      </c>
      <c r="H71" s="408" t="s">
        <v>12</v>
      </c>
      <c r="I71" s="408" t="s">
        <v>293</v>
      </c>
      <c r="J71" s="408" t="s">
        <v>779</v>
      </c>
      <c r="K71" s="408" t="s">
        <v>780</v>
      </c>
      <c r="L71" s="542" t="s">
        <v>251</v>
      </c>
      <c r="M71" s="173"/>
      <c r="N71" s="174"/>
    </row>
    <row r="72" spans="1:14" ht="12.75">
      <c r="A72" s="172" t="s">
        <v>527</v>
      </c>
      <c r="B72" s="409" t="s">
        <v>294</v>
      </c>
      <c r="C72" s="409" t="s">
        <v>294</v>
      </c>
      <c r="D72" s="409" t="s">
        <v>294</v>
      </c>
      <c r="E72" s="409" t="s">
        <v>295</v>
      </c>
      <c r="F72" s="409" t="s">
        <v>294</v>
      </c>
      <c r="G72" s="410" t="s">
        <v>294</v>
      </c>
      <c r="H72" s="409" t="s">
        <v>294</v>
      </c>
      <c r="I72" s="409" t="s">
        <v>294</v>
      </c>
      <c r="J72" s="409" t="s">
        <v>295</v>
      </c>
      <c r="K72" s="409" t="s">
        <v>294</v>
      </c>
      <c r="L72" s="409" t="s">
        <v>26</v>
      </c>
      <c r="M72" s="173"/>
      <c r="N72" s="174"/>
    </row>
    <row r="73" spans="1:14" ht="12.75">
      <c r="A73" s="351" t="s">
        <v>38</v>
      </c>
      <c r="B73" s="352">
        <v>2402488</v>
      </c>
      <c r="C73" s="352">
        <v>3080535</v>
      </c>
      <c r="D73" s="352">
        <v>432970</v>
      </c>
      <c r="E73" s="352">
        <v>418938</v>
      </c>
      <c r="F73" s="352">
        <v>526445</v>
      </c>
      <c r="G73" s="352">
        <v>601361</v>
      </c>
      <c r="H73" s="352">
        <v>190844</v>
      </c>
      <c r="I73" s="352">
        <v>260101771</v>
      </c>
      <c r="J73" s="352">
        <v>8810</v>
      </c>
      <c r="K73" s="352">
        <v>315357</v>
      </c>
      <c r="L73" s="352">
        <v>268079521</v>
      </c>
      <c r="M73" s="173"/>
      <c r="N73" s="174"/>
    </row>
    <row r="74" spans="1:14" ht="12.75">
      <c r="A74" s="351" t="s">
        <v>39</v>
      </c>
      <c r="B74" s="352">
        <v>199294</v>
      </c>
      <c r="C74" s="352">
        <v>251868</v>
      </c>
      <c r="D74" s="352">
        <v>39059</v>
      </c>
      <c r="E74" s="352">
        <v>94109</v>
      </c>
      <c r="F74" s="352">
        <v>26943</v>
      </c>
      <c r="G74" s="352">
        <v>26890</v>
      </c>
      <c r="H74" s="352">
        <v>15121</v>
      </c>
      <c r="I74" s="352">
        <v>38681</v>
      </c>
      <c r="J74" s="352">
        <v>113</v>
      </c>
      <c r="K74" s="352">
        <v>21960</v>
      </c>
      <c r="L74" s="352">
        <v>714038</v>
      </c>
      <c r="M74" s="173"/>
      <c r="N74" s="174"/>
    </row>
    <row r="75" spans="1:14" ht="12.75">
      <c r="A75" s="351" t="s">
        <v>40</v>
      </c>
      <c r="B75" s="352">
        <v>56</v>
      </c>
      <c r="C75" s="352">
        <v>77</v>
      </c>
      <c r="D75" s="352">
        <v>36</v>
      </c>
      <c r="E75" s="352">
        <v>10</v>
      </c>
      <c r="F75" s="352">
        <v>24</v>
      </c>
      <c r="G75" s="352">
        <v>24</v>
      </c>
      <c r="H75" s="352">
        <v>22</v>
      </c>
      <c r="I75" s="352">
        <v>24</v>
      </c>
      <c r="J75" s="352">
        <v>3</v>
      </c>
      <c r="K75" s="352">
        <v>17</v>
      </c>
      <c r="L75" s="352">
        <v>293</v>
      </c>
      <c r="M75" s="173"/>
      <c r="N75" s="174"/>
    </row>
    <row r="77" ht="12.75">
      <c r="A77" s="324" t="s">
        <v>159</v>
      </c>
    </row>
  </sheetData>
  <hyperlinks>
    <hyperlink ref="A1" location="Indice!A1" display="Volver"/>
  </hyperlinks>
  <printOptions/>
  <pageMargins left="0.49" right="0.47" top="0.55" bottom="0.62" header="0" footer="0"/>
  <pageSetup fitToHeight="1" fitToWidth="1" horizontalDpi="600" verticalDpi="600" orientation="portrait" scale="4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66"/>
  <dimension ref="A1:BA246"/>
  <sheetViews>
    <sheetView showGridLines="0" zoomScale="80" zoomScaleNormal="80" zoomScaleSheetLayoutView="8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28125" style="97" customWidth="1"/>
    <col min="2" max="2" width="2.00390625" style="97" customWidth="1"/>
    <col min="3" max="3" width="66.8515625" style="97" customWidth="1"/>
    <col min="4" max="5" width="22.57421875" style="48" customWidth="1"/>
    <col min="6" max="6" width="24.421875" style="48" customWidth="1"/>
    <col min="7" max="7" width="20.7109375" style="49" customWidth="1"/>
    <col min="8" max="8" width="20.7109375" style="50" customWidth="1"/>
    <col min="9" max="9" width="20.8515625" style="154" customWidth="1"/>
    <col min="10" max="10" width="4.140625" style="97" customWidth="1"/>
    <col min="11" max="11" width="1.28515625" style="97" customWidth="1"/>
    <col min="12" max="12" width="6.8515625" style="97" customWidth="1"/>
    <col min="13" max="13" width="19.140625" style="97" customWidth="1"/>
    <col min="14" max="246" width="6.8515625" style="97" customWidth="1"/>
    <col min="247" max="16384" width="11.421875" style="97" customWidth="1"/>
  </cols>
  <sheetData>
    <row r="1" spans="2:9" ht="10.5" customHeight="1">
      <c r="B1" s="325"/>
      <c r="C1" s="358" t="s">
        <v>986</v>
      </c>
      <c r="I1" s="421" t="s">
        <v>1020</v>
      </c>
    </row>
    <row r="2" spans="2:3" ht="11.25" customHeight="1">
      <c r="B2" s="325"/>
      <c r="C2" s="357" t="s">
        <v>987</v>
      </c>
    </row>
    <row r="3" spans="2:3" ht="12" customHeight="1">
      <c r="B3" s="325"/>
      <c r="C3" s="357"/>
    </row>
    <row r="4" spans="2:8" s="47" customFormat="1" ht="13.5" customHeight="1">
      <c r="B4" s="169" t="s">
        <v>43</v>
      </c>
      <c r="D4" s="53"/>
      <c r="E4" s="53"/>
      <c r="F4" s="53"/>
      <c r="G4" s="49"/>
      <c r="H4" s="50"/>
    </row>
    <row r="5" spans="2:9" s="47" customFormat="1" ht="12.75" customHeight="1">
      <c r="B5" s="170" t="s">
        <v>327</v>
      </c>
      <c r="D5" s="48"/>
      <c r="E5" s="48"/>
      <c r="F5" s="48"/>
      <c r="G5" s="49"/>
      <c r="H5" s="50"/>
      <c r="I5" s="51"/>
    </row>
    <row r="6" spans="4:9" s="47" customFormat="1" ht="11.25" customHeight="1">
      <c r="D6" s="48"/>
      <c r="E6" s="48"/>
      <c r="F6" s="48"/>
      <c r="G6" s="49"/>
      <c r="H6" s="50"/>
      <c r="I6" s="51"/>
    </row>
    <row r="7" spans="2:10" s="47" customFormat="1" ht="15" customHeight="1">
      <c r="B7" s="55"/>
      <c r="C7" s="56"/>
      <c r="D7" s="57"/>
      <c r="E7" s="57"/>
      <c r="F7" s="57"/>
      <c r="G7" s="58"/>
      <c r="H7" s="59"/>
      <c r="I7" s="60"/>
      <c r="J7" s="61"/>
    </row>
    <row r="8" spans="2:10" s="52" customFormat="1" ht="13.5">
      <c r="B8" s="62"/>
      <c r="C8" s="63" t="s">
        <v>302</v>
      </c>
      <c r="D8" s="65" t="s">
        <v>44</v>
      </c>
      <c r="E8" s="65" t="s">
        <v>393</v>
      </c>
      <c r="F8" s="65" t="s">
        <v>395</v>
      </c>
      <c r="G8" s="66" t="s">
        <v>45</v>
      </c>
      <c r="H8" s="67" t="s">
        <v>92</v>
      </c>
      <c r="I8" s="68" t="s">
        <v>93</v>
      </c>
      <c r="J8" s="69"/>
    </row>
    <row r="9" spans="2:10" s="52" customFormat="1" ht="13.5">
      <c r="B9" s="62"/>
      <c r="C9" s="63" t="s">
        <v>302</v>
      </c>
      <c r="D9" s="65" t="s">
        <v>94</v>
      </c>
      <c r="E9" s="65" t="s">
        <v>394</v>
      </c>
      <c r="F9" s="65" t="s">
        <v>396</v>
      </c>
      <c r="G9" s="66" t="s">
        <v>95</v>
      </c>
      <c r="H9" s="67" t="s">
        <v>96</v>
      </c>
      <c r="I9" s="68" t="s">
        <v>97</v>
      </c>
      <c r="J9" s="69"/>
    </row>
    <row r="10" spans="2:10" s="52" customFormat="1" ht="13.5">
      <c r="B10" s="62"/>
      <c r="C10" s="63" t="s">
        <v>302</v>
      </c>
      <c r="D10" s="65" t="s">
        <v>98</v>
      </c>
      <c r="E10" s="65"/>
      <c r="F10" s="65" t="s">
        <v>397</v>
      </c>
      <c r="G10" s="66" t="s">
        <v>99</v>
      </c>
      <c r="H10" s="67" t="s">
        <v>100</v>
      </c>
      <c r="I10" s="68" t="s">
        <v>101</v>
      </c>
      <c r="J10" s="70"/>
    </row>
    <row r="11" spans="2:10" s="52" customFormat="1" ht="12" customHeight="1">
      <c r="B11" s="71"/>
      <c r="C11" s="72"/>
      <c r="D11" s="73"/>
      <c r="E11" s="73"/>
      <c r="F11" s="73"/>
      <c r="G11" s="74"/>
      <c r="H11" s="73"/>
      <c r="I11" s="72"/>
      <c r="J11" s="75"/>
    </row>
    <row r="12" spans="2:10" s="52" customFormat="1" ht="9.75" customHeight="1">
      <c r="B12" s="369"/>
      <c r="C12" s="76"/>
      <c r="D12" s="77"/>
      <c r="E12" s="77"/>
      <c r="F12" s="77"/>
      <c r="G12" s="78"/>
      <c r="H12" s="79"/>
      <c r="I12" s="80"/>
      <c r="J12" s="81"/>
    </row>
    <row r="13" spans="2:11" s="47" customFormat="1" ht="13.5">
      <c r="B13" s="82"/>
      <c r="C13" s="64" t="s">
        <v>3</v>
      </c>
      <c r="D13" s="84"/>
      <c r="E13" s="84"/>
      <c r="F13" s="84"/>
      <c r="G13" s="85"/>
      <c r="H13" s="86"/>
      <c r="I13" s="64"/>
      <c r="J13" s="87"/>
      <c r="K13" s="88"/>
    </row>
    <row r="14" spans="2:10" ht="13.5">
      <c r="B14" s="89"/>
      <c r="C14" s="64" t="s">
        <v>102</v>
      </c>
      <c r="D14" s="90">
        <v>0.6454</v>
      </c>
      <c r="E14" s="90">
        <v>1343</v>
      </c>
      <c r="F14" s="90">
        <v>8.667722</v>
      </c>
      <c r="G14" s="85">
        <v>1087</v>
      </c>
      <c r="H14" s="93">
        <v>256</v>
      </c>
      <c r="I14" s="95">
        <v>0.016591926089576218</v>
      </c>
      <c r="J14" s="96"/>
    </row>
    <row r="15" spans="2:10" ht="13.5">
      <c r="B15" s="89"/>
      <c r="C15" s="64" t="s">
        <v>103</v>
      </c>
      <c r="D15" s="90">
        <v>0.00158</v>
      </c>
      <c r="E15" s="90">
        <v>4400</v>
      </c>
      <c r="F15" s="90">
        <v>0.06952</v>
      </c>
      <c r="G15" s="85">
        <v>3965</v>
      </c>
      <c r="H15" s="93">
        <v>435</v>
      </c>
      <c r="I15" s="95">
        <v>6.901988351074513E-05</v>
      </c>
      <c r="J15" s="96"/>
    </row>
    <row r="16" spans="2:11" s="99" customFormat="1" ht="13.5">
      <c r="B16" s="98"/>
      <c r="C16" s="64" t="s">
        <v>104</v>
      </c>
      <c r="D16" s="90">
        <v>2E-06</v>
      </c>
      <c r="E16" s="90">
        <v>6794</v>
      </c>
      <c r="F16" s="90">
        <v>0.00013588</v>
      </c>
      <c r="G16" s="85">
        <v>5215</v>
      </c>
      <c r="H16" s="93">
        <v>1579</v>
      </c>
      <c r="I16" s="95">
        <v>3.171319542076722E-07</v>
      </c>
      <c r="J16" s="96"/>
      <c r="K16" s="97"/>
    </row>
    <row r="17" spans="2:11" s="99" customFormat="1" ht="13.5">
      <c r="B17" s="98"/>
      <c r="C17" s="100" t="s">
        <v>105</v>
      </c>
      <c r="D17" s="90">
        <v>1.2</v>
      </c>
      <c r="E17" s="90">
        <v>3613</v>
      </c>
      <c r="F17" s="90">
        <v>43.355999999999995</v>
      </c>
      <c r="G17" s="85">
        <v>3043</v>
      </c>
      <c r="H17" s="93">
        <v>570</v>
      </c>
      <c r="I17" s="95">
        <v>0.06868849166499297</v>
      </c>
      <c r="J17" s="96"/>
      <c r="K17" s="97"/>
    </row>
    <row r="18" spans="2:11" s="99" customFormat="1" ht="13.5">
      <c r="B18" s="98"/>
      <c r="C18" s="63"/>
      <c r="D18" s="90"/>
      <c r="E18" s="90"/>
      <c r="F18" s="90"/>
      <c r="G18" s="85"/>
      <c r="H18" s="93"/>
      <c r="I18" s="101"/>
      <c r="J18" s="102"/>
      <c r="K18" s="88"/>
    </row>
    <row r="19" spans="2:11" s="47" customFormat="1" ht="13.5">
      <c r="B19" s="82"/>
      <c r="C19" s="64" t="s">
        <v>364</v>
      </c>
      <c r="D19" s="90"/>
      <c r="E19" s="90"/>
      <c r="F19" s="90"/>
      <c r="G19" s="85"/>
      <c r="H19" s="93"/>
      <c r="I19" s="101"/>
      <c r="J19" s="87"/>
      <c r="K19" s="88"/>
    </row>
    <row r="20" spans="2:10" ht="13.5">
      <c r="B20" s="89"/>
      <c r="C20" s="64" t="s">
        <v>106</v>
      </c>
      <c r="D20" s="90">
        <v>99.9</v>
      </c>
      <c r="E20" s="90">
        <v>16287</v>
      </c>
      <c r="F20" s="90">
        <v>16270.713</v>
      </c>
      <c r="G20" s="85">
        <v>15008</v>
      </c>
      <c r="H20" s="93">
        <v>1279</v>
      </c>
      <c r="I20" s="95">
        <v>3.0489440904860765</v>
      </c>
      <c r="J20" s="96"/>
    </row>
    <row r="21" spans="2:10" ht="13.5">
      <c r="B21" s="89"/>
      <c r="C21" s="64" t="s">
        <v>107</v>
      </c>
      <c r="D21" s="90">
        <v>98.602</v>
      </c>
      <c r="E21" s="90">
        <v>12552</v>
      </c>
      <c r="F21" s="90">
        <v>12376.52304</v>
      </c>
      <c r="G21" s="85">
        <v>11913</v>
      </c>
      <c r="H21" s="93">
        <v>639</v>
      </c>
      <c r="I21" s="95">
        <v>1.5034881523373183</v>
      </c>
      <c r="J21" s="96"/>
    </row>
    <row r="22" spans="2:10" ht="13.5">
      <c r="B22" s="89"/>
      <c r="C22" s="64" t="s">
        <v>78</v>
      </c>
      <c r="D22" s="90">
        <v>97.49</v>
      </c>
      <c r="E22" s="90">
        <v>8235</v>
      </c>
      <c r="F22" s="90">
        <v>8028.301499999999</v>
      </c>
      <c r="G22" s="85">
        <v>7845</v>
      </c>
      <c r="H22" s="93">
        <v>390</v>
      </c>
      <c r="I22" s="95">
        <v>0.9072732479060778</v>
      </c>
      <c r="J22" s="96"/>
    </row>
    <row r="23" spans="2:10" ht="13.5">
      <c r="B23" s="89"/>
      <c r="C23" s="64" t="s">
        <v>79</v>
      </c>
      <c r="D23" s="90">
        <v>99.2</v>
      </c>
      <c r="E23" s="90">
        <v>20106</v>
      </c>
      <c r="F23" s="90">
        <v>19945.152</v>
      </c>
      <c r="G23" s="85">
        <v>18740</v>
      </c>
      <c r="H23" s="93">
        <v>1366</v>
      </c>
      <c r="I23" s="95">
        <v>3.2335218459923163</v>
      </c>
      <c r="J23" s="96"/>
    </row>
    <row r="24" spans="2:10" ht="13.5">
      <c r="B24" s="89"/>
      <c r="C24" s="64" t="s">
        <v>80</v>
      </c>
      <c r="D24" s="90">
        <v>99.9</v>
      </c>
      <c r="E24" s="90">
        <v>19481</v>
      </c>
      <c r="F24" s="90">
        <v>19461.519</v>
      </c>
      <c r="G24" s="85">
        <v>16021</v>
      </c>
      <c r="H24" s="93">
        <v>3460</v>
      </c>
      <c r="I24" s="95">
        <v>8.248120839000643</v>
      </c>
      <c r="J24" s="96"/>
    </row>
    <row r="25" spans="2:10" ht="13.5">
      <c r="B25" s="89"/>
      <c r="C25" s="64" t="s">
        <v>81</v>
      </c>
      <c r="D25" s="90">
        <v>99.99</v>
      </c>
      <c r="E25" s="90">
        <v>2486</v>
      </c>
      <c r="F25" s="90">
        <v>2485.7513999999996</v>
      </c>
      <c r="G25" s="85">
        <v>2799</v>
      </c>
      <c r="H25" s="93">
        <v>-313</v>
      </c>
      <c r="I25" s="95" t="s">
        <v>109</v>
      </c>
      <c r="J25" s="96"/>
    </row>
    <row r="26" spans="2:10" ht="13.5">
      <c r="B26" s="89"/>
      <c r="C26" s="103" t="s">
        <v>104</v>
      </c>
      <c r="D26" s="90">
        <v>6.253775</v>
      </c>
      <c r="E26" s="90">
        <v>6794</v>
      </c>
      <c r="F26" s="90">
        <v>424.88147349999997</v>
      </c>
      <c r="G26" s="85">
        <v>5215</v>
      </c>
      <c r="H26" s="93">
        <v>1579</v>
      </c>
      <c r="I26" s="95">
        <v>0.23563392094399505</v>
      </c>
      <c r="J26" s="96"/>
    </row>
    <row r="27" spans="2:33" ht="13.5">
      <c r="B27" s="89"/>
      <c r="C27" s="64" t="s">
        <v>102</v>
      </c>
      <c r="D27" s="90">
        <v>6.751299999999999</v>
      </c>
      <c r="E27" s="90">
        <v>1343</v>
      </c>
      <c r="F27" s="90">
        <v>90.66995899999998</v>
      </c>
      <c r="G27" s="85">
        <v>1087</v>
      </c>
      <c r="H27" s="93">
        <v>256</v>
      </c>
      <c r="I27" s="95">
        <v>0.04124210275133032</v>
      </c>
      <c r="J27" s="96"/>
      <c r="U27" s="100"/>
      <c r="V27" s="83"/>
      <c r="W27" s="90"/>
      <c r="X27" s="91"/>
      <c r="Y27" s="92"/>
      <c r="Z27" s="92"/>
      <c r="AA27" s="104"/>
      <c r="AB27" s="104"/>
      <c r="AC27" s="105"/>
      <c r="AD27" s="106"/>
      <c r="AE27" s="107"/>
      <c r="AF27" s="94"/>
      <c r="AG27" s="95"/>
    </row>
    <row r="28" spans="2:10" ht="13.5">
      <c r="B28" s="89"/>
      <c r="C28" s="64" t="s">
        <v>103</v>
      </c>
      <c r="D28" s="90">
        <v>0.00315</v>
      </c>
      <c r="E28" s="90">
        <v>4400</v>
      </c>
      <c r="F28" s="90">
        <v>0.1386</v>
      </c>
      <c r="G28" s="85">
        <v>3965</v>
      </c>
      <c r="H28" s="93">
        <v>435</v>
      </c>
      <c r="I28" s="95">
        <v>3.2697401388789464E-05</v>
      </c>
      <c r="J28" s="96"/>
    </row>
    <row r="29" spans="2:33" s="99" customFormat="1" ht="13.5">
      <c r="B29" s="98"/>
      <c r="C29" s="100" t="s">
        <v>108</v>
      </c>
      <c r="D29" s="90">
        <v>9.677</v>
      </c>
      <c r="E29" s="90">
        <v>4106</v>
      </c>
      <c r="F29" s="90">
        <v>397.33761999999996</v>
      </c>
      <c r="G29" s="85">
        <v>3297</v>
      </c>
      <c r="H29" s="93">
        <v>809</v>
      </c>
      <c r="I29" s="95">
        <v>0.18681110554322664</v>
      </c>
      <c r="J29" s="96"/>
      <c r="K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2:33" s="99" customFormat="1" ht="13.5">
      <c r="B30" s="98"/>
      <c r="C30" s="100" t="s">
        <v>105</v>
      </c>
      <c r="D30" s="90">
        <v>8.67</v>
      </c>
      <c r="E30" s="90">
        <v>3613</v>
      </c>
      <c r="F30" s="90">
        <v>313.2471</v>
      </c>
      <c r="G30" s="85">
        <v>3043</v>
      </c>
      <c r="H30" s="93">
        <v>570</v>
      </c>
      <c r="I30" s="95">
        <v>0.11792540625671129</v>
      </c>
      <c r="J30" s="96"/>
      <c r="K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2:33" ht="12" customHeight="1">
      <c r="B31" s="89"/>
      <c r="C31" s="64"/>
      <c r="D31" s="90"/>
      <c r="E31" s="90"/>
      <c r="F31" s="90"/>
      <c r="G31" s="85"/>
      <c r="H31" s="93"/>
      <c r="I31" s="101"/>
      <c r="J31" s="87"/>
      <c r="K31" s="88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</row>
    <row r="32" spans="2:33" s="47" customFormat="1" ht="13.5">
      <c r="B32" s="82"/>
      <c r="C32" s="64" t="s">
        <v>303</v>
      </c>
      <c r="D32" s="90"/>
      <c r="E32" s="90"/>
      <c r="F32" s="90"/>
      <c r="G32" s="85"/>
      <c r="H32" s="93"/>
      <c r="I32" s="101"/>
      <c r="J32" s="87"/>
      <c r="K32" s="88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2:33" ht="13.5">
      <c r="B33" s="89"/>
      <c r="C33" s="64" t="s">
        <v>110</v>
      </c>
      <c r="D33" s="90">
        <v>99.99</v>
      </c>
      <c r="E33" s="90">
        <v>12825</v>
      </c>
      <c r="F33" s="90">
        <v>12823.7175</v>
      </c>
      <c r="G33" s="85">
        <v>10886</v>
      </c>
      <c r="H33" s="93">
        <v>1939</v>
      </c>
      <c r="I33" s="95">
        <v>7.1529463198671825</v>
      </c>
      <c r="J33" s="96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2:10" ht="13.5">
      <c r="B34" s="89"/>
      <c r="C34" s="64" t="s">
        <v>111</v>
      </c>
      <c r="D34" s="90">
        <v>99.9</v>
      </c>
      <c r="E34" s="90">
        <v>1530</v>
      </c>
      <c r="F34" s="90">
        <v>1528.47</v>
      </c>
      <c r="G34" s="85">
        <v>974</v>
      </c>
      <c r="H34" s="93">
        <v>556</v>
      </c>
      <c r="I34" s="95">
        <v>2.0492307692307694</v>
      </c>
      <c r="J34" s="96"/>
    </row>
    <row r="35" spans="2:10" ht="13.5">
      <c r="B35" s="89"/>
      <c r="C35" s="64" t="s">
        <v>112</v>
      </c>
      <c r="D35" s="90">
        <v>99.99</v>
      </c>
      <c r="E35" s="90">
        <v>53853</v>
      </c>
      <c r="F35" s="90">
        <v>53847.6147</v>
      </c>
      <c r="G35" s="85">
        <v>50462</v>
      </c>
      <c r="H35" s="93">
        <v>3391</v>
      </c>
      <c r="I35" s="95">
        <v>12.509355838406197</v>
      </c>
      <c r="J35" s="96"/>
    </row>
    <row r="36" spans="2:10" ht="13.5">
      <c r="B36" s="89"/>
      <c r="C36" s="103" t="s">
        <v>102</v>
      </c>
      <c r="D36" s="90">
        <v>2.8777</v>
      </c>
      <c r="E36" s="90">
        <v>1343</v>
      </c>
      <c r="F36" s="90">
        <v>38.647511</v>
      </c>
      <c r="G36" s="85">
        <v>1087</v>
      </c>
      <c r="H36" s="93">
        <v>256</v>
      </c>
      <c r="I36" s="95">
        <v>0.027179162516140935</v>
      </c>
      <c r="J36" s="96"/>
    </row>
    <row r="37" spans="2:10" ht="13.5">
      <c r="B37" s="89"/>
      <c r="C37" s="64" t="s">
        <v>103</v>
      </c>
      <c r="D37" s="90">
        <v>0.00158</v>
      </c>
      <c r="E37" s="90">
        <v>4400</v>
      </c>
      <c r="F37" s="90">
        <v>0.06952</v>
      </c>
      <c r="G37" s="85">
        <v>3965</v>
      </c>
      <c r="H37" s="93">
        <v>435</v>
      </c>
      <c r="I37" s="95">
        <v>2.535694521306032E-05</v>
      </c>
      <c r="J37" s="96"/>
    </row>
    <row r="38" spans="2:10" ht="13.5">
      <c r="B38" s="89"/>
      <c r="C38" s="64" t="s">
        <v>104</v>
      </c>
      <c r="D38" s="90">
        <v>2E-06</v>
      </c>
      <c r="E38" s="90">
        <v>6794</v>
      </c>
      <c r="F38" s="90">
        <v>0.00013588</v>
      </c>
      <c r="G38" s="85">
        <v>5215</v>
      </c>
      <c r="H38" s="85">
        <v>1579</v>
      </c>
      <c r="I38" s="95">
        <v>1.1650986902785463E-07</v>
      </c>
      <c r="J38" s="96"/>
    </row>
    <row r="39" spans="2:10" ht="13.5">
      <c r="B39" s="89"/>
      <c r="C39" s="100" t="s">
        <v>105</v>
      </c>
      <c r="D39" s="90">
        <v>1.2</v>
      </c>
      <c r="E39" s="90">
        <v>3613</v>
      </c>
      <c r="F39" s="90">
        <v>43.355999999999995</v>
      </c>
      <c r="G39" s="85">
        <v>3043</v>
      </c>
      <c r="H39" s="93">
        <v>570</v>
      </c>
      <c r="I39" s="95">
        <v>0.02523519645821804</v>
      </c>
      <c r="J39" s="96"/>
    </row>
    <row r="40" spans="2:11" ht="13.5">
      <c r="B40" s="89"/>
      <c r="C40" s="64"/>
      <c r="D40" s="90"/>
      <c r="E40" s="90"/>
      <c r="F40" s="90"/>
      <c r="G40" s="85"/>
      <c r="H40" s="93"/>
      <c r="I40" s="101"/>
      <c r="J40" s="87"/>
      <c r="K40" s="88"/>
    </row>
    <row r="41" spans="2:33" s="47" customFormat="1" ht="13.5">
      <c r="B41" s="82"/>
      <c r="C41" s="64" t="s">
        <v>305</v>
      </c>
      <c r="D41" s="90"/>
      <c r="E41" s="90"/>
      <c r="F41" s="90"/>
      <c r="G41" s="85"/>
      <c r="H41" s="93"/>
      <c r="I41" s="101"/>
      <c r="J41" s="87"/>
      <c r="K41" s="88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2:33" ht="13.5">
      <c r="B42" s="89"/>
      <c r="C42" s="64" t="s">
        <v>113</v>
      </c>
      <c r="D42" s="90">
        <v>99.68</v>
      </c>
      <c r="E42" s="90">
        <v>64664</v>
      </c>
      <c r="F42" s="90">
        <v>64457.07520000001</v>
      </c>
      <c r="G42" s="85">
        <v>55388</v>
      </c>
      <c r="H42" s="93">
        <v>9276</v>
      </c>
      <c r="I42" s="95">
        <v>3.3940530123666157</v>
      </c>
      <c r="J42" s="96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2:10" ht="13.5">
      <c r="B43" s="89"/>
      <c r="C43" s="64" t="s">
        <v>114</v>
      </c>
      <c r="D43" s="90">
        <v>99.7495</v>
      </c>
      <c r="E43" s="90">
        <v>11257</v>
      </c>
      <c r="F43" s="90">
        <v>11228.801215</v>
      </c>
      <c r="G43" s="85">
        <v>7662</v>
      </c>
      <c r="H43" s="93">
        <v>3595</v>
      </c>
      <c r="I43" s="95">
        <v>1.3163139207934602</v>
      </c>
      <c r="J43" s="96"/>
    </row>
    <row r="44" spans="2:10" ht="13.5">
      <c r="B44" s="89"/>
      <c r="C44" s="64" t="s">
        <v>115</v>
      </c>
      <c r="D44" s="90">
        <v>99.96</v>
      </c>
      <c r="E44" s="90">
        <v>3869</v>
      </c>
      <c r="F44" s="90">
        <v>3867.4524</v>
      </c>
      <c r="G44" s="85">
        <v>1182</v>
      </c>
      <c r="H44" s="93">
        <v>2687</v>
      </c>
      <c r="I44" s="95">
        <v>0.9859247431421996</v>
      </c>
      <c r="J44" s="96"/>
    </row>
    <row r="45" spans="2:33" s="54" customFormat="1" ht="13.5">
      <c r="B45" s="108"/>
      <c r="C45" s="91" t="s">
        <v>116</v>
      </c>
      <c r="D45" s="90">
        <v>99.75</v>
      </c>
      <c r="E45" s="90">
        <v>33220</v>
      </c>
      <c r="F45" s="90">
        <v>33136.95</v>
      </c>
      <c r="G45" s="85">
        <v>32295</v>
      </c>
      <c r="H45" s="93">
        <v>925</v>
      </c>
      <c r="I45" s="109">
        <v>0.33869164950610625</v>
      </c>
      <c r="J45" s="110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2:10" s="54" customFormat="1" ht="13.5">
      <c r="B46" s="108"/>
      <c r="C46" s="64" t="s">
        <v>995</v>
      </c>
      <c r="D46" s="90">
        <v>99</v>
      </c>
      <c r="E46" s="90">
        <v>408</v>
      </c>
      <c r="F46" s="90">
        <v>403.92</v>
      </c>
      <c r="G46" s="85">
        <v>450</v>
      </c>
      <c r="H46" s="93">
        <v>-42</v>
      </c>
      <c r="I46" s="95" t="s">
        <v>109</v>
      </c>
      <c r="J46" s="96"/>
    </row>
    <row r="47" spans="2:10" s="54" customFormat="1" ht="13.5">
      <c r="B47" s="108"/>
      <c r="C47" s="91" t="s">
        <v>117</v>
      </c>
      <c r="D47" s="90">
        <v>99.98</v>
      </c>
      <c r="E47" s="90">
        <v>44762</v>
      </c>
      <c r="F47" s="90">
        <v>44753.0476</v>
      </c>
      <c r="G47" s="85">
        <v>38971</v>
      </c>
      <c r="H47" s="93">
        <v>5791</v>
      </c>
      <c r="I47" s="95">
        <v>2.1252819287368725</v>
      </c>
      <c r="J47" s="96"/>
    </row>
    <row r="48" spans="2:33" ht="13.5">
      <c r="B48" s="89"/>
      <c r="C48" s="64" t="s">
        <v>118</v>
      </c>
      <c r="D48" s="90">
        <v>50</v>
      </c>
      <c r="E48" s="90">
        <v>5307</v>
      </c>
      <c r="F48" s="90">
        <v>2653.5</v>
      </c>
      <c r="G48" s="111">
        <v>4272</v>
      </c>
      <c r="H48" s="112">
        <v>1035</v>
      </c>
      <c r="I48" s="95">
        <v>0.18995914501866554</v>
      </c>
      <c r="J48" s="96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2:10" ht="13.5">
      <c r="B49" s="89"/>
      <c r="C49" s="64" t="s">
        <v>731</v>
      </c>
      <c r="D49" s="90">
        <v>38.13396</v>
      </c>
      <c r="E49" s="90">
        <v>4400</v>
      </c>
      <c r="F49" s="90">
        <v>1677.89424</v>
      </c>
      <c r="G49" s="85">
        <v>3965</v>
      </c>
      <c r="H49" s="93">
        <v>435</v>
      </c>
      <c r="I49" s="95">
        <v>0.060890706868261965</v>
      </c>
      <c r="J49" s="96"/>
    </row>
    <row r="50" spans="2:10" ht="13.5">
      <c r="B50" s="89"/>
      <c r="C50" s="64" t="s">
        <v>732</v>
      </c>
      <c r="D50" s="90">
        <v>26.8073</v>
      </c>
      <c r="E50" s="90">
        <v>1343</v>
      </c>
      <c r="F50" s="90">
        <v>360.022039</v>
      </c>
      <c r="G50" s="85">
        <v>1087</v>
      </c>
      <c r="H50" s="93">
        <v>256</v>
      </c>
      <c r="I50" s="95">
        <v>0.02519085406365742</v>
      </c>
      <c r="J50" s="96"/>
    </row>
    <row r="51" spans="2:10" ht="13.5">
      <c r="B51" s="89"/>
      <c r="C51" s="64" t="s">
        <v>119</v>
      </c>
      <c r="D51" s="90">
        <v>33.33</v>
      </c>
      <c r="E51" s="90">
        <v>913</v>
      </c>
      <c r="F51" s="90">
        <v>304.30289999999997</v>
      </c>
      <c r="G51" s="85">
        <v>828</v>
      </c>
      <c r="H51" s="93">
        <v>85</v>
      </c>
      <c r="I51" s="95">
        <v>0.01039929962889141</v>
      </c>
      <c r="J51" s="96"/>
    </row>
    <row r="52" spans="2:10" ht="13.5">
      <c r="B52" s="89"/>
      <c r="C52" s="64" t="s">
        <v>733</v>
      </c>
      <c r="D52" s="90">
        <v>26.1564</v>
      </c>
      <c r="E52" s="90">
        <v>6794</v>
      </c>
      <c r="F52" s="90">
        <v>1777.065816</v>
      </c>
      <c r="G52" s="85">
        <v>5215</v>
      </c>
      <c r="H52" s="93">
        <v>1579</v>
      </c>
      <c r="I52" s="95">
        <v>0.15160375293197811</v>
      </c>
      <c r="J52" s="96"/>
    </row>
    <row r="53" spans="2:10" ht="13.5">
      <c r="B53" s="89"/>
      <c r="C53" s="64" t="s">
        <v>108</v>
      </c>
      <c r="D53" s="90">
        <v>25.806</v>
      </c>
      <c r="E53" s="90">
        <v>4106</v>
      </c>
      <c r="F53" s="90">
        <v>1059.59436</v>
      </c>
      <c r="G53" s="85">
        <v>3297</v>
      </c>
      <c r="H53" s="93">
        <v>809</v>
      </c>
      <c r="I53" s="95">
        <v>0.07663357156229009</v>
      </c>
      <c r="J53" s="96"/>
    </row>
    <row r="54" spans="2:10" ht="13.5">
      <c r="B54" s="89"/>
      <c r="C54" s="64" t="s">
        <v>120</v>
      </c>
      <c r="D54" s="90">
        <v>50</v>
      </c>
      <c r="E54" s="90">
        <v>711</v>
      </c>
      <c r="F54" s="90">
        <v>355.5</v>
      </c>
      <c r="G54" s="85">
        <v>503</v>
      </c>
      <c r="H54" s="93">
        <v>208</v>
      </c>
      <c r="I54" s="95">
        <v>0.038175364409548246</v>
      </c>
      <c r="J54" s="96"/>
    </row>
    <row r="55" spans="2:10" ht="13.5">
      <c r="B55" s="89"/>
      <c r="C55" s="64" t="s">
        <v>121</v>
      </c>
      <c r="D55" s="90">
        <v>99</v>
      </c>
      <c r="E55" s="90">
        <v>933</v>
      </c>
      <c r="F55" s="90">
        <v>923.67</v>
      </c>
      <c r="G55" s="85">
        <v>335</v>
      </c>
      <c r="H55" s="93">
        <v>598</v>
      </c>
      <c r="I55" s="95">
        <v>0.21731326190135342</v>
      </c>
      <c r="J55" s="96"/>
    </row>
    <row r="56" spans="2:10" ht="13.5">
      <c r="B56" s="89"/>
      <c r="C56" s="91" t="s">
        <v>122</v>
      </c>
      <c r="D56" s="90">
        <v>99</v>
      </c>
      <c r="E56" s="90">
        <v>572</v>
      </c>
      <c r="F56" s="90">
        <v>566.28</v>
      </c>
      <c r="G56" s="85">
        <v>460</v>
      </c>
      <c r="H56" s="93">
        <v>112</v>
      </c>
      <c r="I56" s="95">
        <v>0.04070081159356451</v>
      </c>
      <c r="J56" s="96"/>
    </row>
    <row r="57" spans="2:10" ht="13.5">
      <c r="B57" s="89"/>
      <c r="C57" s="91" t="s">
        <v>123</v>
      </c>
      <c r="D57" s="90">
        <v>100</v>
      </c>
      <c r="E57" s="90">
        <v>695</v>
      </c>
      <c r="F57" s="90">
        <v>695</v>
      </c>
      <c r="G57" s="111">
        <v>582</v>
      </c>
      <c r="H57" s="112">
        <v>113</v>
      </c>
      <c r="I57" s="95">
        <v>0.04147900171422069</v>
      </c>
      <c r="J57" s="96"/>
    </row>
    <row r="58" spans="2:10" ht="13.5">
      <c r="B58" s="89"/>
      <c r="C58" s="91" t="s">
        <v>734</v>
      </c>
      <c r="D58" s="90">
        <v>20.19</v>
      </c>
      <c r="E58" s="90">
        <v>3613</v>
      </c>
      <c r="F58" s="90">
        <v>729.4647</v>
      </c>
      <c r="G58" s="111">
        <v>3043</v>
      </c>
      <c r="H58" s="112">
        <v>570</v>
      </c>
      <c r="I58" s="95">
        <v>0.042243610214846544</v>
      </c>
      <c r="J58" s="96"/>
    </row>
    <row r="59" spans="2:10" ht="13.5">
      <c r="B59" s="89"/>
      <c r="C59" s="100" t="s">
        <v>996</v>
      </c>
      <c r="D59" s="90">
        <v>20</v>
      </c>
      <c r="E59" s="90">
        <v>2842</v>
      </c>
      <c r="F59" s="90">
        <v>568.4</v>
      </c>
      <c r="G59" s="85">
        <v>1942</v>
      </c>
      <c r="H59" s="93">
        <v>900</v>
      </c>
      <c r="I59" s="95">
        <v>0.06607274609344889</v>
      </c>
      <c r="J59" s="96"/>
    </row>
    <row r="60" spans="2:33" s="47" customFormat="1" ht="13.5">
      <c r="B60" s="82"/>
      <c r="C60" s="64" t="s">
        <v>735</v>
      </c>
      <c r="D60" s="90">
        <v>99.9</v>
      </c>
      <c r="E60" s="90">
        <v>6746</v>
      </c>
      <c r="F60" s="90">
        <v>6739.254</v>
      </c>
      <c r="G60" s="85">
        <v>6890</v>
      </c>
      <c r="H60" s="93">
        <v>-144</v>
      </c>
      <c r="I60" s="101" t="s">
        <v>109</v>
      </c>
      <c r="J60" s="87"/>
      <c r="K60" s="88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</row>
    <row r="61" spans="2:33" ht="13.5">
      <c r="B61" s="89"/>
      <c r="C61" s="64"/>
      <c r="D61" s="90"/>
      <c r="E61" s="90"/>
      <c r="F61" s="90"/>
      <c r="G61" s="85"/>
      <c r="H61" s="93"/>
      <c r="I61" s="95"/>
      <c r="J61" s="9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  <row r="62" spans="2:10" ht="13.5">
      <c r="B62" s="89"/>
      <c r="C62" s="64" t="s">
        <v>299</v>
      </c>
      <c r="D62" s="90"/>
      <c r="E62" s="90"/>
      <c r="F62" s="90"/>
      <c r="G62" s="85"/>
      <c r="H62" s="93"/>
      <c r="I62" s="95"/>
      <c r="J62" s="96"/>
    </row>
    <row r="63" spans="2:10" ht="13.5">
      <c r="B63" s="89"/>
      <c r="C63" s="64" t="s">
        <v>124</v>
      </c>
      <c r="D63" s="90">
        <v>99.9</v>
      </c>
      <c r="E63" s="90">
        <v>36586</v>
      </c>
      <c r="F63" s="90">
        <v>36549.414000000004</v>
      </c>
      <c r="G63" s="85">
        <v>29888</v>
      </c>
      <c r="H63" s="93">
        <v>6698</v>
      </c>
      <c r="I63" s="95">
        <v>4.400522172606325</v>
      </c>
      <c r="J63" s="96"/>
    </row>
    <row r="64" spans="2:10" ht="13.5">
      <c r="B64" s="89"/>
      <c r="C64" s="64" t="s">
        <v>125</v>
      </c>
      <c r="D64" s="90">
        <v>99</v>
      </c>
      <c r="E64" s="90">
        <v>1081</v>
      </c>
      <c r="F64" s="90">
        <v>1070.19</v>
      </c>
      <c r="G64" s="85">
        <v>504</v>
      </c>
      <c r="H64" s="93">
        <v>577</v>
      </c>
      <c r="I64" s="95">
        <v>0.375668334900728</v>
      </c>
      <c r="J64" s="96"/>
    </row>
    <row r="65" spans="2:10" ht="13.5">
      <c r="B65" s="89"/>
      <c r="C65" s="64" t="s">
        <v>126</v>
      </c>
      <c r="D65" s="90">
        <v>99.95</v>
      </c>
      <c r="E65" s="90">
        <v>37056</v>
      </c>
      <c r="F65" s="90">
        <v>37037.472</v>
      </c>
      <c r="G65" s="85">
        <v>33291</v>
      </c>
      <c r="H65" s="93">
        <v>3765</v>
      </c>
      <c r="I65" s="95">
        <v>2.4748071446891626</v>
      </c>
      <c r="J65" s="96"/>
    </row>
    <row r="66" spans="2:10" ht="13.5">
      <c r="B66" s="89"/>
      <c r="C66" s="64" t="s">
        <v>747</v>
      </c>
      <c r="D66" s="90">
        <v>99</v>
      </c>
      <c r="E66" s="90">
        <v>8199</v>
      </c>
      <c r="F66" s="90">
        <v>8117.01</v>
      </c>
      <c r="G66" s="85">
        <v>1061</v>
      </c>
      <c r="H66" s="93">
        <v>7138</v>
      </c>
      <c r="I66" s="95">
        <v>4.647349349257187</v>
      </c>
      <c r="J66" s="96"/>
    </row>
    <row r="67" spans="2:10" ht="13.5">
      <c r="B67" s="89"/>
      <c r="C67" s="64" t="s">
        <v>127</v>
      </c>
      <c r="D67" s="90">
        <v>99.97</v>
      </c>
      <c r="E67" s="90">
        <v>28278</v>
      </c>
      <c r="F67" s="90">
        <v>28269.516600000003</v>
      </c>
      <c r="G67" s="85">
        <v>18895</v>
      </c>
      <c r="H67" s="93">
        <v>9383</v>
      </c>
      <c r="I67" s="95">
        <v>6.168861084987866</v>
      </c>
      <c r="J67" s="96"/>
    </row>
    <row r="68" spans="2:10" ht="13.5">
      <c r="B68" s="89"/>
      <c r="C68" s="64" t="s">
        <v>118</v>
      </c>
      <c r="D68" s="90">
        <v>50</v>
      </c>
      <c r="E68" s="90">
        <v>5307</v>
      </c>
      <c r="F68" s="90">
        <v>2653.5</v>
      </c>
      <c r="G68" s="85">
        <v>4272</v>
      </c>
      <c r="H68" s="93">
        <v>1035</v>
      </c>
      <c r="I68" s="95">
        <v>0.3403329014777353</v>
      </c>
      <c r="J68" s="96"/>
    </row>
    <row r="69" spans="2:10" ht="13.5">
      <c r="B69" s="89"/>
      <c r="C69" s="64" t="s">
        <v>103</v>
      </c>
      <c r="D69" s="90">
        <v>12.710799999999999</v>
      </c>
      <c r="E69" s="90">
        <v>4400</v>
      </c>
      <c r="F69" s="90">
        <v>559.2751999999999</v>
      </c>
      <c r="G69" s="85">
        <v>3965</v>
      </c>
      <c r="H69" s="93">
        <v>435</v>
      </c>
      <c r="I69" s="95">
        <v>0.0363626666315921</v>
      </c>
      <c r="J69" s="96"/>
    </row>
    <row r="70" spans="2:10" ht="13.5">
      <c r="B70" s="89"/>
      <c r="C70" s="64" t="s">
        <v>104</v>
      </c>
      <c r="D70" s="90">
        <v>8.718843</v>
      </c>
      <c r="E70" s="90">
        <v>6794</v>
      </c>
      <c r="F70" s="90">
        <v>592.3581934199999</v>
      </c>
      <c r="G70" s="85">
        <v>5215</v>
      </c>
      <c r="H70" s="93">
        <v>1579</v>
      </c>
      <c r="I70" s="95">
        <v>0.09053876570628121</v>
      </c>
      <c r="J70" s="96"/>
    </row>
    <row r="71" spans="2:10" ht="13.5">
      <c r="B71" s="89"/>
      <c r="C71" s="64" t="s">
        <v>102</v>
      </c>
      <c r="D71" s="90">
        <v>7.02808</v>
      </c>
      <c r="E71" s="90">
        <v>1343</v>
      </c>
      <c r="F71" s="90">
        <v>94.38711440000002</v>
      </c>
      <c r="G71" s="85">
        <v>1087</v>
      </c>
      <c r="H71" s="93">
        <v>256</v>
      </c>
      <c r="I71" s="95">
        <v>0.011832329192342346</v>
      </c>
      <c r="J71" s="96"/>
    </row>
    <row r="72" spans="2:10" ht="13.5">
      <c r="B72" s="89"/>
      <c r="C72" s="64" t="s">
        <v>108</v>
      </c>
      <c r="D72" s="90">
        <v>12.903</v>
      </c>
      <c r="E72" s="90">
        <v>4106</v>
      </c>
      <c r="F72" s="90">
        <v>529.79718</v>
      </c>
      <c r="G72" s="85">
        <v>3297</v>
      </c>
      <c r="H72" s="93">
        <v>809</v>
      </c>
      <c r="I72" s="95">
        <v>0.06864877644567498</v>
      </c>
      <c r="J72" s="96"/>
    </row>
    <row r="73" spans="2:10" ht="13.5">
      <c r="B73" s="89"/>
      <c r="C73" s="91" t="s">
        <v>119</v>
      </c>
      <c r="D73" s="90">
        <v>33.33</v>
      </c>
      <c r="E73" s="90">
        <v>913</v>
      </c>
      <c r="F73" s="90">
        <v>304.30289999999997</v>
      </c>
      <c r="G73" s="85">
        <v>828</v>
      </c>
      <c r="H73" s="93">
        <v>85</v>
      </c>
      <c r="I73" s="95">
        <v>0.018631500029594163</v>
      </c>
      <c r="J73" s="96"/>
    </row>
    <row r="74" spans="2:10" ht="13.5">
      <c r="B74" s="89"/>
      <c r="C74" s="64" t="s">
        <v>128</v>
      </c>
      <c r="D74" s="90">
        <v>99.9</v>
      </c>
      <c r="E74" s="90">
        <v>330</v>
      </c>
      <c r="F74" s="90">
        <v>329.67</v>
      </c>
      <c r="G74" s="85">
        <v>345</v>
      </c>
      <c r="H74" s="93">
        <v>-15</v>
      </c>
      <c r="I74" s="95" t="s">
        <v>109</v>
      </c>
      <c r="J74" s="96"/>
    </row>
    <row r="75" spans="2:10" ht="13.5">
      <c r="B75" s="89"/>
      <c r="C75" s="64" t="s">
        <v>748</v>
      </c>
      <c r="D75" s="90">
        <v>99</v>
      </c>
      <c r="E75" s="90">
        <v>7</v>
      </c>
      <c r="F75" s="90">
        <v>6.93</v>
      </c>
      <c r="G75" s="85">
        <v>8</v>
      </c>
      <c r="H75" s="93">
        <v>-1</v>
      </c>
      <c r="I75" s="95" t="s">
        <v>109</v>
      </c>
      <c r="J75" s="96"/>
    </row>
    <row r="76" spans="2:10" ht="13.5">
      <c r="B76" s="89"/>
      <c r="C76" s="64" t="s">
        <v>749</v>
      </c>
      <c r="D76" s="90">
        <v>99.9</v>
      </c>
      <c r="E76" s="90">
        <v>3209</v>
      </c>
      <c r="F76" s="90">
        <v>3205.791</v>
      </c>
      <c r="G76" s="85">
        <v>1230</v>
      </c>
      <c r="H76" s="93">
        <v>1979</v>
      </c>
      <c r="I76" s="95">
        <v>1.3001841414732633</v>
      </c>
      <c r="J76" s="96"/>
    </row>
    <row r="77" spans="2:10" ht="13.5">
      <c r="B77" s="89"/>
      <c r="C77" s="64" t="s">
        <v>120</v>
      </c>
      <c r="D77" s="90">
        <v>50</v>
      </c>
      <c r="E77" s="90">
        <v>711</v>
      </c>
      <c r="F77" s="90">
        <v>355.5</v>
      </c>
      <c r="G77" s="85">
        <v>503</v>
      </c>
      <c r="H77" s="85">
        <v>208</v>
      </c>
      <c r="I77" s="95">
        <v>0.06839540435494584</v>
      </c>
      <c r="J77" s="96"/>
    </row>
    <row r="78" spans="2:10" ht="13.5">
      <c r="B78" s="89"/>
      <c r="C78" s="91" t="s">
        <v>105</v>
      </c>
      <c r="D78" s="90">
        <v>11.52</v>
      </c>
      <c r="E78" s="90">
        <v>3613</v>
      </c>
      <c r="F78" s="90">
        <v>416.2176</v>
      </c>
      <c r="G78" s="85">
        <v>3043</v>
      </c>
      <c r="H78" s="93">
        <v>570</v>
      </c>
      <c r="I78" s="109">
        <v>0.04318380607272272</v>
      </c>
      <c r="J78" s="96"/>
    </row>
    <row r="79" spans="2:10" ht="13.5">
      <c r="B79" s="108"/>
      <c r="C79" s="91" t="s">
        <v>996</v>
      </c>
      <c r="D79" s="90">
        <v>20</v>
      </c>
      <c r="E79" s="90">
        <v>2842</v>
      </c>
      <c r="F79" s="90">
        <v>568.4</v>
      </c>
      <c r="G79" s="85">
        <v>1942</v>
      </c>
      <c r="H79" s="93">
        <v>900</v>
      </c>
      <c r="I79" s="95">
        <v>0.11837666138356011</v>
      </c>
      <c r="J79" s="96"/>
    </row>
    <row r="80" spans="2:10" ht="13.5">
      <c r="B80" s="108"/>
      <c r="C80" s="91" t="s">
        <v>789</v>
      </c>
      <c r="D80" s="90">
        <v>99.9</v>
      </c>
      <c r="E80" s="90">
        <v>400</v>
      </c>
      <c r="F80" s="90">
        <v>399.6</v>
      </c>
      <c r="G80" s="85">
        <v>569</v>
      </c>
      <c r="H80" s="93">
        <v>-169</v>
      </c>
      <c r="I80" s="95" t="s">
        <v>109</v>
      </c>
      <c r="J80" s="96"/>
    </row>
    <row r="81" spans="1:36" s="120" customFormat="1" ht="13.5">
      <c r="A81" s="436"/>
      <c r="C81" s="113"/>
      <c r="D81" s="114"/>
      <c r="E81" s="114"/>
      <c r="F81" s="114"/>
      <c r="G81" s="74"/>
      <c r="H81" s="115"/>
      <c r="I81" s="116"/>
      <c r="J81" s="117"/>
      <c r="K81" s="118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</row>
    <row r="82" spans="2:33" s="64" customFormat="1" ht="13.5">
      <c r="B82" s="64" t="s">
        <v>163</v>
      </c>
      <c r="D82" s="123"/>
      <c r="E82" s="123"/>
      <c r="F82" s="123"/>
      <c r="G82" s="85"/>
      <c r="H82" s="124"/>
      <c r="I82" s="125"/>
      <c r="J82" s="121"/>
      <c r="K82" s="122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</row>
    <row r="83" spans="2:33" ht="15.75" customHeight="1">
      <c r="B83" s="64" t="s">
        <v>736</v>
      </c>
      <c r="C83" s="64"/>
      <c r="D83" s="90"/>
      <c r="E83" s="90"/>
      <c r="F83" s="90"/>
      <c r="G83" s="85"/>
      <c r="H83" s="93"/>
      <c r="I83" s="101"/>
      <c r="J83" s="121"/>
      <c r="K83" s="88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</row>
    <row r="84" spans="2:33" ht="15.75" customHeight="1">
      <c r="B84" s="64" t="s">
        <v>737</v>
      </c>
      <c r="C84" s="64"/>
      <c r="D84" s="90"/>
      <c r="E84" s="90"/>
      <c r="F84" s="90"/>
      <c r="G84" s="85"/>
      <c r="H84" s="93"/>
      <c r="I84" s="101"/>
      <c r="J84" s="121"/>
      <c r="K84" s="88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</row>
    <row r="85" spans="2:33" ht="15.75" customHeight="1">
      <c r="B85" s="64" t="s">
        <v>738</v>
      </c>
      <c r="C85" s="64"/>
      <c r="D85" s="90"/>
      <c r="E85" s="90"/>
      <c r="F85" s="90"/>
      <c r="G85" s="85"/>
      <c r="H85" s="93"/>
      <c r="I85" s="101"/>
      <c r="J85" s="121"/>
      <c r="K85" s="88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</row>
    <row r="86" spans="2:33" ht="15.75" customHeight="1">
      <c r="B86" s="64"/>
      <c r="C86" s="64"/>
      <c r="D86" s="90"/>
      <c r="E86" s="90"/>
      <c r="F86" s="90"/>
      <c r="G86" s="85"/>
      <c r="H86" s="93"/>
      <c r="I86" s="101"/>
      <c r="J86" s="121"/>
      <c r="K86" s="88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</row>
    <row r="87" spans="2:33" s="47" customFormat="1" ht="13.5">
      <c r="B87" s="169" t="s">
        <v>43</v>
      </c>
      <c r="C87" s="170"/>
      <c r="D87" s="370"/>
      <c r="E87" s="370"/>
      <c r="F87" s="370"/>
      <c r="G87" s="49"/>
      <c r="H87" s="50"/>
      <c r="I87" s="51"/>
      <c r="J87" s="88"/>
      <c r="K87" s="88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2:11" s="47" customFormat="1" ht="13.5">
      <c r="B88" s="170" t="s">
        <v>327</v>
      </c>
      <c r="C88" s="170"/>
      <c r="D88" s="371"/>
      <c r="E88" s="371"/>
      <c r="F88" s="371"/>
      <c r="G88" s="49"/>
      <c r="H88" s="50"/>
      <c r="I88" s="51"/>
      <c r="J88" s="88"/>
      <c r="K88" s="88"/>
    </row>
    <row r="89" spans="3:33" ht="13.5">
      <c r="C89" s="47"/>
      <c r="I89" s="51"/>
      <c r="J89" s="88"/>
      <c r="K89" s="88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</row>
    <row r="90" spans="2:33" s="47" customFormat="1" ht="13.5">
      <c r="B90" s="55"/>
      <c r="C90" s="56"/>
      <c r="D90" s="57"/>
      <c r="E90" s="57"/>
      <c r="F90" s="57"/>
      <c r="G90" s="58"/>
      <c r="H90" s="59"/>
      <c r="I90" s="60"/>
      <c r="J90" s="61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</row>
    <row r="91" spans="2:10" s="47" customFormat="1" ht="13.5">
      <c r="B91" s="62"/>
      <c r="C91" s="63" t="s">
        <v>302</v>
      </c>
      <c r="D91" s="65" t="s">
        <v>44</v>
      </c>
      <c r="E91" s="65"/>
      <c r="F91" s="65"/>
      <c r="G91" s="66" t="s">
        <v>45</v>
      </c>
      <c r="H91" s="67" t="s">
        <v>92</v>
      </c>
      <c r="I91" s="68" t="s">
        <v>93</v>
      </c>
      <c r="J91" s="69"/>
    </row>
    <row r="92" spans="2:10" s="47" customFormat="1" ht="13.5">
      <c r="B92" s="62"/>
      <c r="C92" s="63" t="s">
        <v>302</v>
      </c>
      <c r="D92" s="65" t="s">
        <v>94</v>
      </c>
      <c r="E92" s="65"/>
      <c r="F92" s="65"/>
      <c r="G92" s="66" t="s">
        <v>95</v>
      </c>
      <c r="H92" s="67" t="s">
        <v>96</v>
      </c>
      <c r="I92" s="68" t="s">
        <v>97</v>
      </c>
      <c r="J92" s="69"/>
    </row>
    <row r="93" spans="2:10" s="47" customFormat="1" ht="13.5">
      <c r="B93" s="62"/>
      <c r="C93" s="63" t="s">
        <v>302</v>
      </c>
      <c r="D93" s="65" t="s">
        <v>98</v>
      </c>
      <c r="E93" s="65"/>
      <c r="F93" s="65"/>
      <c r="G93" s="66" t="s">
        <v>99</v>
      </c>
      <c r="H93" s="67" t="s">
        <v>100</v>
      </c>
      <c r="I93" s="68" t="s">
        <v>101</v>
      </c>
      <c r="J93" s="70"/>
    </row>
    <row r="94" spans="2:10" s="47" customFormat="1" ht="13.5">
      <c r="B94" s="71"/>
      <c r="C94" s="72"/>
      <c r="D94" s="73"/>
      <c r="E94" s="73"/>
      <c r="F94" s="73"/>
      <c r="G94" s="74"/>
      <c r="H94" s="73"/>
      <c r="I94" s="72"/>
      <c r="J94" s="75"/>
    </row>
    <row r="95" spans="2:33" ht="13.5">
      <c r="B95" s="98"/>
      <c r="C95" s="64"/>
      <c r="D95" s="91"/>
      <c r="E95" s="91"/>
      <c r="F95" s="91"/>
      <c r="G95" s="85"/>
      <c r="H95" s="91"/>
      <c r="I95" s="64"/>
      <c r="J95" s="127"/>
      <c r="K95" s="88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</row>
    <row r="96" spans="2:33" s="47" customFormat="1" ht="13.5">
      <c r="B96" s="82"/>
      <c r="C96" s="64" t="s">
        <v>232</v>
      </c>
      <c r="D96" s="90"/>
      <c r="E96" s="90"/>
      <c r="F96" s="90"/>
      <c r="G96" s="85"/>
      <c r="H96" s="93"/>
      <c r="I96" s="101"/>
      <c r="J96" s="87"/>
      <c r="K96" s="88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</row>
    <row r="97" spans="2:33" s="99" customFormat="1" ht="13.5">
      <c r="B97" s="98"/>
      <c r="C97" s="100" t="s">
        <v>129</v>
      </c>
      <c r="D97" s="90">
        <v>99.98</v>
      </c>
      <c r="E97" s="90">
        <v>1043</v>
      </c>
      <c r="F97" s="90">
        <v>1042.7914</v>
      </c>
      <c r="G97" s="85">
        <v>1436</v>
      </c>
      <c r="H97" s="93">
        <v>-393</v>
      </c>
      <c r="I97" s="95">
        <v>1.3398397326604379</v>
      </c>
      <c r="J97" s="96"/>
      <c r="K97" s="9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</row>
    <row r="98" spans="2:33" ht="13.5">
      <c r="B98" s="98"/>
      <c r="C98" s="64" t="s">
        <v>130</v>
      </c>
      <c r="D98" s="91">
        <v>99</v>
      </c>
      <c r="E98" s="91">
        <v>-828</v>
      </c>
      <c r="F98" s="91">
        <v>-819.72</v>
      </c>
      <c r="G98" s="85">
        <v>346</v>
      </c>
      <c r="H98" s="91">
        <v>-1174</v>
      </c>
      <c r="I98" s="437">
        <v>3.9632408102025503</v>
      </c>
      <c r="J98" s="127"/>
      <c r="K98" s="88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</row>
    <row r="99" spans="2:11" ht="13.5">
      <c r="B99" s="98"/>
      <c r="C99" s="64" t="s">
        <v>131</v>
      </c>
      <c r="D99" s="91">
        <v>58.03</v>
      </c>
      <c r="E99" s="91">
        <v>156</v>
      </c>
      <c r="F99" s="91">
        <v>90.52680000000001</v>
      </c>
      <c r="G99" s="85">
        <v>30</v>
      </c>
      <c r="H99" s="91">
        <v>126</v>
      </c>
      <c r="I99" s="437" t="s">
        <v>109</v>
      </c>
      <c r="J99" s="127"/>
      <c r="K99" s="88"/>
    </row>
    <row r="100" spans="2:33" s="47" customFormat="1" ht="13.5">
      <c r="B100" s="82"/>
      <c r="C100" s="64" t="s">
        <v>132</v>
      </c>
      <c r="D100" s="90">
        <v>99.64</v>
      </c>
      <c r="E100" s="90">
        <v>4978</v>
      </c>
      <c r="F100" s="90">
        <v>4960.0792</v>
      </c>
      <c r="G100" s="85">
        <v>5357</v>
      </c>
      <c r="H100" s="93">
        <v>-379</v>
      </c>
      <c r="I100" s="95">
        <v>1.2877160199140694</v>
      </c>
      <c r="J100" s="87"/>
      <c r="K100" s="88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</row>
    <row r="101" spans="2:33" ht="13.5">
      <c r="B101" s="89"/>
      <c r="C101" s="64" t="s">
        <v>102</v>
      </c>
      <c r="D101" s="90">
        <v>2.2093</v>
      </c>
      <c r="E101" s="90">
        <v>1343</v>
      </c>
      <c r="F101" s="90">
        <v>29.670899</v>
      </c>
      <c r="G101" s="85">
        <v>1087</v>
      </c>
      <c r="H101" s="93">
        <v>256</v>
      </c>
      <c r="I101" s="95" t="s">
        <v>109</v>
      </c>
      <c r="J101" s="96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</row>
    <row r="102" spans="2:10" ht="13.5">
      <c r="B102" s="89"/>
      <c r="C102" s="64" t="s">
        <v>103</v>
      </c>
      <c r="D102" s="90">
        <v>0.00158</v>
      </c>
      <c r="E102" s="90">
        <v>4400</v>
      </c>
      <c r="F102" s="90">
        <v>0.06952</v>
      </c>
      <c r="G102" s="85">
        <v>3965</v>
      </c>
      <c r="H102" s="93">
        <v>435</v>
      </c>
      <c r="I102" s="95" t="s">
        <v>109</v>
      </c>
      <c r="J102" s="96"/>
    </row>
    <row r="103" spans="2:10" ht="13.5">
      <c r="B103" s="89"/>
      <c r="C103" s="64" t="s">
        <v>104</v>
      </c>
      <c r="D103" s="90">
        <v>2E-06</v>
      </c>
      <c r="E103" s="90">
        <v>6794</v>
      </c>
      <c r="F103" s="90">
        <v>0.00013588</v>
      </c>
      <c r="G103" s="85">
        <v>5215</v>
      </c>
      <c r="H103" s="93">
        <v>1579</v>
      </c>
      <c r="I103" s="95" t="s">
        <v>109</v>
      </c>
      <c r="J103" s="96"/>
    </row>
    <row r="104" spans="2:10" ht="13.5">
      <c r="B104" s="89"/>
      <c r="C104" s="64" t="s">
        <v>105</v>
      </c>
      <c r="D104" s="90">
        <v>1.2</v>
      </c>
      <c r="E104" s="90">
        <v>3613</v>
      </c>
      <c r="F104" s="90">
        <v>43.355999999999995</v>
      </c>
      <c r="G104" s="85">
        <v>3043</v>
      </c>
      <c r="H104" s="93">
        <v>570</v>
      </c>
      <c r="I104" s="95" t="s">
        <v>109</v>
      </c>
      <c r="J104" s="96"/>
    </row>
    <row r="105" spans="2:10" ht="13.5">
      <c r="B105" s="89"/>
      <c r="C105" s="64" t="s">
        <v>82</v>
      </c>
      <c r="D105" s="90">
        <v>33.33</v>
      </c>
      <c r="E105" s="90">
        <v>10</v>
      </c>
      <c r="F105" s="90">
        <v>3.3329999999999997</v>
      </c>
      <c r="G105" s="85">
        <v>71</v>
      </c>
      <c r="H105" s="93">
        <v>-61</v>
      </c>
      <c r="I105" s="95">
        <v>0.06932858214553639</v>
      </c>
      <c r="J105" s="96"/>
    </row>
    <row r="106" spans="2:10" ht="13.5">
      <c r="B106" s="89"/>
      <c r="C106" s="91"/>
      <c r="D106" s="90"/>
      <c r="E106" s="90"/>
      <c r="F106" s="90"/>
      <c r="G106" s="85"/>
      <c r="H106" s="93"/>
      <c r="I106" s="95"/>
      <c r="J106" s="96"/>
    </row>
    <row r="107" spans="2:10" ht="12" customHeight="1">
      <c r="B107" s="89"/>
      <c r="C107" s="64" t="s">
        <v>301</v>
      </c>
      <c r="D107" s="90"/>
      <c r="E107" s="90"/>
      <c r="F107" s="90"/>
      <c r="G107" s="85"/>
      <c r="H107" s="93"/>
      <c r="I107" s="95"/>
      <c r="J107" s="96"/>
    </row>
    <row r="108" spans="2:10" ht="13.5">
      <c r="B108" s="89"/>
      <c r="C108" s="64" t="s">
        <v>133</v>
      </c>
      <c r="D108" s="90">
        <v>99.99</v>
      </c>
      <c r="E108" s="90">
        <v>23566</v>
      </c>
      <c r="F108" s="90">
        <v>23563.643399999997</v>
      </c>
      <c r="G108" s="85">
        <v>20453</v>
      </c>
      <c r="H108" s="93">
        <v>3113</v>
      </c>
      <c r="I108" s="95">
        <v>4.946035784087839</v>
      </c>
      <c r="J108" s="96"/>
    </row>
    <row r="109" spans="2:10" ht="13.5">
      <c r="B109" s="89"/>
      <c r="C109" s="64" t="s">
        <v>134</v>
      </c>
      <c r="D109" s="90">
        <v>50.1</v>
      </c>
      <c r="E109" s="90">
        <v>3012</v>
      </c>
      <c r="F109" s="90">
        <v>1509.0120000000002</v>
      </c>
      <c r="G109" s="85">
        <v>315</v>
      </c>
      <c r="H109" s="93">
        <v>15015</v>
      </c>
      <c r="I109" s="95">
        <v>11.953212146250774</v>
      </c>
      <c r="J109" s="96"/>
    </row>
    <row r="110" spans="2:10" ht="13.5">
      <c r="B110" s="89"/>
      <c r="C110" s="64" t="s">
        <v>135</v>
      </c>
      <c r="D110" s="90">
        <v>99.99</v>
      </c>
      <c r="E110" s="90">
        <v>2221</v>
      </c>
      <c r="F110" s="90">
        <v>2220.7778999999996</v>
      </c>
      <c r="G110" s="93">
        <v>1470</v>
      </c>
      <c r="H110" s="93">
        <v>751</v>
      </c>
      <c r="I110" s="95">
        <v>1.1932132585448014</v>
      </c>
      <c r="J110" s="96"/>
    </row>
    <row r="111" spans="2:10" ht="13.5">
      <c r="B111" s="89"/>
      <c r="C111" s="64" t="s">
        <v>141</v>
      </c>
      <c r="D111" s="90">
        <v>99.9</v>
      </c>
      <c r="E111" s="90">
        <v>2820</v>
      </c>
      <c r="F111" s="90">
        <v>2817.18</v>
      </c>
      <c r="G111" s="93">
        <v>2741</v>
      </c>
      <c r="H111" s="93">
        <v>79</v>
      </c>
      <c r="I111" s="95">
        <v>0.12540479557624776</v>
      </c>
      <c r="J111" s="96"/>
    </row>
    <row r="112" spans="2:10" ht="13.5">
      <c r="B112" s="98"/>
      <c r="C112" s="100" t="s">
        <v>142</v>
      </c>
      <c r="D112" s="90">
        <v>99.9</v>
      </c>
      <c r="E112" s="90">
        <v>3701</v>
      </c>
      <c r="F112" s="90">
        <v>3697.2990000000004</v>
      </c>
      <c r="G112" s="85">
        <v>1772</v>
      </c>
      <c r="H112" s="85">
        <v>1929</v>
      </c>
      <c r="I112" s="95">
        <v>3.0620993755263535</v>
      </c>
      <c r="J112" s="96"/>
    </row>
    <row r="113" spans="2:10" ht="13.5">
      <c r="B113" s="98"/>
      <c r="C113" s="100" t="s">
        <v>739</v>
      </c>
      <c r="D113" s="90">
        <v>99.99</v>
      </c>
      <c r="E113" s="90">
        <v>341</v>
      </c>
      <c r="F113" s="90">
        <v>340.9659</v>
      </c>
      <c r="G113" s="85">
        <v>533</v>
      </c>
      <c r="H113" s="93">
        <v>-192</v>
      </c>
      <c r="I113" s="95" t="s">
        <v>109</v>
      </c>
      <c r="J113" s="96"/>
    </row>
    <row r="114" spans="2:11" ht="13.5">
      <c r="B114" s="98"/>
      <c r="C114" s="64" t="s">
        <v>104</v>
      </c>
      <c r="D114" s="91">
        <v>8.718841</v>
      </c>
      <c r="E114" s="91">
        <v>6794</v>
      </c>
      <c r="F114" s="91">
        <v>592.3580575399999</v>
      </c>
      <c r="G114" s="85">
        <v>5215</v>
      </c>
      <c r="H114" s="93">
        <v>1579</v>
      </c>
      <c r="I114" s="437">
        <v>0.2187572488042839</v>
      </c>
      <c r="J114" s="127"/>
      <c r="K114" s="88"/>
    </row>
    <row r="115" spans="2:33" s="47" customFormat="1" ht="13.5">
      <c r="B115" s="82"/>
      <c r="C115" s="64" t="s">
        <v>108</v>
      </c>
      <c r="D115" s="90">
        <v>12.903</v>
      </c>
      <c r="E115" s="90">
        <v>4106</v>
      </c>
      <c r="F115" s="90">
        <v>529.79718</v>
      </c>
      <c r="G115" s="85">
        <v>3297</v>
      </c>
      <c r="H115" s="93">
        <v>809</v>
      </c>
      <c r="I115" s="95">
        <v>0.16586730332258118</v>
      </c>
      <c r="J115" s="128"/>
      <c r="K115" s="88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</row>
    <row r="116" spans="2:33" ht="13.5">
      <c r="B116" s="89"/>
      <c r="C116" s="64" t="s">
        <v>83</v>
      </c>
      <c r="D116" s="90">
        <v>99.9</v>
      </c>
      <c r="E116" s="90">
        <v>3417</v>
      </c>
      <c r="F116" s="90">
        <v>3413.5830000000005</v>
      </c>
      <c r="G116" s="85">
        <v>3077</v>
      </c>
      <c r="H116" s="93">
        <v>340</v>
      </c>
      <c r="I116" s="95">
        <v>0.53971684172056</v>
      </c>
      <c r="J116" s="129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</row>
    <row r="117" spans="2:10" ht="13.5">
      <c r="B117" s="89"/>
      <c r="C117" s="64" t="s">
        <v>105</v>
      </c>
      <c r="D117" s="90">
        <v>11.52</v>
      </c>
      <c r="E117" s="90">
        <v>3613</v>
      </c>
      <c r="F117" s="90">
        <v>416.2176</v>
      </c>
      <c r="G117" s="85">
        <v>3043</v>
      </c>
      <c r="H117" s="93">
        <v>570</v>
      </c>
      <c r="I117" s="95">
        <v>0.10433953569669331</v>
      </c>
      <c r="J117" s="129"/>
    </row>
    <row r="118" spans="2:10" ht="13.5">
      <c r="B118" s="89"/>
      <c r="C118" s="64" t="s">
        <v>996</v>
      </c>
      <c r="D118" s="90">
        <v>21</v>
      </c>
      <c r="E118" s="90">
        <v>2842</v>
      </c>
      <c r="F118" s="90">
        <v>596.82</v>
      </c>
      <c r="G118" s="85">
        <v>1942</v>
      </c>
      <c r="H118" s="93">
        <v>900</v>
      </c>
      <c r="I118" s="95">
        <v>0.30031938728489027</v>
      </c>
      <c r="J118" s="129"/>
    </row>
    <row r="119" spans="2:10" ht="13.5">
      <c r="B119" s="89"/>
      <c r="C119" s="64" t="s">
        <v>84</v>
      </c>
      <c r="D119" s="90">
        <v>99.9</v>
      </c>
      <c r="E119" s="90">
        <v>1141</v>
      </c>
      <c r="F119" s="90">
        <v>1139.8590000000002</v>
      </c>
      <c r="G119" s="48">
        <v>1584</v>
      </c>
      <c r="H119" s="49">
        <v>-443</v>
      </c>
      <c r="I119" s="95" t="s">
        <v>109</v>
      </c>
      <c r="J119" s="130"/>
    </row>
    <row r="120" spans="2:10" ht="13.5">
      <c r="B120" s="89"/>
      <c r="C120" s="64" t="s">
        <v>85</v>
      </c>
      <c r="D120" s="90">
        <v>99.9</v>
      </c>
      <c r="E120" s="90">
        <v>736</v>
      </c>
      <c r="F120" s="90">
        <v>735.2640000000001</v>
      </c>
      <c r="G120" s="131">
        <v>781</v>
      </c>
      <c r="H120" s="132">
        <v>-45</v>
      </c>
      <c r="I120" s="95" t="s">
        <v>109</v>
      </c>
      <c r="J120" s="130"/>
    </row>
    <row r="121" spans="2:10" ht="13.5">
      <c r="B121" s="89"/>
      <c r="C121" s="100" t="s">
        <v>164</v>
      </c>
      <c r="D121" s="90">
        <v>99.9</v>
      </c>
      <c r="E121" s="90">
        <v>702</v>
      </c>
      <c r="F121" s="90">
        <v>701.298</v>
      </c>
      <c r="G121" s="133">
        <v>622</v>
      </c>
      <c r="H121" s="93">
        <v>80</v>
      </c>
      <c r="I121" s="95">
        <v>0.1269921980518965</v>
      </c>
      <c r="J121" s="129"/>
    </row>
    <row r="122" spans="2:10" ht="13.5">
      <c r="B122" s="89"/>
      <c r="C122" s="64"/>
      <c r="D122" s="90"/>
      <c r="E122" s="90"/>
      <c r="F122" s="90"/>
      <c r="G122" s="85"/>
      <c r="H122" s="93"/>
      <c r="I122" s="95"/>
      <c r="J122" s="129"/>
    </row>
    <row r="123" spans="2:10" ht="13.5">
      <c r="B123" s="89"/>
      <c r="C123" s="64" t="s">
        <v>445</v>
      </c>
      <c r="D123" s="90"/>
      <c r="E123" s="90"/>
      <c r="F123" s="90"/>
      <c r="G123" s="85"/>
      <c r="H123" s="93"/>
      <c r="I123" s="95"/>
      <c r="J123" s="96"/>
    </row>
    <row r="124" spans="2:10" ht="13.5">
      <c r="B124" s="89"/>
      <c r="C124" s="64" t="s">
        <v>105</v>
      </c>
      <c r="D124" s="90">
        <v>1.2</v>
      </c>
      <c r="E124" s="90">
        <v>3613</v>
      </c>
      <c r="F124" s="90">
        <v>43.355999999999995</v>
      </c>
      <c r="G124" s="48">
        <v>3043</v>
      </c>
      <c r="H124" s="49">
        <v>570</v>
      </c>
      <c r="I124" s="95" t="s">
        <v>109</v>
      </c>
      <c r="J124" s="130"/>
    </row>
    <row r="125" spans="2:10" ht="13.5">
      <c r="B125" s="89"/>
      <c r="C125" s="64"/>
      <c r="D125" s="90"/>
      <c r="E125" s="90"/>
      <c r="F125" s="90"/>
      <c r="G125" s="48"/>
      <c r="H125" s="49"/>
      <c r="I125" s="95"/>
      <c r="J125" s="130"/>
    </row>
    <row r="126" spans="2:10" ht="13.5">
      <c r="B126" s="89"/>
      <c r="C126" s="100" t="s">
        <v>318</v>
      </c>
      <c r="D126" s="90"/>
      <c r="E126" s="90"/>
      <c r="F126" s="90"/>
      <c r="G126" s="85"/>
      <c r="H126" s="93"/>
      <c r="I126" s="95"/>
      <c r="J126" s="130"/>
    </row>
    <row r="127" spans="2:11" ht="13.5">
      <c r="B127" s="89"/>
      <c r="C127" s="47" t="s">
        <v>102</v>
      </c>
      <c r="D127" s="48">
        <v>1.4389</v>
      </c>
      <c r="E127" s="48">
        <v>1343</v>
      </c>
      <c r="F127" s="48">
        <v>19.324427</v>
      </c>
      <c r="G127" s="48">
        <v>1087</v>
      </c>
      <c r="H127" s="48">
        <v>256</v>
      </c>
      <c r="I127" s="95">
        <v>0.09688542872172541</v>
      </c>
      <c r="J127" s="127"/>
      <c r="K127" s="88"/>
    </row>
    <row r="128" spans="2:33" s="47" customFormat="1" ht="13.5">
      <c r="B128" s="82"/>
      <c r="C128" s="100" t="s">
        <v>103</v>
      </c>
      <c r="D128" s="90">
        <v>0.49961</v>
      </c>
      <c r="E128" s="90">
        <v>4400</v>
      </c>
      <c r="F128" s="90">
        <v>21.98284</v>
      </c>
      <c r="G128" s="85">
        <v>3965</v>
      </c>
      <c r="H128" s="93">
        <v>435</v>
      </c>
      <c r="I128" s="95">
        <v>0.05716211204629142</v>
      </c>
      <c r="J128" s="87"/>
      <c r="K128" s="88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</row>
    <row r="129" spans="2:33" ht="13.5">
      <c r="B129" s="89"/>
      <c r="C129" s="100" t="s">
        <v>104</v>
      </c>
      <c r="D129" s="90">
        <v>2E-06</v>
      </c>
      <c r="E129" s="90">
        <v>6794</v>
      </c>
      <c r="F129" s="90">
        <v>0.00013588</v>
      </c>
      <c r="G129" s="85">
        <v>5215</v>
      </c>
      <c r="H129" s="93">
        <v>1579</v>
      </c>
      <c r="I129" s="95">
        <v>8.306154655444502E-07</v>
      </c>
      <c r="J129" s="129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</row>
    <row r="130" spans="2:33" ht="13.5">
      <c r="B130" s="89"/>
      <c r="C130" s="100" t="s">
        <v>105</v>
      </c>
      <c r="D130" s="90">
        <v>1.2</v>
      </c>
      <c r="E130" s="90">
        <v>3613</v>
      </c>
      <c r="F130" s="90">
        <v>43.355999999999995</v>
      </c>
      <c r="G130" s="85">
        <v>3043</v>
      </c>
      <c r="H130" s="93">
        <v>570</v>
      </c>
      <c r="I130" s="95">
        <v>0.17990531299316148</v>
      </c>
      <c r="J130" s="129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</row>
    <row r="131" spans="2:33" s="47" customFormat="1" ht="13.5">
      <c r="B131" s="82"/>
      <c r="C131" s="64" t="s">
        <v>82</v>
      </c>
      <c r="D131" s="90">
        <v>33.33</v>
      </c>
      <c r="E131" s="90">
        <v>10</v>
      </c>
      <c r="F131" s="90">
        <v>3.3329999999999997</v>
      </c>
      <c r="G131" s="85">
        <v>71</v>
      </c>
      <c r="H131" s="93">
        <v>-61</v>
      </c>
      <c r="I131" s="95" t="s">
        <v>109</v>
      </c>
      <c r="J131" s="87"/>
      <c r="K131" s="88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</row>
    <row r="132" spans="2:33" ht="13.5">
      <c r="B132" s="89"/>
      <c r="C132" s="64"/>
      <c r="D132" s="90"/>
      <c r="E132" s="90"/>
      <c r="F132" s="90"/>
      <c r="G132" s="85"/>
      <c r="H132" s="93"/>
      <c r="I132" s="95"/>
      <c r="J132" s="96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</row>
    <row r="133" spans="2:10" ht="13.5">
      <c r="B133" s="89"/>
      <c r="C133" s="64" t="s">
        <v>392</v>
      </c>
      <c r="D133" s="90"/>
      <c r="E133" s="90"/>
      <c r="F133" s="90"/>
      <c r="G133" s="85"/>
      <c r="H133" s="93"/>
      <c r="I133" s="95"/>
      <c r="J133" s="96"/>
    </row>
    <row r="134" spans="2:10" ht="12" customHeight="1">
      <c r="B134" s="89"/>
      <c r="C134" s="64" t="s">
        <v>143</v>
      </c>
      <c r="D134" s="90">
        <v>99.04</v>
      </c>
      <c r="E134" s="90">
        <v>153413</v>
      </c>
      <c r="F134" s="90">
        <v>151940.23520000002</v>
      </c>
      <c r="G134" s="85">
        <v>146575</v>
      </c>
      <c r="H134" s="93">
        <v>6838</v>
      </c>
      <c r="I134" s="95">
        <v>2.0459236836778776</v>
      </c>
      <c r="J134" s="96"/>
    </row>
    <row r="135" spans="2:10" ht="12" customHeight="1">
      <c r="B135" s="89"/>
      <c r="C135" s="100" t="s">
        <v>750</v>
      </c>
      <c r="D135" s="90">
        <v>99.96348</v>
      </c>
      <c r="E135" s="90">
        <v>76390</v>
      </c>
      <c r="F135" s="90">
        <v>76362.10237200001</v>
      </c>
      <c r="G135" s="85">
        <v>60314</v>
      </c>
      <c r="H135" s="93">
        <v>16076</v>
      </c>
      <c r="I135" s="95">
        <v>4.854774541730485</v>
      </c>
      <c r="J135" s="96"/>
    </row>
    <row r="136" spans="2:11" ht="13.5">
      <c r="B136" s="89"/>
      <c r="C136" s="100" t="s">
        <v>144</v>
      </c>
      <c r="D136" s="90">
        <v>99.64</v>
      </c>
      <c r="E136" s="90">
        <v>1005</v>
      </c>
      <c r="F136" s="90">
        <v>1001.382</v>
      </c>
      <c r="G136" s="85">
        <v>1217</v>
      </c>
      <c r="H136" s="93">
        <v>-212</v>
      </c>
      <c r="I136" s="95" t="s">
        <v>109</v>
      </c>
      <c r="J136" s="128"/>
      <c r="K136" s="88"/>
    </row>
    <row r="137" spans="2:33" s="47" customFormat="1" ht="13.5">
      <c r="B137" s="82"/>
      <c r="C137" s="64" t="s">
        <v>145</v>
      </c>
      <c r="D137" s="90">
        <v>33.43</v>
      </c>
      <c r="E137" s="90">
        <v>4400</v>
      </c>
      <c r="F137" s="90">
        <v>1470.92</v>
      </c>
      <c r="G137" s="85">
        <v>3965</v>
      </c>
      <c r="H137" s="93">
        <v>435</v>
      </c>
      <c r="I137" s="95">
        <v>0.04393142950362066</v>
      </c>
      <c r="J137" s="87"/>
      <c r="K137" s="88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</row>
    <row r="138" spans="2:33" ht="12.75" customHeight="1">
      <c r="B138" s="89"/>
      <c r="C138" s="64" t="s">
        <v>146</v>
      </c>
      <c r="D138" s="90">
        <v>32.714487</v>
      </c>
      <c r="E138" s="90">
        <v>6794</v>
      </c>
      <c r="F138" s="90">
        <v>2222.62224678</v>
      </c>
      <c r="G138" s="85">
        <v>5215</v>
      </c>
      <c r="H138" s="93">
        <v>1579</v>
      </c>
      <c r="I138" s="95">
        <v>0.15605293677666102</v>
      </c>
      <c r="J138" s="96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</row>
    <row r="139" spans="2:10" ht="13.5">
      <c r="B139" s="89"/>
      <c r="C139" s="64" t="s">
        <v>102</v>
      </c>
      <c r="D139" s="90">
        <v>29.2898</v>
      </c>
      <c r="E139" s="90">
        <v>1343</v>
      </c>
      <c r="F139" s="90">
        <v>393.362014</v>
      </c>
      <c r="G139" s="85">
        <v>1087</v>
      </c>
      <c r="H139" s="93">
        <v>256</v>
      </c>
      <c r="I139" s="95">
        <v>0.022651974974094987</v>
      </c>
      <c r="J139" s="96"/>
    </row>
    <row r="140" spans="2:10" ht="12.75" customHeight="1">
      <c r="B140" s="89"/>
      <c r="C140" s="91" t="s">
        <v>751</v>
      </c>
      <c r="D140" s="90">
        <v>99.99</v>
      </c>
      <c r="E140" s="90">
        <v>70794</v>
      </c>
      <c r="F140" s="90">
        <v>70786.9206</v>
      </c>
      <c r="G140" s="85">
        <v>68269</v>
      </c>
      <c r="H140" s="93">
        <v>2525</v>
      </c>
      <c r="I140" s="95">
        <v>0.7627244220085373</v>
      </c>
      <c r="J140" s="96"/>
    </row>
    <row r="141" spans="2:10" ht="13.5">
      <c r="B141" s="89"/>
      <c r="C141" s="64" t="s">
        <v>119</v>
      </c>
      <c r="D141" s="90">
        <v>33.33</v>
      </c>
      <c r="E141" s="90">
        <v>913</v>
      </c>
      <c r="F141" s="90">
        <v>304.30289999999997</v>
      </c>
      <c r="G141" s="85">
        <v>828</v>
      </c>
      <c r="H141" s="93">
        <v>85</v>
      </c>
      <c r="I141" s="95">
        <v>0.00855862387732352</v>
      </c>
      <c r="J141" s="96"/>
    </row>
    <row r="142" spans="2:10" ht="13.5">
      <c r="B142" s="89"/>
      <c r="C142" s="64" t="s">
        <v>108</v>
      </c>
      <c r="D142" s="90">
        <v>12.903</v>
      </c>
      <c r="E142" s="90">
        <v>4106</v>
      </c>
      <c r="F142" s="90">
        <v>529.79718</v>
      </c>
      <c r="G142" s="85">
        <v>3297</v>
      </c>
      <c r="H142" s="93">
        <v>809</v>
      </c>
      <c r="I142" s="95">
        <v>0.031534715739675</v>
      </c>
      <c r="J142" s="96"/>
    </row>
    <row r="143" spans="2:10" ht="13.5">
      <c r="B143" s="89"/>
      <c r="C143" s="64" t="s">
        <v>86</v>
      </c>
      <c r="D143" s="90">
        <v>50.58741</v>
      </c>
      <c r="E143" s="90">
        <v>46704</v>
      </c>
      <c r="F143" s="90">
        <v>23626.3439664</v>
      </c>
      <c r="G143" s="85">
        <v>40691</v>
      </c>
      <c r="H143" s="93">
        <v>6013</v>
      </c>
      <c r="I143" s="95">
        <v>0.9189319470903307</v>
      </c>
      <c r="J143" s="96"/>
    </row>
    <row r="144" spans="2:33" s="126" customFormat="1" ht="12.75" customHeight="1">
      <c r="B144" s="89"/>
      <c r="C144" s="64" t="s">
        <v>105</v>
      </c>
      <c r="D144" s="90">
        <v>11.52</v>
      </c>
      <c r="E144" s="90">
        <v>3613</v>
      </c>
      <c r="F144" s="90">
        <v>416.2176</v>
      </c>
      <c r="G144" s="85">
        <v>3043</v>
      </c>
      <c r="H144" s="93">
        <v>570</v>
      </c>
      <c r="I144" s="95">
        <v>0.0198370476440787</v>
      </c>
      <c r="J144" s="96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</row>
    <row r="145" spans="2:10" s="126" customFormat="1" ht="13.5" customHeight="1">
      <c r="B145" s="89"/>
      <c r="C145" s="64" t="s">
        <v>996</v>
      </c>
      <c r="D145" s="90">
        <v>20</v>
      </c>
      <c r="E145" s="90">
        <v>2842</v>
      </c>
      <c r="F145" s="90">
        <v>568.4</v>
      </c>
      <c r="G145" s="85">
        <v>1942</v>
      </c>
      <c r="H145" s="93">
        <v>900</v>
      </c>
      <c r="I145" s="95">
        <v>0.054377871831356096</v>
      </c>
      <c r="J145" s="96"/>
    </row>
    <row r="146" spans="2:10" s="126" customFormat="1" ht="13.5" customHeight="1">
      <c r="B146" s="89"/>
      <c r="C146" s="64" t="s">
        <v>790</v>
      </c>
      <c r="D146" s="90">
        <v>99.9</v>
      </c>
      <c r="E146" s="90">
        <v>4351</v>
      </c>
      <c r="F146" s="90">
        <v>4346.649</v>
      </c>
      <c r="G146" s="85">
        <v>4321</v>
      </c>
      <c r="H146" s="93">
        <v>30</v>
      </c>
      <c r="I146" s="95">
        <v>0.009053915659920789</v>
      </c>
      <c r="J146" s="96"/>
    </row>
    <row r="147" spans="2:33" ht="12.75" customHeight="1">
      <c r="B147" s="89"/>
      <c r="C147" s="64"/>
      <c r="D147" s="90"/>
      <c r="E147" s="90"/>
      <c r="F147" s="90"/>
      <c r="G147" s="85"/>
      <c r="H147" s="93"/>
      <c r="I147" s="95"/>
      <c r="J147" s="9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</row>
    <row r="148" spans="2:10" ht="13.5">
      <c r="B148" s="89"/>
      <c r="C148" s="100" t="s">
        <v>307</v>
      </c>
      <c r="D148" s="90"/>
      <c r="E148" s="90"/>
      <c r="F148" s="90"/>
      <c r="G148" s="85"/>
      <c r="H148" s="93"/>
      <c r="I148" s="95"/>
      <c r="J148" s="96"/>
    </row>
    <row r="149" spans="2:10" ht="12.75" customHeight="1">
      <c r="B149" s="89"/>
      <c r="C149" s="64" t="s">
        <v>87</v>
      </c>
      <c r="D149" s="90">
        <v>99.99</v>
      </c>
      <c r="E149" s="90">
        <v>7865</v>
      </c>
      <c r="F149" s="90">
        <v>7864.2135</v>
      </c>
      <c r="G149" s="85">
        <v>5420</v>
      </c>
      <c r="H149" s="93">
        <v>2445</v>
      </c>
      <c r="I149" s="95">
        <v>17.05683039140445</v>
      </c>
      <c r="J149" s="96"/>
    </row>
    <row r="150" spans="2:10" ht="13.5">
      <c r="B150" s="89"/>
      <c r="C150" s="64" t="s">
        <v>147</v>
      </c>
      <c r="D150" s="90">
        <v>99.76</v>
      </c>
      <c r="E150" s="90">
        <v>27162</v>
      </c>
      <c r="F150" s="90">
        <v>27096.8112</v>
      </c>
      <c r="G150" s="85">
        <v>30789</v>
      </c>
      <c r="H150" s="93">
        <v>-3627</v>
      </c>
      <c r="I150" s="95" t="s">
        <v>109</v>
      </c>
      <c r="J150" s="96"/>
    </row>
    <row r="151" spans="2:10" ht="13.5">
      <c r="B151" s="89"/>
      <c r="C151" s="100" t="s">
        <v>102</v>
      </c>
      <c r="D151" s="90">
        <v>3.5971</v>
      </c>
      <c r="E151" s="90">
        <v>1343</v>
      </c>
      <c r="F151" s="90">
        <v>48.309053000000006</v>
      </c>
      <c r="G151" s="85">
        <v>1087</v>
      </c>
      <c r="H151" s="93">
        <v>256</v>
      </c>
      <c r="I151" s="95">
        <v>0.06424737319472545</v>
      </c>
      <c r="J151" s="96"/>
    </row>
    <row r="152" spans="2:11" ht="13.5">
      <c r="B152" s="89"/>
      <c r="C152" s="100" t="s">
        <v>103</v>
      </c>
      <c r="D152" s="90">
        <v>0.00158</v>
      </c>
      <c r="E152" s="90">
        <v>4400</v>
      </c>
      <c r="F152" s="90">
        <v>0.06952</v>
      </c>
      <c r="G152" s="85">
        <v>3965</v>
      </c>
      <c r="H152" s="93">
        <v>435</v>
      </c>
      <c r="I152" s="95">
        <v>4.795227795995256E-05</v>
      </c>
      <c r="J152" s="87"/>
      <c r="K152" s="88"/>
    </row>
    <row r="153" spans="2:11" ht="13.5">
      <c r="B153" s="89"/>
      <c r="C153" s="100" t="s">
        <v>104</v>
      </c>
      <c r="D153" s="90">
        <v>2E-06</v>
      </c>
      <c r="E153" s="90">
        <v>6794</v>
      </c>
      <c r="F153" s="90">
        <v>0.00013588</v>
      </c>
      <c r="G153" s="85">
        <v>5215</v>
      </c>
      <c r="H153" s="93">
        <v>1579</v>
      </c>
      <c r="I153" s="95">
        <v>2.2033070536524104E-07</v>
      </c>
      <c r="J153" s="87"/>
      <c r="K153" s="88"/>
    </row>
    <row r="154" spans="2:33" ht="13.5">
      <c r="B154" s="89"/>
      <c r="C154" s="64" t="s">
        <v>105</v>
      </c>
      <c r="D154" s="90">
        <v>1.2</v>
      </c>
      <c r="E154" s="90">
        <v>3613</v>
      </c>
      <c r="F154" s="90">
        <v>43.355999999999995</v>
      </c>
      <c r="G154" s="85">
        <v>3043</v>
      </c>
      <c r="H154" s="93">
        <v>570</v>
      </c>
      <c r="I154" s="95">
        <v>0.047722040047442967</v>
      </c>
      <c r="J154" s="96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</row>
    <row r="155" spans="2:10" ht="13.5">
      <c r="B155" s="89"/>
      <c r="C155" s="64" t="s">
        <v>82</v>
      </c>
      <c r="D155" s="90">
        <v>33.33</v>
      </c>
      <c r="E155" s="90">
        <v>10</v>
      </c>
      <c r="F155" s="90">
        <v>3.3329999999999997</v>
      </c>
      <c r="G155" s="85">
        <v>71</v>
      </c>
      <c r="H155" s="93">
        <v>-61</v>
      </c>
      <c r="I155" s="95" t="s">
        <v>109</v>
      </c>
      <c r="J155" s="96"/>
    </row>
    <row r="156" spans="2:10" ht="13.5">
      <c r="B156" s="89"/>
      <c r="C156" s="103"/>
      <c r="D156" s="90"/>
      <c r="E156" s="90"/>
      <c r="F156" s="90"/>
      <c r="G156" s="85"/>
      <c r="H156" s="93"/>
      <c r="I156" s="95"/>
      <c r="J156" s="96"/>
    </row>
    <row r="157" spans="2:10" ht="13.5">
      <c r="B157" s="89"/>
      <c r="C157" s="64" t="s">
        <v>233</v>
      </c>
      <c r="D157" s="90"/>
      <c r="E157" s="90"/>
      <c r="F157" s="90"/>
      <c r="G157" s="85"/>
      <c r="H157" s="93"/>
      <c r="I157" s="95"/>
      <c r="J157" s="96"/>
    </row>
    <row r="158" spans="2:10" ht="13.5">
      <c r="B158" s="89"/>
      <c r="C158" s="64" t="s">
        <v>149</v>
      </c>
      <c r="D158" s="90">
        <v>99.82</v>
      </c>
      <c r="E158" s="90">
        <v>8167</v>
      </c>
      <c r="F158" s="90">
        <v>8152.2994</v>
      </c>
      <c r="G158" s="85">
        <v>7936</v>
      </c>
      <c r="H158" s="93">
        <v>231</v>
      </c>
      <c r="I158" s="95" t="s">
        <v>109</v>
      </c>
      <c r="J158" s="96"/>
    </row>
    <row r="159" spans="2:33" s="52" customFormat="1" ht="13.5" customHeight="1">
      <c r="B159" s="62"/>
      <c r="C159" s="100" t="s">
        <v>150</v>
      </c>
      <c r="D159" s="90">
        <v>99.9</v>
      </c>
      <c r="E159" s="90">
        <v>2969</v>
      </c>
      <c r="F159" s="90">
        <v>2966.0310000000004</v>
      </c>
      <c r="G159" s="85">
        <v>178</v>
      </c>
      <c r="H159" s="85">
        <v>2791</v>
      </c>
      <c r="I159" s="95" t="s">
        <v>109</v>
      </c>
      <c r="J159" s="134"/>
      <c r="K159" s="4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</row>
    <row r="160" spans="2:33" s="52" customFormat="1" ht="13.5" customHeight="1">
      <c r="B160" s="62"/>
      <c r="C160" s="100" t="s">
        <v>234</v>
      </c>
      <c r="D160" s="90">
        <v>99</v>
      </c>
      <c r="E160" s="90">
        <v>4970</v>
      </c>
      <c r="F160" s="90">
        <v>4920.3</v>
      </c>
      <c r="G160" s="85">
        <v>2765</v>
      </c>
      <c r="H160" s="93">
        <v>2205</v>
      </c>
      <c r="I160" s="95" t="s">
        <v>109</v>
      </c>
      <c r="J160" s="134"/>
      <c r="K160" s="4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</row>
    <row r="161" spans="2:33" s="52" customFormat="1" ht="13.5" customHeight="1">
      <c r="B161" s="62"/>
      <c r="C161" s="100" t="s">
        <v>151</v>
      </c>
      <c r="D161" s="90">
        <v>99</v>
      </c>
      <c r="E161" s="90">
        <v>719</v>
      </c>
      <c r="F161" s="90">
        <v>711.81</v>
      </c>
      <c r="G161" s="85">
        <v>776</v>
      </c>
      <c r="H161" s="93">
        <v>-57</v>
      </c>
      <c r="I161" s="95">
        <v>0.15541601255886972</v>
      </c>
      <c r="J161" s="134"/>
      <c r="K161" s="4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</row>
    <row r="162" spans="2:33" s="52" customFormat="1" ht="13.5" customHeight="1">
      <c r="B162" s="62"/>
      <c r="C162" s="100" t="s">
        <v>103</v>
      </c>
      <c r="D162" s="90">
        <v>12.710799999999999</v>
      </c>
      <c r="E162" s="90">
        <v>4400</v>
      </c>
      <c r="F162" s="90">
        <v>559.2751999999999</v>
      </c>
      <c r="G162" s="85">
        <v>3965</v>
      </c>
      <c r="H162" s="93">
        <v>435</v>
      </c>
      <c r="I162" s="95" t="s">
        <v>109</v>
      </c>
      <c r="J162" s="134"/>
      <c r="K162" s="4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</row>
    <row r="163" spans="2:53" s="52" customFormat="1" ht="13.5" customHeight="1">
      <c r="B163" s="62"/>
      <c r="C163" s="100" t="s">
        <v>104</v>
      </c>
      <c r="D163" s="90">
        <v>8.718784</v>
      </c>
      <c r="E163" s="90">
        <v>6794</v>
      </c>
      <c r="F163" s="90">
        <v>592.35418496</v>
      </c>
      <c r="G163" s="85">
        <v>5215</v>
      </c>
      <c r="H163" s="93">
        <v>1579</v>
      </c>
      <c r="I163" s="95" t="s">
        <v>109</v>
      </c>
      <c r="J163" s="134"/>
      <c r="K163" s="47"/>
      <c r="M163" s="414"/>
      <c r="N163" s="414"/>
      <c r="O163" s="414"/>
      <c r="P163" s="414"/>
      <c r="Q163" s="414"/>
      <c r="R163" s="414"/>
      <c r="S163" s="414"/>
      <c r="T163" s="414"/>
      <c r="U163" s="415"/>
      <c r="V163" s="415"/>
      <c r="W163" s="415"/>
      <c r="X163" s="415"/>
      <c r="Y163" s="415"/>
      <c r="Z163" s="415"/>
      <c r="AA163" s="415"/>
      <c r="AB163" s="415"/>
      <c r="AC163" s="415"/>
      <c r="AD163" s="415"/>
      <c r="AE163" s="415"/>
      <c r="AF163" s="415"/>
      <c r="AG163" s="415"/>
      <c r="AH163" s="414"/>
      <c r="AI163" s="414"/>
      <c r="AJ163" s="414"/>
      <c r="AK163" s="414"/>
      <c r="AL163" s="414"/>
      <c r="AM163" s="414"/>
      <c r="AN163" s="414"/>
      <c r="AO163" s="414"/>
      <c r="AP163" s="414"/>
      <c r="AQ163" s="414"/>
      <c r="AR163" s="414"/>
      <c r="AS163" s="414"/>
      <c r="AT163" s="414"/>
      <c r="AU163" s="414"/>
      <c r="AV163" s="414"/>
      <c r="AW163" s="414"/>
      <c r="AX163" s="414"/>
      <c r="AY163" s="414"/>
      <c r="AZ163" s="414"/>
      <c r="BA163" s="414"/>
    </row>
    <row r="164" spans="2:53" s="52" customFormat="1" ht="13.5" customHeight="1">
      <c r="B164" s="62"/>
      <c r="C164" s="100" t="s">
        <v>102</v>
      </c>
      <c r="D164" s="90">
        <v>6.2553</v>
      </c>
      <c r="E164" s="90">
        <v>1343</v>
      </c>
      <c r="F164" s="90">
        <v>84.00867899999999</v>
      </c>
      <c r="G164" s="85">
        <v>1087</v>
      </c>
      <c r="H164" s="93">
        <v>256</v>
      </c>
      <c r="I164" s="95" t="s">
        <v>109</v>
      </c>
      <c r="J164" s="134"/>
      <c r="K164" s="47"/>
      <c r="M164" s="414"/>
      <c r="N164" s="414"/>
      <c r="O164" s="414"/>
      <c r="P164" s="414"/>
      <c r="Q164" s="414"/>
      <c r="R164" s="414"/>
      <c r="S164" s="414"/>
      <c r="T164" s="414"/>
      <c r="U164" s="415"/>
      <c r="V164" s="415"/>
      <c r="W164" s="415"/>
      <c r="X164" s="415"/>
      <c r="Y164" s="415"/>
      <c r="Z164" s="415"/>
      <c r="AA164" s="415"/>
      <c r="AB164" s="415"/>
      <c r="AC164" s="415"/>
      <c r="AD164" s="415"/>
      <c r="AE164" s="415"/>
      <c r="AF164" s="415"/>
      <c r="AG164" s="415"/>
      <c r="AH164" s="414"/>
      <c r="AI164" s="414"/>
      <c r="AJ164" s="414"/>
      <c r="AK164" s="414"/>
      <c r="AL164" s="414"/>
      <c r="AM164" s="414"/>
      <c r="AN164" s="414"/>
      <c r="AO164" s="414"/>
      <c r="AP164" s="414"/>
      <c r="AQ164" s="414"/>
      <c r="AR164" s="414"/>
      <c r="AS164" s="414"/>
      <c r="AT164" s="414"/>
      <c r="AU164" s="414"/>
      <c r="AV164" s="414"/>
      <c r="AW164" s="414"/>
      <c r="AX164" s="414"/>
      <c r="AY164" s="414"/>
      <c r="AZ164" s="414"/>
      <c r="BA164" s="414"/>
    </row>
    <row r="165" spans="2:53" s="52" customFormat="1" ht="13.5" customHeight="1">
      <c r="B165" s="62"/>
      <c r="C165" s="100" t="s">
        <v>108</v>
      </c>
      <c r="D165" s="90">
        <v>12.903</v>
      </c>
      <c r="E165" s="90">
        <v>4106</v>
      </c>
      <c r="F165" s="90">
        <v>529.79718</v>
      </c>
      <c r="G165" s="85">
        <v>3297</v>
      </c>
      <c r="H165" s="93">
        <v>809</v>
      </c>
      <c r="I165" s="95" t="s">
        <v>109</v>
      </c>
      <c r="J165" s="134"/>
      <c r="K165" s="47"/>
      <c r="M165" s="414"/>
      <c r="N165" s="414"/>
      <c r="O165" s="414"/>
      <c r="P165" s="414"/>
      <c r="Q165" s="414"/>
      <c r="R165" s="414"/>
      <c r="S165" s="414"/>
      <c r="T165" s="414"/>
      <c r="U165" s="415"/>
      <c r="V165" s="415"/>
      <c r="W165" s="415"/>
      <c r="X165" s="415"/>
      <c r="Y165" s="415"/>
      <c r="Z165" s="415"/>
      <c r="AA165" s="415"/>
      <c r="AB165" s="415"/>
      <c r="AC165" s="415"/>
      <c r="AD165" s="415"/>
      <c r="AE165" s="415"/>
      <c r="AF165" s="415"/>
      <c r="AG165" s="415"/>
      <c r="AH165" s="414"/>
      <c r="AI165" s="414"/>
      <c r="AJ165" s="414"/>
      <c r="AK165" s="414"/>
      <c r="AL165" s="414"/>
      <c r="AM165" s="414"/>
      <c r="AN165" s="414"/>
      <c r="AO165" s="414"/>
      <c r="AP165" s="414"/>
      <c r="AQ165" s="414"/>
      <c r="AR165" s="414"/>
      <c r="AS165" s="414"/>
      <c r="AT165" s="414"/>
      <c r="AU165" s="414"/>
      <c r="AV165" s="414"/>
      <c r="AW165" s="414"/>
      <c r="AX165" s="414"/>
      <c r="AY165" s="414"/>
      <c r="AZ165" s="414"/>
      <c r="BA165" s="414"/>
    </row>
    <row r="166" spans="2:53" s="52" customFormat="1" ht="13.5" customHeight="1">
      <c r="B166" s="62"/>
      <c r="C166" s="100" t="s">
        <v>105</v>
      </c>
      <c r="D166" s="90">
        <v>8.67</v>
      </c>
      <c r="E166" s="90">
        <v>3613</v>
      </c>
      <c r="F166" s="90">
        <v>313.2471</v>
      </c>
      <c r="G166" s="85">
        <v>3043</v>
      </c>
      <c r="H166" s="93">
        <v>570</v>
      </c>
      <c r="I166" s="95" t="s">
        <v>109</v>
      </c>
      <c r="J166" s="134"/>
      <c r="K166" s="47"/>
      <c r="M166" s="414"/>
      <c r="N166" s="414"/>
      <c r="O166" s="414"/>
      <c r="P166" s="414"/>
      <c r="Q166" s="414"/>
      <c r="R166" s="414"/>
      <c r="S166" s="414"/>
      <c r="T166" s="414"/>
      <c r="U166" s="415"/>
      <c r="V166" s="415"/>
      <c r="W166" s="415"/>
      <c r="X166" s="415"/>
      <c r="Y166" s="415"/>
      <c r="Z166" s="415"/>
      <c r="AA166" s="415"/>
      <c r="AB166" s="415"/>
      <c r="AC166" s="415"/>
      <c r="AD166" s="415"/>
      <c r="AE166" s="415"/>
      <c r="AF166" s="415"/>
      <c r="AG166" s="415"/>
      <c r="AH166" s="414"/>
      <c r="AI166" s="414"/>
      <c r="AJ166" s="414"/>
      <c r="AK166" s="414"/>
      <c r="AL166" s="414"/>
      <c r="AM166" s="414"/>
      <c r="AN166" s="414"/>
      <c r="AO166" s="414"/>
      <c r="AP166" s="414"/>
      <c r="AQ166" s="414"/>
      <c r="AR166" s="414"/>
      <c r="AS166" s="414"/>
      <c r="AT166" s="414"/>
      <c r="AU166" s="414"/>
      <c r="AV166" s="414"/>
      <c r="AW166" s="414"/>
      <c r="AX166" s="414"/>
      <c r="AY166" s="414"/>
      <c r="AZ166" s="414"/>
      <c r="BA166" s="414"/>
    </row>
    <row r="167" spans="2:53" s="52" customFormat="1" ht="13.5" customHeight="1">
      <c r="B167" s="62"/>
      <c r="C167" s="100" t="s">
        <v>441</v>
      </c>
      <c r="D167" s="90">
        <v>99.9</v>
      </c>
      <c r="E167" s="90">
        <v>1135</v>
      </c>
      <c r="F167" s="90">
        <v>1133.865</v>
      </c>
      <c r="G167" s="85">
        <v>219</v>
      </c>
      <c r="H167" s="93">
        <v>916</v>
      </c>
      <c r="I167" s="95" t="s">
        <v>109</v>
      </c>
      <c r="J167" s="134"/>
      <c r="K167" s="47"/>
      <c r="M167" s="414"/>
      <c r="N167" s="414"/>
      <c r="O167" s="414"/>
      <c r="P167" s="414"/>
      <c r="Q167" s="414"/>
      <c r="R167" s="414"/>
      <c r="S167" s="414"/>
      <c r="T167" s="414"/>
      <c r="U167" s="415"/>
      <c r="V167" s="415"/>
      <c r="W167" s="415"/>
      <c r="X167" s="415"/>
      <c r="Y167" s="415"/>
      <c r="Z167" s="415"/>
      <c r="AA167" s="415"/>
      <c r="AB167" s="415"/>
      <c r="AC167" s="415"/>
      <c r="AD167" s="415"/>
      <c r="AE167" s="415"/>
      <c r="AF167" s="415"/>
      <c r="AG167" s="415"/>
      <c r="AH167" s="414"/>
      <c r="AI167" s="414"/>
      <c r="AJ167" s="414"/>
      <c r="AK167" s="414"/>
      <c r="AL167" s="414"/>
      <c r="AM167" s="414"/>
      <c r="AN167" s="414"/>
      <c r="AO167" s="414"/>
      <c r="AP167" s="414"/>
      <c r="AQ167" s="414"/>
      <c r="AR167" s="414"/>
      <c r="AS167" s="414"/>
      <c r="AT167" s="414"/>
      <c r="AU167" s="414"/>
      <c r="AV167" s="414"/>
      <c r="AW167" s="414"/>
      <c r="AX167" s="414"/>
      <c r="AY167" s="414"/>
      <c r="AZ167" s="414"/>
      <c r="BA167" s="414"/>
    </row>
    <row r="168" spans="1:53" s="136" customFormat="1" ht="13.5">
      <c r="A168" s="130"/>
      <c r="C168" s="113"/>
      <c r="D168" s="114"/>
      <c r="E168" s="114"/>
      <c r="F168" s="114"/>
      <c r="G168" s="74"/>
      <c r="H168" s="115"/>
      <c r="I168" s="116"/>
      <c r="J168" s="117"/>
      <c r="K168" s="118"/>
      <c r="L168" s="126"/>
      <c r="M168" s="415"/>
      <c r="N168" s="415"/>
      <c r="O168" s="415"/>
      <c r="P168" s="415"/>
      <c r="Q168" s="415"/>
      <c r="R168" s="415"/>
      <c r="S168" s="415"/>
      <c r="T168" s="415"/>
      <c r="U168" s="414"/>
      <c r="V168" s="414"/>
      <c r="W168" s="414"/>
      <c r="X168" s="414"/>
      <c r="Y168" s="414"/>
      <c r="Z168" s="414"/>
      <c r="AA168" s="414"/>
      <c r="AB168" s="414"/>
      <c r="AC168" s="414"/>
      <c r="AD168" s="414"/>
      <c r="AE168" s="414"/>
      <c r="AF168" s="414"/>
      <c r="AG168" s="414"/>
      <c r="AH168" s="415"/>
      <c r="AI168" s="415"/>
      <c r="AJ168" s="415"/>
      <c r="AK168" s="415"/>
      <c r="AL168" s="415"/>
      <c r="AM168" s="415"/>
      <c r="AN168" s="415"/>
      <c r="AO168" s="415"/>
      <c r="AP168" s="415"/>
      <c r="AQ168" s="415"/>
      <c r="AR168" s="415"/>
      <c r="AS168" s="415"/>
      <c r="AT168" s="415"/>
      <c r="AU168" s="415"/>
      <c r="AV168" s="415"/>
      <c r="AW168" s="415"/>
      <c r="AX168" s="415"/>
      <c r="AY168" s="415"/>
      <c r="AZ168" s="415"/>
      <c r="BA168" s="415"/>
    </row>
    <row r="169" spans="2:53" s="47" customFormat="1" ht="13.5">
      <c r="B169" s="474" t="s">
        <v>235</v>
      </c>
      <c r="D169" s="48"/>
      <c r="E169" s="48"/>
      <c r="F169" s="48"/>
      <c r="G169" s="48"/>
      <c r="H169" s="48"/>
      <c r="J169" s="88"/>
      <c r="K169" s="88"/>
      <c r="M169" s="416"/>
      <c r="N169" s="416"/>
      <c r="O169" s="416"/>
      <c r="P169" s="416"/>
      <c r="Q169" s="416"/>
      <c r="R169" s="416"/>
      <c r="S169" s="416"/>
      <c r="T169" s="416"/>
      <c r="U169" s="415"/>
      <c r="V169" s="415"/>
      <c r="W169" s="415"/>
      <c r="X169" s="415"/>
      <c r="Y169" s="415"/>
      <c r="Z169" s="415"/>
      <c r="AA169" s="415"/>
      <c r="AB169" s="415"/>
      <c r="AC169" s="415"/>
      <c r="AD169" s="415"/>
      <c r="AE169" s="415"/>
      <c r="AF169" s="415"/>
      <c r="AG169" s="415"/>
      <c r="AH169" s="416"/>
      <c r="AI169" s="416"/>
      <c r="AJ169" s="416"/>
      <c r="AK169" s="416"/>
      <c r="AL169" s="416"/>
      <c r="AM169" s="416"/>
      <c r="AN169" s="416"/>
      <c r="AO169" s="416"/>
      <c r="AP169" s="416"/>
      <c r="AQ169" s="416"/>
      <c r="AR169" s="416"/>
      <c r="AS169" s="416"/>
      <c r="AT169" s="416"/>
      <c r="AU169" s="416"/>
      <c r="AV169" s="416"/>
      <c r="AW169" s="416"/>
      <c r="AX169" s="416"/>
      <c r="AY169" s="416"/>
      <c r="AZ169" s="416"/>
      <c r="BA169" s="416"/>
    </row>
    <row r="170" spans="2:53" s="47" customFormat="1" ht="13.5">
      <c r="B170" s="474" t="s">
        <v>236</v>
      </c>
      <c r="D170" s="137"/>
      <c r="E170" s="137"/>
      <c r="F170" s="137"/>
      <c r="G170" s="49"/>
      <c r="H170" s="139"/>
      <c r="I170" s="51"/>
      <c r="J170" s="121"/>
      <c r="K170" s="88"/>
      <c r="M170" s="416"/>
      <c r="N170" s="416"/>
      <c r="O170" s="416"/>
      <c r="P170" s="416"/>
      <c r="Q170" s="416"/>
      <c r="R170" s="416"/>
      <c r="S170" s="416"/>
      <c r="T170" s="416"/>
      <c r="U170" s="416"/>
      <c r="V170" s="416"/>
      <c r="W170" s="416"/>
      <c r="X170" s="416"/>
      <c r="Y170" s="416"/>
      <c r="Z170" s="416"/>
      <c r="AA170" s="416"/>
      <c r="AB170" s="416"/>
      <c r="AC170" s="416"/>
      <c r="AD170" s="416"/>
      <c r="AE170" s="416"/>
      <c r="AF170" s="416"/>
      <c r="AG170" s="416"/>
      <c r="AH170" s="416"/>
      <c r="AI170" s="416"/>
      <c r="AJ170" s="416"/>
      <c r="AK170" s="416"/>
      <c r="AL170" s="416"/>
      <c r="AM170" s="416"/>
      <c r="AN170" s="416"/>
      <c r="AO170" s="416"/>
      <c r="AP170" s="416"/>
      <c r="AQ170" s="416"/>
      <c r="AR170" s="416"/>
      <c r="AS170" s="416"/>
      <c r="AT170" s="416"/>
      <c r="AU170" s="416"/>
      <c r="AV170" s="416"/>
      <c r="AW170" s="416"/>
      <c r="AX170" s="416"/>
      <c r="AY170" s="416"/>
      <c r="AZ170" s="416"/>
      <c r="BA170" s="416"/>
    </row>
    <row r="171" spans="2:53" s="47" customFormat="1" ht="13.5">
      <c r="B171" s="474" t="s">
        <v>237</v>
      </c>
      <c r="D171" s="137"/>
      <c r="E171" s="137"/>
      <c r="F171" s="137"/>
      <c r="G171" s="49"/>
      <c r="H171" s="139"/>
      <c r="I171" s="51"/>
      <c r="J171" s="121"/>
      <c r="K171" s="88"/>
      <c r="M171" s="416"/>
      <c r="N171" s="416"/>
      <c r="O171" s="416"/>
      <c r="P171" s="416"/>
      <c r="Q171" s="416"/>
      <c r="R171" s="416"/>
      <c r="S171" s="416"/>
      <c r="T171" s="416"/>
      <c r="U171" s="416"/>
      <c r="V171" s="416"/>
      <c r="W171" s="416"/>
      <c r="X171" s="416"/>
      <c r="Y171" s="416"/>
      <c r="Z171" s="416"/>
      <c r="AA171" s="416"/>
      <c r="AB171" s="416"/>
      <c r="AC171" s="416"/>
      <c r="AD171" s="416"/>
      <c r="AE171" s="416"/>
      <c r="AF171" s="416"/>
      <c r="AG171" s="416"/>
      <c r="AH171" s="416"/>
      <c r="AI171" s="416"/>
      <c r="AJ171" s="416"/>
      <c r="AK171" s="416"/>
      <c r="AL171" s="416"/>
      <c r="AM171" s="416"/>
      <c r="AN171" s="416"/>
      <c r="AO171" s="416"/>
      <c r="AP171" s="416"/>
      <c r="AQ171" s="416"/>
      <c r="AR171" s="416"/>
      <c r="AS171" s="416"/>
      <c r="AT171" s="416"/>
      <c r="AU171" s="416"/>
      <c r="AV171" s="416"/>
      <c r="AW171" s="416"/>
      <c r="AX171" s="416"/>
      <c r="AY171" s="416"/>
      <c r="AZ171" s="416"/>
      <c r="BA171" s="416"/>
    </row>
    <row r="172" spans="2:53" s="47" customFormat="1" ht="13.5">
      <c r="B172" s="475" t="s">
        <v>238</v>
      </c>
      <c r="D172" s="137"/>
      <c r="E172" s="137"/>
      <c r="F172" s="137"/>
      <c r="G172" s="49"/>
      <c r="H172" s="139"/>
      <c r="I172" s="51"/>
      <c r="J172" s="121"/>
      <c r="K172" s="88"/>
      <c r="M172" s="416"/>
      <c r="N172" s="416"/>
      <c r="O172" s="416"/>
      <c r="P172" s="416"/>
      <c r="Q172" s="416"/>
      <c r="R172" s="416"/>
      <c r="S172" s="416"/>
      <c r="T172" s="416"/>
      <c r="U172" s="416"/>
      <c r="V172" s="416"/>
      <c r="W172" s="416"/>
      <c r="X172" s="416"/>
      <c r="Y172" s="416"/>
      <c r="Z172" s="416"/>
      <c r="AA172" s="416"/>
      <c r="AB172" s="416"/>
      <c r="AC172" s="416"/>
      <c r="AD172" s="416"/>
      <c r="AE172" s="416"/>
      <c r="AF172" s="416"/>
      <c r="AG172" s="416"/>
      <c r="AH172" s="416"/>
      <c r="AI172" s="416"/>
      <c r="AJ172" s="416"/>
      <c r="AK172" s="416"/>
      <c r="AL172" s="416"/>
      <c r="AM172" s="416"/>
      <c r="AN172" s="416"/>
      <c r="AO172" s="416"/>
      <c r="AP172" s="416"/>
      <c r="AQ172" s="416"/>
      <c r="AR172" s="416"/>
      <c r="AS172" s="416"/>
      <c r="AT172" s="416"/>
      <c r="AU172" s="416"/>
      <c r="AV172" s="416"/>
      <c r="AW172" s="416"/>
      <c r="AX172" s="416"/>
      <c r="AY172" s="416"/>
      <c r="AZ172" s="416"/>
      <c r="BA172" s="416"/>
    </row>
    <row r="173" spans="4:11" s="47" customFormat="1" ht="13.5">
      <c r="D173" s="137"/>
      <c r="E173" s="137"/>
      <c r="F173" s="137"/>
      <c r="G173" s="49"/>
      <c r="H173" s="139"/>
      <c r="I173" s="51"/>
      <c r="J173" s="121"/>
      <c r="K173" s="88"/>
    </row>
    <row r="174" spans="2:33" s="64" customFormat="1" ht="15.75" customHeight="1">
      <c r="B174" s="372" t="s">
        <v>43</v>
      </c>
      <c r="C174" s="373"/>
      <c r="D174" s="374"/>
      <c r="E174" s="374"/>
      <c r="F174" s="374"/>
      <c r="G174" s="85"/>
      <c r="H174" s="86"/>
      <c r="I174" s="125"/>
      <c r="J174" s="122"/>
      <c r="K174" s="122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</row>
    <row r="175" spans="2:11" s="64" customFormat="1" ht="13.5" customHeight="1">
      <c r="B175" s="170" t="s">
        <v>327</v>
      </c>
      <c r="C175" s="373"/>
      <c r="D175" s="375"/>
      <c r="E175" s="375"/>
      <c r="F175" s="375"/>
      <c r="G175" s="85"/>
      <c r="H175" s="86"/>
      <c r="I175" s="125"/>
      <c r="J175" s="122"/>
      <c r="K175" s="122"/>
    </row>
    <row r="176" spans="3:33" s="47" customFormat="1" ht="6.75" customHeight="1">
      <c r="C176" s="140"/>
      <c r="D176" s="48"/>
      <c r="E176" s="48"/>
      <c r="F176" s="48"/>
      <c r="G176" s="49"/>
      <c r="H176" s="138"/>
      <c r="I176" s="51"/>
      <c r="J176" s="141"/>
      <c r="K176" s="88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</row>
    <row r="177" spans="2:10" s="47" customFormat="1" ht="6.75" customHeight="1">
      <c r="B177" s="55"/>
      <c r="C177" s="56"/>
      <c r="D177" s="57"/>
      <c r="E177" s="57"/>
      <c r="F177" s="57"/>
      <c r="G177" s="58"/>
      <c r="H177" s="59"/>
      <c r="I177" s="60"/>
      <c r="J177" s="61"/>
    </row>
    <row r="178" spans="2:10" s="47" customFormat="1" ht="13.5">
      <c r="B178" s="82"/>
      <c r="C178" s="63" t="s">
        <v>302</v>
      </c>
      <c r="D178" s="65" t="s">
        <v>44</v>
      </c>
      <c r="E178" s="65"/>
      <c r="F178" s="65"/>
      <c r="G178" s="66" t="s">
        <v>45</v>
      </c>
      <c r="H178" s="67" t="s">
        <v>92</v>
      </c>
      <c r="I178" s="68" t="s">
        <v>93</v>
      </c>
      <c r="J178" s="69"/>
    </row>
    <row r="179" spans="2:10" s="47" customFormat="1" ht="13.5">
      <c r="B179" s="82"/>
      <c r="C179" s="63" t="s">
        <v>302</v>
      </c>
      <c r="D179" s="65" t="s">
        <v>94</v>
      </c>
      <c r="E179" s="65"/>
      <c r="F179" s="65"/>
      <c r="G179" s="66" t="s">
        <v>95</v>
      </c>
      <c r="H179" s="67" t="s">
        <v>96</v>
      </c>
      <c r="I179" s="68" t="s">
        <v>97</v>
      </c>
      <c r="J179" s="69"/>
    </row>
    <row r="180" spans="2:10" s="47" customFormat="1" ht="13.5">
      <c r="B180" s="82"/>
      <c r="C180" s="63" t="s">
        <v>302</v>
      </c>
      <c r="D180" s="65" t="s">
        <v>98</v>
      </c>
      <c r="E180" s="65"/>
      <c r="F180" s="65"/>
      <c r="G180" s="66" t="s">
        <v>99</v>
      </c>
      <c r="H180" s="67" t="s">
        <v>100</v>
      </c>
      <c r="I180" s="68" t="s">
        <v>101</v>
      </c>
      <c r="J180" s="70"/>
    </row>
    <row r="181" spans="2:10" s="47" customFormat="1" ht="6.75" customHeight="1">
      <c r="B181" s="142"/>
      <c r="C181" s="72"/>
      <c r="D181" s="73"/>
      <c r="E181" s="73"/>
      <c r="F181" s="73"/>
      <c r="G181" s="74"/>
      <c r="H181" s="73"/>
      <c r="I181" s="72"/>
      <c r="J181" s="75"/>
    </row>
    <row r="182" spans="2:11" s="47" customFormat="1" ht="13.5">
      <c r="B182" s="82"/>
      <c r="C182" s="64"/>
      <c r="D182" s="90"/>
      <c r="E182" s="90"/>
      <c r="F182" s="90"/>
      <c r="G182" s="85"/>
      <c r="H182" s="93"/>
      <c r="I182" s="101"/>
      <c r="J182" s="134"/>
      <c r="K182" s="88"/>
    </row>
    <row r="183" spans="2:11" s="47" customFormat="1" ht="13.5">
      <c r="B183" s="82"/>
      <c r="C183" s="64" t="s">
        <v>47</v>
      </c>
      <c r="D183" s="90"/>
      <c r="E183" s="90"/>
      <c r="F183" s="90"/>
      <c r="G183" s="85"/>
      <c r="H183" s="93"/>
      <c r="I183" s="101"/>
      <c r="J183" s="134"/>
      <c r="K183" s="88"/>
    </row>
    <row r="184" spans="2:33" ht="13.5">
      <c r="B184" s="89"/>
      <c r="C184" s="64" t="s">
        <v>102</v>
      </c>
      <c r="D184" s="90">
        <v>5.4925</v>
      </c>
      <c r="E184" s="90">
        <v>1343</v>
      </c>
      <c r="F184" s="90">
        <v>73.764275</v>
      </c>
      <c r="G184" s="93">
        <v>1087</v>
      </c>
      <c r="H184" s="93">
        <v>256</v>
      </c>
      <c r="I184" s="95">
        <v>0.049125847250366846</v>
      </c>
      <c r="J184" s="96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</row>
    <row r="185" spans="2:10" ht="13.5">
      <c r="B185" s="89"/>
      <c r="C185" s="64" t="s">
        <v>88</v>
      </c>
      <c r="D185" s="90">
        <v>99.9</v>
      </c>
      <c r="E185" s="90">
        <v>12579</v>
      </c>
      <c r="F185" s="90">
        <v>12566.421</v>
      </c>
      <c r="G185" s="93">
        <v>8659</v>
      </c>
      <c r="H185" s="93">
        <v>3920</v>
      </c>
      <c r="I185" s="95">
        <v>13.682062748934387</v>
      </c>
      <c r="J185" s="96"/>
    </row>
    <row r="186" spans="2:10" ht="13.5">
      <c r="B186" s="89"/>
      <c r="C186" s="64" t="s">
        <v>165</v>
      </c>
      <c r="D186" s="90">
        <v>99.99</v>
      </c>
      <c r="E186" s="90">
        <v>6886</v>
      </c>
      <c r="F186" s="90">
        <v>6885.3114000000005</v>
      </c>
      <c r="G186" s="93">
        <v>4979</v>
      </c>
      <c r="H186" s="93">
        <v>1907</v>
      </c>
      <c r="I186" s="95">
        <v>6.6620407378939275</v>
      </c>
      <c r="J186" s="96"/>
    </row>
    <row r="187" spans="2:10" ht="13.5">
      <c r="B187" s="89"/>
      <c r="C187" s="64" t="s">
        <v>239</v>
      </c>
      <c r="D187" s="90">
        <v>99.98</v>
      </c>
      <c r="E187" s="90">
        <v>9779</v>
      </c>
      <c r="F187" s="90">
        <v>9777.0442</v>
      </c>
      <c r="G187" s="93">
        <v>9967</v>
      </c>
      <c r="H187" s="93">
        <v>-188</v>
      </c>
      <c r="I187" s="95" t="s">
        <v>109</v>
      </c>
      <c r="J187" s="96"/>
    </row>
    <row r="188" spans="2:10" ht="13.5">
      <c r="B188" s="89"/>
      <c r="C188" s="64" t="s">
        <v>152</v>
      </c>
      <c r="D188" s="90">
        <v>0.00158</v>
      </c>
      <c r="E188" s="90">
        <v>4400</v>
      </c>
      <c r="F188" s="90">
        <v>0.06952</v>
      </c>
      <c r="G188" s="133">
        <v>3965</v>
      </c>
      <c r="H188" s="93">
        <v>435</v>
      </c>
      <c r="I188" s="95">
        <v>2.4012996995318287E-05</v>
      </c>
      <c r="J188" s="96"/>
    </row>
    <row r="189" spans="2:10" ht="13.5">
      <c r="B189" s="89"/>
      <c r="C189" s="64" t="s">
        <v>104</v>
      </c>
      <c r="D189" s="90">
        <v>2E-06</v>
      </c>
      <c r="E189" s="90">
        <v>6794</v>
      </c>
      <c r="F189" s="90">
        <v>0.00013588</v>
      </c>
      <c r="G189" s="133">
        <v>5215</v>
      </c>
      <c r="H189" s="93">
        <v>1579</v>
      </c>
      <c r="I189" s="95">
        <v>1.1033470756760534E-07</v>
      </c>
      <c r="J189" s="96"/>
    </row>
    <row r="190" spans="2:10" ht="13.5">
      <c r="B190" s="89"/>
      <c r="C190" s="64" t="s">
        <v>105</v>
      </c>
      <c r="D190" s="90">
        <v>1.2</v>
      </c>
      <c r="E190" s="90">
        <v>3613</v>
      </c>
      <c r="F190" s="90">
        <v>43.355999999999995</v>
      </c>
      <c r="G190" s="133">
        <v>3043</v>
      </c>
      <c r="H190" s="93">
        <v>570</v>
      </c>
      <c r="I190" s="95">
        <v>0.02389770106910768</v>
      </c>
      <c r="J190" s="96"/>
    </row>
    <row r="191" spans="2:10" ht="13.5">
      <c r="B191" s="89"/>
      <c r="C191" s="64"/>
      <c r="D191" s="90"/>
      <c r="E191" s="90"/>
      <c r="F191" s="90"/>
      <c r="G191" s="133"/>
      <c r="H191" s="93"/>
      <c r="I191" s="95"/>
      <c r="J191" s="96"/>
    </row>
    <row r="192" spans="2:33" s="126" customFormat="1" ht="13.5" customHeight="1">
      <c r="B192" s="89"/>
      <c r="C192" s="64" t="s">
        <v>319</v>
      </c>
      <c r="D192" s="90"/>
      <c r="E192" s="90"/>
      <c r="F192" s="90"/>
      <c r="G192" s="133"/>
      <c r="H192" s="93"/>
      <c r="I192" s="95"/>
      <c r="J192" s="96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</row>
    <row r="193" spans="2:11" ht="13.5">
      <c r="B193" s="98"/>
      <c r="C193" s="64" t="s">
        <v>166</v>
      </c>
      <c r="D193" s="90">
        <v>99.99</v>
      </c>
      <c r="E193" s="90">
        <v>811</v>
      </c>
      <c r="F193" s="90">
        <v>810.9189</v>
      </c>
      <c r="G193" s="85">
        <v>186</v>
      </c>
      <c r="H193" s="93">
        <v>625</v>
      </c>
      <c r="I193" s="95">
        <v>1.1098161960575386</v>
      </c>
      <c r="J193" s="134"/>
      <c r="K193" s="88"/>
    </row>
    <row r="194" spans="2:11" ht="13.5">
      <c r="B194" s="98"/>
      <c r="C194" s="64" t="s">
        <v>167</v>
      </c>
      <c r="D194" s="90">
        <v>99.99</v>
      </c>
      <c r="E194" s="90">
        <v>25899</v>
      </c>
      <c r="F194" s="90">
        <v>25896.410099999997</v>
      </c>
      <c r="G194" s="85">
        <v>23895</v>
      </c>
      <c r="H194" s="93">
        <v>2004</v>
      </c>
      <c r="I194" s="95">
        <v>3.5585146510388914</v>
      </c>
      <c r="J194" s="134"/>
      <c r="K194" s="88"/>
    </row>
    <row r="195" spans="2:33" s="47" customFormat="1" ht="13.5">
      <c r="B195" s="82"/>
      <c r="C195" s="64" t="s">
        <v>89</v>
      </c>
      <c r="D195" s="90">
        <v>99.99</v>
      </c>
      <c r="E195" s="90">
        <v>4544</v>
      </c>
      <c r="F195" s="90">
        <v>4543.5456</v>
      </c>
      <c r="G195" s="93">
        <v>206</v>
      </c>
      <c r="H195" s="93">
        <v>4338</v>
      </c>
      <c r="I195" s="95">
        <v>7.703012253596164</v>
      </c>
      <c r="J195" s="134"/>
      <c r="K195" s="88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</row>
    <row r="196" spans="2:33" ht="13.5">
      <c r="B196" s="89"/>
      <c r="C196" s="64" t="s">
        <v>168</v>
      </c>
      <c r="D196" s="90">
        <v>99.99</v>
      </c>
      <c r="E196" s="90">
        <v>3226</v>
      </c>
      <c r="F196" s="90">
        <v>3225.6774</v>
      </c>
      <c r="G196" s="85">
        <v>1903</v>
      </c>
      <c r="H196" s="93">
        <v>1323</v>
      </c>
      <c r="I196" s="95">
        <v>2.3492589238145976</v>
      </c>
      <c r="J196" s="134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</row>
    <row r="197" spans="2:10" ht="13.5">
      <c r="B197" s="89"/>
      <c r="C197" s="64" t="s">
        <v>104</v>
      </c>
      <c r="D197" s="90">
        <v>8.718843</v>
      </c>
      <c r="E197" s="90">
        <v>6794</v>
      </c>
      <c r="F197" s="90">
        <v>592.3581934199999</v>
      </c>
      <c r="G197" s="85">
        <v>5215</v>
      </c>
      <c r="H197" s="93">
        <v>1579</v>
      </c>
      <c r="I197" s="95">
        <v>0.24448682466702185</v>
      </c>
      <c r="J197" s="134"/>
    </row>
    <row r="198" spans="2:10" ht="13.5">
      <c r="B198" s="89"/>
      <c r="C198" s="64" t="s">
        <v>102</v>
      </c>
      <c r="D198" s="90">
        <v>3.9095999999999997</v>
      </c>
      <c r="E198" s="90">
        <v>1343</v>
      </c>
      <c r="F198" s="90">
        <v>52.505928</v>
      </c>
      <c r="G198" s="85">
        <v>1087</v>
      </c>
      <c r="H198" s="93">
        <v>256</v>
      </c>
      <c r="I198" s="95">
        <v>0.017774064997336175</v>
      </c>
      <c r="J198" s="134"/>
    </row>
    <row r="199" spans="2:10" ht="13.5">
      <c r="B199" s="89"/>
      <c r="C199" s="64" t="s">
        <v>103</v>
      </c>
      <c r="D199" s="90">
        <v>2.5028</v>
      </c>
      <c r="E199" s="90">
        <v>4400</v>
      </c>
      <c r="F199" s="90">
        <v>110.1232</v>
      </c>
      <c r="G199" s="85">
        <v>3965</v>
      </c>
      <c r="H199" s="93">
        <v>435</v>
      </c>
      <c r="I199" s="95">
        <v>0.019334363345764518</v>
      </c>
      <c r="J199" s="134"/>
    </row>
    <row r="200" spans="2:33" s="47" customFormat="1" ht="13.5">
      <c r="B200" s="82"/>
      <c r="C200" s="100" t="s">
        <v>108</v>
      </c>
      <c r="D200" s="90">
        <v>12.903</v>
      </c>
      <c r="E200" s="90">
        <v>4106</v>
      </c>
      <c r="F200" s="90">
        <v>529.79718</v>
      </c>
      <c r="G200" s="85">
        <v>3297</v>
      </c>
      <c r="H200" s="93">
        <v>809</v>
      </c>
      <c r="I200" s="95">
        <v>0.1853760788492275</v>
      </c>
      <c r="J200" s="134"/>
      <c r="K200" s="88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</row>
    <row r="201" spans="2:33" ht="13.5" customHeight="1">
      <c r="B201" s="89"/>
      <c r="C201" s="64" t="s">
        <v>105</v>
      </c>
      <c r="D201" s="90">
        <v>8.67</v>
      </c>
      <c r="E201" s="90">
        <v>3613</v>
      </c>
      <c r="F201" s="90">
        <v>313.2471</v>
      </c>
      <c r="G201" s="85">
        <v>3043</v>
      </c>
      <c r="H201" s="93">
        <v>570</v>
      </c>
      <c r="I201" s="144">
        <v>0.08776238678742675</v>
      </c>
      <c r="J201" s="134"/>
      <c r="K201" s="88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</row>
    <row r="202" spans="2:33" s="47" customFormat="1" ht="13.5">
      <c r="B202" s="82"/>
      <c r="C202" s="64" t="s">
        <v>90</v>
      </c>
      <c r="D202" s="90">
        <v>99.99</v>
      </c>
      <c r="E202" s="90">
        <v>437</v>
      </c>
      <c r="F202" s="90">
        <v>436.9563</v>
      </c>
      <c r="G202" s="93">
        <v>236</v>
      </c>
      <c r="H202" s="93">
        <v>201</v>
      </c>
      <c r="I202" s="101">
        <v>0.3569168886521044</v>
      </c>
      <c r="J202" s="134"/>
      <c r="K202" s="88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</row>
    <row r="203" spans="2:33" ht="13.5">
      <c r="B203" s="89"/>
      <c r="C203" s="64"/>
      <c r="D203" s="90"/>
      <c r="E203" s="90"/>
      <c r="F203" s="90"/>
      <c r="G203" s="85"/>
      <c r="H203" s="93"/>
      <c r="I203" s="95"/>
      <c r="J203" s="96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</row>
    <row r="204" spans="2:10" ht="13.5">
      <c r="B204" s="89"/>
      <c r="C204" s="64" t="s">
        <v>347</v>
      </c>
      <c r="D204" s="90"/>
      <c r="E204" s="90"/>
      <c r="F204" s="90"/>
      <c r="G204" s="85"/>
      <c r="H204" s="93"/>
      <c r="I204" s="95"/>
      <c r="J204" s="96"/>
    </row>
    <row r="205" spans="2:10" ht="13.5">
      <c r="B205" s="89"/>
      <c r="C205" s="91" t="s">
        <v>102</v>
      </c>
      <c r="D205" s="90">
        <v>1.4389</v>
      </c>
      <c r="E205" s="90">
        <v>1343</v>
      </c>
      <c r="F205" s="90">
        <v>19.324427</v>
      </c>
      <c r="G205" s="85">
        <v>1087</v>
      </c>
      <c r="H205" s="93">
        <v>256</v>
      </c>
      <c r="I205" s="95">
        <v>0.05822927600379387</v>
      </c>
      <c r="J205" s="96"/>
    </row>
    <row r="206" spans="2:10" ht="13.5">
      <c r="B206" s="89"/>
      <c r="C206" s="64" t="s">
        <v>169</v>
      </c>
      <c r="D206" s="90">
        <v>99</v>
      </c>
      <c r="E206" s="90">
        <v>683</v>
      </c>
      <c r="F206" s="90">
        <v>676.17</v>
      </c>
      <c r="G206" s="85">
        <v>32</v>
      </c>
      <c r="H206" s="93">
        <v>651</v>
      </c>
      <c r="I206" s="95">
        <v>10.187954473601012</v>
      </c>
      <c r="J206" s="96"/>
    </row>
    <row r="207" spans="2:10" ht="13.5">
      <c r="B207" s="89"/>
      <c r="C207" s="64" t="s">
        <v>104</v>
      </c>
      <c r="D207" s="90">
        <v>2E-06</v>
      </c>
      <c r="E207" s="90">
        <v>6794</v>
      </c>
      <c r="F207" s="90">
        <v>0.00013588</v>
      </c>
      <c r="G207" s="85">
        <v>5215</v>
      </c>
      <c r="H207" s="93">
        <v>1579</v>
      </c>
      <c r="I207" s="95">
        <v>4.992096111286753E-07</v>
      </c>
      <c r="J207" s="96"/>
    </row>
    <row r="208" spans="2:33" s="47" customFormat="1" ht="13.5">
      <c r="B208" s="82"/>
      <c r="C208" s="100" t="s">
        <v>105</v>
      </c>
      <c r="D208" s="90">
        <v>1.2</v>
      </c>
      <c r="E208" s="90">
        <v>3613</v>
      </c>
      <c r="F208" s="90">
        <v>43.355999999999995</v>
      </c>
      <c r="G208" s="85">
        <v>3043</v>
      </c>
      <c r="H208" s="93">
        <v>570</v>
      </c>
      <c r="I208" s="95">
        <v>0.10812519759721784</v>
      </c>
      <c r="J208" s="134"/>
      <c r="K208" s="88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</row>
    <row r="209" spans="2:33" ht="13.5">
      <c r="B209" s="89"/>
      <c r="C209" s="64"/>
      <c r="D209" s="90"/>
      <c r="E209" s="90"/>
      <c r="F209" s="90"/>
      <c r="G209" s="85"/>
      <c r="H209" s="93"/>
      <c r="I209" s="101"/>
      <c r="J209" s="134"/>
      <c r="K209" s="88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</row>
    <row r="210" spans="2:33" s="47" customFormat="1" ht="13.5">
      <c r="B210" s="82"/>
      <c r="C210" s="64" t="s">
        <v>756</v>
      </c>
      <c r="D210" s="90"/>
      <c r="E210" s="90"/>
      <c r="F210" s="90"/>
      <c r="G210" s="85"/>
      <c r="H210" s="93"/>
      <c r="I210" s="101"/>
      <c r="J210" s="143"/>
      <c r="K210" s="88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</row>
    <row r="211" spans="2:33" ht="13.5">
      <c r="B211" s="89"/>
      <c r="C211" s="64" t="s">
        <v>105</v>
      </c>
      <c r="D211" s="90">
        <v>1.2</v>
      </c>
      <c r="E211" s="90">
        <v>3613</v>
      </c>
      <c r="F211" s="90">
        <v>43.355999999999995</v>
      </c>
      <c r="G211" s="85">
        <v>3043</v>
      </c>
      <c r="H211" s="93">
        <v>570</v>
      </c>
      <c r="I211" s="95" t="s">
        <v>109</v>
      </c>
      <c r="J211" s="96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</row>
    <row r="212" spans="2:10" ht="13.5">
      <c r="B212" s="89"/>
      <c r="C212" s="64"/>
      <c r="D212" s="90"/>
      <c r="E212" s="90"/>
      <c r="F212" s="90"/>
      <c r="G212" s="85"/>
      <c r="H212" s="93"/>
      <c r="I212" s="95"/>
      <c r="J212" s="96"/>
    </row>
    <row r="213" spans="2:10" ht="13.5">
      <c r="B213" s="89"/>
      <c r="C213" s="64" t="s">
        <v>362</v>
      </c>
      <c r="D213" s="90"/>
      <c r="E213" s="90"/>
      <c r="F213" s="90"/>
      <c r="G213" s="85"/>
      <c r="H213" s="93"/>
      <c r="I213" s="95"/>
      <c r="J213" s="96"/>
    </row>
    <row r="214" spans="2:10" ht="13.5">
      <c r="B214" s="89"/>
      <c r="C214" s="64" t="s">
        <v>102</v>
      </c>
      <c r="D214" s="90">
        <v>0.9681000000000001</v>
      </c>
      <c r="E214" s="90">
        <v>1343</v>
      </c>
      <c r="F214" s="90">
        <v>13.001583</v>
      </c>
      <c r="G214" s="85">
        <v>1087</v>
      </c>
      <c r="H214" s="93">
        <v>256</v>
      </c>
      <c r="I214" s="95" t="s">
        <v>109</v>
      </c>
      <c r="J214" s="96"/>
    </row>
    <row r="215" spans="2:10" ht="13.5">
      <c r="B215" s="89"/>
      <c r="C215" s="64" t="s">
        <v>105</v>
      </c>
      <c r="D215" s="90">
        <v>1.2</v>
      </c>
      <c r="E215" s="90">
        <v>3613</v>
      </c>
      <c r="F215" s="90">
        <v>43.355999999999995</v>
      </c>
      <c r="G215" s="85">
        <v>3043</v>
      </c>
      <c r="H215" s="93">
        <v>570</v>
      </c>
      <c r="I215" s="95" t="s">
        <v>109</v>
      </c>
      <c r="J215" s="96"/>
    </row>
    <row r="216" spans="2:10" ht="13.5">
      <c r="B216" s="89"/>
      <c r="C216" s="64"/>
      <c r="D216" s="90"/>
      <c r="E216" s="90"/>
      <c r="F216" s="90"/>
      <c r="G216" s="85"/>
      <c r="H216" s="93"/>
      <c r="I216" s="95"/>
      <c r="J216" s="96"/>
    </row>
    <row r="217" spans="2:10" ht="13.5">
      <c r="B217" s="89"/>
      <c r="C217" s="64" t="s">
        <v>997</v>
      </c>
      <c r="D217" s="90"/>
      <c r="E217" s="90"/>
      <c r="F217" s="90"/>
      <c r="G217" s="85"/>
      <c r="H217" s="93"/>
      <c r="I217" s="95"/>
      <c r="J217" s="96"/>
    </row>
    <row r="218" spans="2:10" ht="13.5">
      <c r="B218" s="89"/>
      <c r="C218" s="64" t="s">
        <v>102</v>
      </c>
      <c r="D218" s="90">
        <v>1.2908</v>
      </c>
      <c r="E218" s="90">
        <v>1343</v>
      </c>
      <c r="F218" s="90">
        <v>17.335444</v>
      </c>
      <c r="G218" s="85">
        <v>1087</v>
      </c>
      <c r="H218" s="93">
        <v>256</v>
      </c>
      <c r="I218" s="95">
        <v>0.015814539363484086</v>
      </c>
      <c r="J218" s="96"/>
    </row>
    <row r="219" spans="2:10" ht="13.5">
      <c r="B219" s="89"/>
      <c r="C219" s="100" t="s">
        <v>103</v>
      </c>
      <c r="D219" s="90">
        <v>0.00158</v>
      </c>
      <c r="E219" s="90">
        <v>4400</v>
      </c>
      <c r="F219" s="90">
        <v>0.06952</v>
      </c>
      <c r="G219" s="85">
        <v>3965</v>
      </c>
      <c r="H219" s="93">
        <v>435</v>
      </c>
      <c r="I219" s="95">
        <v>3.289303661162958E-05</v>
      </c>
      <c r="J219" s="96"/>
    </row>
    <row r="220" spans="2:11" ht="13.5">
      <c r="B220" s="89"/>
      <c r="C220" s="64" t="s">
        <v>104</v>
      </c>
      <c r="D220" s="90">
        <v>2E-06</v>
      </c>
      <c r="E220" s="90">
        <v>6794</v>
      </c>
      <c r="F220" s="90">
        <v>0.00013588</v>
      </c>
      <c r="G220" s="85">
        <v>5215</v>
      </c>
      <c r="H220" s="93">
        <v>1579</v>
      </c>
      <c r="I220" s="101">
        <v>1.5113663555874612E-07</v>
      </c>
      <c r="J220" s="134"/>
      <c r="K220" s="88"/>
    </row>
    <row r="221" spans="2:33" s="47" customFormat="1" ht="13.5">
      <c r="B221" s="82"/>
      <c r="C221" s="64" t="s">
        <v>105</v>
      </c>
      <c r="D221" s="90">
        <v>1.2</v>
      </c>
      <c r="E221" s="90">
        <v>3613</v>
      </c>
      <c r="F221" s="90">
        <v>43.355999999999995</v>
      </c>
      <c r="G221" s="93">
        <v>3043</v>
      </c>
      <c r="H221" s="93">
        <v>570</v>
      </c>
      <c r="I221" s="95">
        <v>0.03273510409188801</v>
      </c>
      <c r="J221" s="134"/>
      <c r="K221" s="88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</row>
    <row r="222" spans="2:33" ht="13.5">
      <c r="B222" s="89"/>
      <c r="C222" s="64"/>
      <c r="D222" s="90"/>
      <c r="E222" s="90"/>
      <c r="F222" s="90"/>
      <c r="G222" s="85"/>
      <c r="H222" s="93"/>
      <c r="I222" s="95"/>
      <c r="J222" s="96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</row>
    <row r="223" spans="2:10" ht="13.5">
      <c r="B223" s="89"/>
      <c r="C223" s="64" t="s">
        <v>427</v>
      </c>
      <c r="D223" s="90"/>
      <c r="E223" s="90"/>
      <c r="F223" s="90"/>
      <c r="G223" s="85"/>
      <c r="H223" s="93"/>
      <c r="I223" s="95"/>
      <c r="J223" s="96"/>
    </row>
    <row r="224" spans="2:10" ht="13.5">
      <c r="B224" s="89"/>
      <c r="C224" s="100" t="s">
        <v>153</v>
      </c>
      <c r="D224" s="90">
        <v>99.99</v>
      </c>
      <c r="E224" s="90">
        <v>2303</v>
      </c>
      <c r="F224" s="90">
        <v>2302.7697</v>
      </c>
      <c r="G224" s="85">
        <v>1254</v>
      </c>
      <c r="H224" s="93">
        <v>1049</v>
      </c>
      <c r="I224" s="95" t="s">
        <v>109</v>
      </c>
      <c r="J224" s="96"/>
    </row>
    <row r="225" spans="2:33" s="47" customFormat="1" ht="13.5">
      <c r="B225" s="82"/>
      <c r="C225" s="64" t="s">
        <v>154</v>
      </c>
      <c r="D225" s="90">
        <v>99.99</v>
      </c>
      <c r="E225" s="90">
        <v>17984</v>
      </c>
      <c r="F225" s="90">
        <v>17982.2016</v>
      </c>
      <c r="G225" s="85">
        <v>14976</v>
      </c>
      <c r="H225" s="93">
        <v>3008</v>
      </c>
      <c r="I225" s="95" t="s">
        <v>109</v>
      </c>
      <c r="J225" s="134"/>
      <c r="K225" s="88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</row>
    <row r="226" spans="2:11" s="47" customFormat="1" ht="13.5">
      <c r="B226" s="82"/>
      <c r="C226" s="64" t="s">
        <v>105</v>
      </c>
      <c r="D226" s="90">
        <v>1.2</v>
      </c>
      <c r="E226" s="90">
        <v>3613</v>
      </c>
      <c r="F226" s="90">
        <v>43.355999999999995</v>
      </c>
      <c r="G226" s="85">
        <v>3043</v>
      </c>
      <c r="H226" s="93">
        <v>570</v>
      </c>
      <c r="I226" s="95" t="s">
        <v>109</v>
      </c>
      <c r="J226" s="134"/>
      <c r="K226" s="88"/>
    </row>
    <row r="227" spans="2:33" s="99" customFormat="1" ht="13.5">
      <c r="B227" s="98"/>
      <c r="C227" s="100"/>
      <c r="D227" s="90"/>
      <c r="E227" s="90"/>
      <c r="F227" s="90"/>
      <c r="G227" s="85"/>
      <c r="H227" s="93"/>
      <c r="I227" s="95"/>
      <c r="J227" s="96"/>
      <c r="K227" s="9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</row>
    <row r="228" spans="2:33" s="99" customFormat="1" ht="13.5">
      <c r="B228" s="98"/>
      <c r="C228" s="100" t="s">
        <v>431</v>
      </c>
      <c r="D228" s="90"/>
      <c r="E228" s="90"/>
      <c r="F228" s="90"/>
      <c r="G228" s="85"/>
      <c r="H228" s="93"/>
      <c r="I228" s="95"/>
      <c r="J228" s="96"/>
      <c r="K228" s="9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</row>
    <row r="229" spans="2:33" s="52" customFormat="1" ht="13.5">
      <c r="B229" s="62"/>
      <c r="C229" s="100" t="s">
        <v>155</v>
      </c>
      <c r="D229" s="90">
        <v>99</v>
      </c>
      <c r="E229" s="90">
        <v>2348</v>
      </c>
      <c r="F229" s="90">
        <v>2324.52</v>
      </c>
      <c r="G229" s="85">
        <v>1197</v>
      </c>
      <c r="H229" s="93">
        <v>1151</v>
      </c>
      <c r="I229" s="95" t="s">
        <v>109</v>
      </c>
      <c r="J229" s="134"/>
      <c r="K229" s="88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</row>
    <row r="230" spans="2:33" s="47" customFormat="1" ht="13.5">
      <c r="B230" s="82"/>
      <c r="C230" s="64" t="s">
        <v>791</v>
      </c>
      <c r="D230" s="90">
        <v>99</v>
      </c>
      <c r="E230" s="90">
        <v>245</v>
      </c>
      <c r="F230" s="90">
        <v>242.55</v>
      </c>
      <c r="G230" s="93">
        <v>90</v>
      </c>
      <c r="H230" s="93">
        <v>155</v>
      </c>
      <c r="I230" s="95" t="s">
        <v>109</v>
      </c>
      <c r="J230" s="134"/>
      <c r="K230" s="88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</row>
    <row r="231" spans="2:33" ht="13.5">
      <c r="B231" s="89"/>
      <c r="C231" s="100" t="s">
        <v>105</v>
      </c>
      <c r="D231" s="90">
        <v>1.2</v>
      </c>
      <c r="E231" s="90">
        <v>3613</v>
      </c>
      <c r="F231" s="90">
        <v>43.355999999999995</v>
      </c>
      <c r="G231" s="85">
        <v>3043</v>
      </c>
      <c r="H231" s="93">
        <v>570</v>
      </c>
      <c r="I231" s="95" t="s">
        <v>109</v>
      </c>
      <c r="J231" s="96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</row>
    <row r="232" spans="2:33" s="99" customFormat="1" ht="13.5">
      <c r="B232" s="98"/>
      <c r="C232" s="64"/>
      <c r="D232" s="90"/>
      <c r="E232" s="90"/>
      <c r="F232" s="90"/>
      <c r="G232" s="85"/>
      <c r="H232" s="93"/>
      <c r="I232" s="95"/>
      <c r="J232" s="96"/>
      <c r="K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</row>
    <row r="233" spans="2:33" s="99" customFormat="1" ht="13.5">
      <c r="B233" s="98"/>
      <c r="C233" s="100" t="s">
        <v>415</v>
      </c>
      <c r="D233" s="90"/>
      <c r="E233" s="90"/>
      <c r="F233" s="90"/>
      <c r="G233" s="85"/>
      <c r="H233" s="93"/>
      <c r="I233" s="95"/>
      <c r="J233" s="96"/>
      <c r="K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</row>
    <row r="234" spans="2:33" s="52" customFormat="1" ht="13.5">
      <c r="B234" s="62"/>
      <c r="C234" s="64" t="s">
        <v>156</v>
      </c>
      <c r="D234" s="90">
        <v>61.74</v>
      </c>
      <c r="E234" s="90">
        <v>2282</v>
      </c>
      <c r="F234" s="90">
        <v>1408.9068</v>
      </c>
      <c r="G234" s="85">
        <v>1987</v>
      </c>
      <c r="H234" s="93">
        <v>295</v>
      </c>
      <c r="I234" s="95">
        <v>35.64246575342466</v>
      </c>
      <c r="J234" s="134"/>
      <c r="K234" s="88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</row>
    <row r="235" spans="2:33" s="47" customFormat="1" ht="13.5">
      <c r="B235" s="82"/>
      <c r="C235" s="64" t="s">
        <v>105</v>
      </c>
      <c r="D235" s="90">
        <v>1.2</v>
      </c>
      <c r="E235" s="90">
        <v>3613</v>
      </c>
      <c r="F235" s="90">
        <v>43.355999999999995</v>
      </c>
      <c r="G235" s="93">
        <v>3043</v>
      </c>
      <c r="H235" s="93">
        <v>570</v>
      </c>
      <c r="I235" s="101">
        <v>1.3385518590998042</v>
      </c>
      <c r="J235" s="134"/>
      <c r="K235" s="88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</row>
    <row r="236" spans="2:33" s="99" customFormat="1" ht="13.5">
      <c r="B236" s="98"/>
      <c r="C236" s="100"/>
      <c r="D236" s="90"/>
      <c r="E236" s="90"/>
      <c r="F236" s="90"/>
      <c r="G236" s="85"/>
      <c r="H236" s="93"/>
      <c r="I236" s="95"/>
      <c r="J236" s="96"/>
      <c r="K236" s="9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</row>
    <row r="237" spans="2:33" ht="13.5">
      <c r="B237" s="89"/>
      <c r="C237" s="64" t="s">
        <v>549</v>
      </c>
      <c r="D237" s="90"/>
      <c r="E237" s="90"/>
      <c r="F237" s="90"/>
      <c r="G237" s="93"/>
      <c r="H237" s="93"/>
      <c r="I237" s="101"/>
      <c r="J237" s="134"/>
      <c r="K237" s="88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</row>
    <row r="238" spans="2:33" s="47" customFormat="1" ht="13.5">
      <c r="B238" s="82"/>
      <c r="C238" s="64" t="s">
        <v>105</v>
      </c>
      <c r="D238" s="90">
        <v>1.2</v>
      </c>
      <c r="E238" s="90">
        <v>3613</v>
      </c>
      <c r="F238" s="90">
        <v>43.355999999999995</v>
      </c>
      <c r="G238" s="93">
        <v>3043</v>
      </c>
      <c r="H238" s="93">
        <v>570</v>
      </c>
      <c r="I238" s="101">
        <v>0.6015831134564643</v>
      </c>
      <c r="J238" s="134"/>
      <c r="K238" s="88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</row>
    <row r="239" spans="2:33" ht="13.5">
      <c r="B239" s="89"/>
      <c r="C239" s="64"/>
      <c r="D239" s="90"/>
      <c r="E239" s="90"/>
      <c r="F239" s="90"/>
      <c r="G239" s="85"/>
      <c r="H239" s="93"/>
      <c r="I239" s="95"/>
      <c r="J239" s="96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</row>
    <row r="240" spans="2:33" s="48" customFormat="1" ht="13.5">
      <c r="B240" s="145"/>
      <c r="C240" s="91" t="s">
        <v>550</v>
      </c>
      <c r="D240" s="90"/>
      <c r="E240" s="90"/>
      <c r="F240" s="90"/>
      <c r="G240" s="85"/>
      <c r="H240" s="93"/>
      <c r="I240" s="95"/>
      <c r="J240" s="146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</row>
    <row r="241" spans="2:33" s="48" customFormat="1" ht="13.5">
      <c r="B241" s="145"/>
      <c r="C241" s="91" t="s">
        <v>105</v>
      </c>
      <c r="D241" s="90">
        <v>1.2</v>
      </c>
      <c r="E241" s="90">
        <v>3613</v>
      </c>
      <c r="F241" s="90">
        <v>43.355999999999995</v>
      </c>
      <c r="G241" s="85">
        <v>3043</v>
      </c>
      <c r="H241" s="93">
        <v>570</v>
      </c>
      <c r="I241" s="95">
        <v>0.051881067961165046</v>
      </c>
      <c r="J241" s="146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</row>
    <row r="242" spans="2:33" ht="12" customHeight="1">
      <c r="B242" s="135"/>
      <c r="C242" s="136"/>
      <c r="D242" s="147"/>
      <c r="E242" s="147"/>
      <c r="F242" s="147"/>
      <c r="G242" s="74"/>
      <c r="H242" s="115"/>
      <c r="I242" s="148"/>
      <c r="J242" s="149"/>
      <c r="K242" s="88"/>
      <c r="M242" s="126"/>
      <c r="N242" s="126"/>
      <c r="O242" s="126"/>
      <c r="P242" s="126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</row>
    <row r="243" spans="2:33" ht="12" customHeight="1">
      <c r="B243" s="126"/>
      <c r="C243" s="126"/>
      <c r="D243" s="150"/>
      <c r="E243" s="150"/>
      <c r="F243" s="150"/>
      <c r="G243" s="85"/>
      <c r="H243" s="93"/>
      <c r="I243" s="125"/>
      <c r="J243" s="418"/>
      <c r="K243" s="88"/>
      <c r="M243" s="126"/>
      <c r="N243" s="126"/>
      <c r="O243" s="126"/>
      <c r="P243" s="126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</row>
    <row r="244" spans="2:33" s="47" customFormat="1" ht="12" customHeight="1">
      <c r="B244" s="47" t="s">
        <v>91</v>
      </c>
      <c r="C244" s="64"/>
      <c r="D244" s="150"/>
      <c r="E244" s="150"/>
      <c r="F244" s="150"/>
      <c r="G244" s="85"/>
      <c r="H244" s="93"/>
      <c r="I244" s="125"/>
      <c r="J244" s="121"/>
      <c r="K244" s="88"/>
      <c r="L244" s="151"/>
      <c r="M244" s="126"/>
      <c r="N244" s="64"/>
      <c r="O244" s="64"/>
      <c r="P244" s="64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</row>
    <row r="245" spans="2:33" ht="13.5">
      <c r="B245" s="47"/>
      <c r="C245" s="47"/>
      <c r="D245" s="152"/>
      <c r="E245" s="152"/>
      <c r="F245" s="152"/>
      <c r="G245" s="85"/>
      <c r="H245" s="93"/>
      <c r="I245" s="51"/>
      <c r="J245" s="153"/>
      <c r="M245" s="126"/>
      <c r="N245" s="126"/>
      <c r="O245" s="126"/>
      <c r="P245" s="126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</row>
    <row r="246" spans="2:8" ht="13.5">
      <c r="B246" s="397" t="s">
        <v>159</v>
      </c>
      <c r="G246" s="155"/>
      <c r="H246" s="156"/>
    </row>
  </sheetData>
  <hyperlinks>
    <hyperlink ref="I1" location="Indice!A1" display="Volver"/>
  </hyperlinks>
  <printOptions/>
  <pageMargins left="0.7874015748031497" right="0.7874015748031497" top="0.5905511811023623" bottom="0.5905511811023623" header="0" footer="0"/>
  <pageSetup horizontalDpi="600" verticalDpi="600" orientation="portrait" scale="43" r:id="rId1"/>
  <rowBreaks count="2" manualBreakCount="2">
    <brk id="86" min="1" max="9" man="1"/>
    <brk id="173" min="1" max="9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Q63"/>
  <sheetViews>
    <sheetView workbookViewId="0" topLeftCell="A1">
      <selection activeCell="A2" sqref="A2"/>
    </sheetView>
  </sheetViews>
  <sheetFormatPr defaultColWidth="11.421875" defaultRowHeight="12.75"/>
  <cols>
    <col min="1" max="2" width="11.421875" style="160" customWidth="1"/>
    <col min="3" max="17" width="12.7109375" style="160" customWidth="1"/>
    <col min="18" max="16384" width="11.421875" style="160" customWidth="1"/>
  </cols>
  <sheetData>
    <row r="1" ht="12.75">
      <c r="A1" s="325" t="s">
        <v>1020</v>
      </c>
    </row>
    <row r="2" ht="12.75">
      <c r="A2" s="356" t="s">
        <v>986</v>
      </c>
    </row>
    <row r="3" ht="12.75">
      <c r="A3" s="356" t="s">
        <v>987</v>
      </c>
    </row>
    <row r="5" ht="12.75">
      <c r="A5" s="159" t="s">
        <v>467</v>
      </c>
    </row>
    <row r="6" ht="12.75">
      <c r="A6" s="159" t="s">
        <v>468</v>
      </c>
    </row>
    <row r="7" ht="12.75">
      <c r="A7" s="160" t="s">
        <v>302</v>
      </c>
    </row>
    <row r="8" ht="12.75">
      <c r="A8" s="160" t="s">
        <v>469</v>
      </c>
    </row>
    <row r="9" ht="12.75">
      <c r="A9" s="160" t="s">
        <v>302</v>
      </c>
    </row>
    <row r="10" spans="1:17" ht="12.75">
      <c r="A10" s="161" t="s">
        <v>476</v>
      </c>
      <c r="B10" s="161" t="s">
        <v>477</v>
      </c>
      <c r="C10" s="162" t="s">
        <v>259</v>
      </c>
      <c r="D10" s="162" t="s">
        <v>259</v>
      </c>
      <c r="E10" s="162" t="s">
        <v>267</v>
      </c>
      <c r="F10" s="162" t="s">
        <v>265</v>
      </c>
      <c r="G10" s="162" t="s">
        <v>263</v>
      </c>
      <c r="H10" s="162" t="s">
        <v>261</v>
      </c>
      <c r="I10" s="162" t="s">
        <v>259</v>
      </c>
      <c r="J10" s="162" t="s">
        <v>257</v>
      </c>
      <c r="K10" s="162" t="s">
        <v>255</v>
      </c>
      <c r="L10" s="162" t="s">
        <v>253</v>
      </c>
      <c r="M10" s="162" t="s">
        <v>247</v>
      </c>
      <c r="N10" s="162" t="s">
        <v>247</v>
      </c>
      <c r="O10" s="162" t="s">
        <v>249</v>
      </c>
      <c r="P10" s="162" t="s">
        <v>251</v>
      </c>
      <c r="Q10" s="163" t="s">
        <v>478</v>
      </c>
    </row>
    <row r="11" spans="1:17" ht="12.75">
      <c r="A11" s="161" t="s">
        <v>476</v>
      </c>
      <c r="B11" s="161" t="s">
        <v>477</v>
      </c>
      <c r="C11" s="164" t="s">
        <v>270</v>
      </c>
      <c r="D11" s="164" t="s">
        <v>269</v>
      </c>
      <c r="E11" s="164" t="s">
        <v>268</v>
      </c>
      <c r="F11" s="164" t="s">
        <v>266</v>
      </c>
      <c r="G11" s="164" t="s">
        <v>264</v>
      </c>
      <c r="H11" s="164" t="s">
        <v>262</v>
      </c>
      <c r="I11" s="164" t="s">
        <v>260</v>
      </c>
      <c r="J11" s="164" t="s">
        <v>258</v>
      </c>
      <c r="K11" s="164" t="s">
        <v>256</v>
      </c>
      <c r="L11" s="164" t="s">
        <v>254</v>
      </c>
      <c r="M11" s="164" t="s">
        <v>157</v>
      </c>
      <c r="N11" s="164" t="s">
        <v>248</v>
      </c>
      <c r="O11" s="164" t="s">
        <v>250</v>
      </c>
      <c r="P11" s="164" t="s">
        <v>252</v>
      </c>
      <c r="Q11" s="165" t="s">
        <v>479</v>
      </c>
    </row>
    <row r="12" spans="1:17" ht="12.75">
      <c r="A12" s="161" t="s">
        <v>302</v>
      </c>
      <c r="B12" s="161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</row>
    <row r="13" spans="1:17" ht="12.75">
      <c r="A13" s="167">
        <v>2002</v>
      </c>
      <c r="B13" s="167" t="s">
        <v>480</v>
      </c>
      <c r="C13" s="168">
        <v>1</v>
      </c>
      <c r="D13" s="168">
        <v>7</v>
      </c>
      <c r="E13" s="168">
        <v>3</v>
      </c>
      <c r="F13" s="168">
        <v>9</v>
      </c>
      <c r="G13" s="168">
        <v>2</v>
      </c>
      <c r="H13" s="168">
        <v>9</v>
      </c>
      <c r="I13" s="168">
        <v>2</v>
      </c>
      <c r="J13" s="168">
        <v>2</v>
      </c>
      <c r="K13" s="168">
        <v>4</v>
      </c>
      <c r="L13" s="168">
        <v>11</v>
      </c>
      <c r="M13" s="168">
        <v>3</v>
      </c>
      <c r="N13" s="168">
        <v>4</v>
      </c>
      <c r="O13" s="168">
        <v>3</v>
      </c>
      <c r="P13" s="168">
        <v>60</v>
      </c>
      <c r="Q13" s="168">
        <v>13</v>
      </c>
    </row>
    <row r="14" spans="1:17" ht="12.75">
      <c r="A14" s="167">
        <v>2003</v>
      </c>
      <c r="B14" s="167" t="s">
        <v>480</v>
      </c>
      <c r="C14" s="168">
        <v>0</v>
      </c>
      <c r="D14" s="168">
        <v>4</v>
      </c>
      <c r="E14" s="168">
        <v>3</v>
      </c>
      <c r="F14" s="168">
        <v>9</v>
      </c>
      <c r="G14" s="168">
        <v>2</v>
      </c>
      <c r="H14" s="168">
        <v>9</v>
      </c>
      <c r="I14" s="168">
        <v>0</v>
      </c>
      <c r="J14" s="168">
        <v>2</v>
      </c>
      <c r="K14" s="168">
        <v>3</v>
      </c>
      <c r="L14" s="168">
        <v>11</v>
      </c>
      <c r="M14" s="168">
        <v>3</v>
      </c>
      <c r="N14" s="168">
        <v>3</v>
      </c>
      <c r="O14" s="168">
        <v>6</v>
      </c>
      <c r="P14" s="168">
        <v>55</v>
      </c>
      <c r="Q14" s="168">
        <v>13</v>
      </c>
    </row>
    <row r="15" spans="1:17" ht="12.75">
      <c r="A15" s="167">
        <v>2004</v>
      </c>
      <c r="B15" s="167" t="s">
        <v>480</v>
      </c>
      <c r="C15" s="168">
        <v>0</v>
      </c>
      <c r="D15" s="168">
        <v>3</v>
      </c>
      <c r="E15" s="168">
        <v>4</v>
      </c>
      <c r="F15" s="168">
        <v>9</v>
      </c>
      <c r="G15" s="168">
        <v>2</v>
      </c>
      <c r="H15" s="168">
        <v>9</v>
      </c>
      <c r="I15" s="168">
        <v>0</v>
      </c>
      <c r="J15" s="168">
        <v>2</v>
      </c>
      <c r="K15" s="168">
        <v>4</v>
      </c>
      <c r="L15" s="168">
        <v>12</v>
      </c>
      <c r="M15" s="168">
        <v>3</v>
      </c>
      <c r="N15" s="168">
        <v>3</v>
      </c>
      <c r="O15" s="168">
        <v>7</v>
      </c>
      <c r="P15" s="168">
        <v>58</v>
      </c>
      <c r="Q15" s="168">
        <v>16</v>
      </c>
    </row>
    <row r="16" spans="1:17" ht="12.75">
      <c r="A16" s="167">
        <v>2005</v>
      </c>
      <c r="B16" s="167" t="s">
        <v>480</v>
      </c>
      <c r="C16" s="168">
        <v>0</v>
      </c>
      <c r="D16" s="168">
        <v>2</v>
      </c>
      <c r="E16" s="168">
        <v>4</v>
      </c>
      <c r="F16" s="168">
        <v>9</v>
      </c>
      <c r="G16" s="168">
        <v>2</v>
      </c>
      <c r="H16" s="168">
        <v>10</v>
      </c>
      <c r="I16" s="168">
        <v>0</v>
      </c>
      <c r="J16" s="168">
        <v>2</v>
      </c>
      <c r="K16" s="168">
        <v>5</v>
      </c>
      <c r="L16" s="168">
        <v>12</v>
      </c>
      <c r="M16" s="168">
        <v>3</v>
      </c>
      <c r="N16" s="168">
        <v>3</v>
      </c>
      <c r="O16" s="168">
        <v>9</v>
      </c>
      <c r="P16" s="168">
        <v>61</v>
      </c>
      <c r="Q16" s="168">
        <v>16</v>
      </c>
    </row>
    <row r="17" spans="1:17" ht="12.75">
      <c r="A17" s="167">
        <v>2006</v>
      </c>
      <c r="B17" s="167" t="s">
        <v>480</v>
      </c>
      <c r="C17" s="168">
        <v>0</v>
      </c>
      <c r="D17" s="168">
        <v>2</v>
      </c>
      <c r="E17" s="168">
        <v>4</v>
      </c>
      <c r="F17" s="168">
        <v>9</v>
      </c>
      <c r="G17" s="168">
        <v>2</v>
      </c>
      <c r="H17" s="168">
        <v>11</v>
      </c>
      <c r="I17" s="168">
        <v>0</v>
      </c>
      <c r="J17" s="168">
        <v>2</v>
      </c>
      <c r="K17" s="168">
        <v>5</v>
      </c>
      <c r="L17" s="168">
        <v>12</v>
      </c>
      <c r="M17" s="168">
        <v>3</v>
      </c>
      <c r="N17" s="168">
        <v>3</v>
      </c>
      <c r="O17" s="168">
        <v>9</v>
      </c>
      <c r="P17" s="168">
        <v>62</v>
      </c>
      <c r="Q17" s="168">
        <v>17</v>
      </c>
    </row>
    <row r="18" spans="1:17" ht="12.75">
      <c r="A18" s="167">
        <v>2007</v>
      </c>
      <c r="B18" s="167" t="s">
        <v>480</v>
      </c>
      <c r="C18" s="168">
        <v>0</v>
      </c>
      <c r="D18" s="168">
        <v>2</v>
      </c>
      <c r="E18" s="168">
        <v>4</v>
      </c>
      <c r="F18" s="168">
        <v>10</v>
      </c>
      <c r="G18" s="168">
        <v>2</v>
      </c>
      <c r="H18" s="168">
        <v>11</v>
      </c>
      <c r="I18" s="168">
        <v>0</v>
      </c>
      <c r="J18" s="168">
        <v>2</v>
      </c>
      <c r="K18" s="168">
        <v>4</v>
      </c>
      <c r="L18" s="168">
        <v>11</v>
      </c>
      <c r="M18" s="168">
        <v>3</v>
      </c>
      <c r="N18" s="168">
        <v>4</v>
      </c>
      <c r="O18" s="168">
        <v>10</v>
      </c>
      <c r="P18" s="168">
        <v>63</v>
      </c>
      <c r="Q18" s="168">
        <v>21</v>
      </c>
    </row>
    <row r="19" spans="1:17" ht="12.75">
      <c r="A19" s="167">
        <v>2008</v>
      </c>
      <c r="B19" s="167" t="s">
        <v>480</v>
      </c>
      <c r="C19" s="168">
        <v>1</v>
      </c>
      <c r="D19" s="168">
        <v>2</v>
      </c>
      <c r="E19" s="168">
        <v>3</v>
      </c>
      <c r="F19" s="168">
        <v>9</v>
      </c>
      <c r="G19" s="168">
        <v>0</v>
      </c>
      <c r="H19" s="168">
        <v>11</v>
      </c>
      <c r="I19" s="168">
        <v>0</v>
      </c>
      <c r="J19" s="168">
        <v>2</v>
      </c>
      <c r="K19" s="168">
        <v>4</v>
      </c>
      <c r="L19" s="168">
        <v>11</v>
      </c>
      <c r="M19" s="168">
        <v>3</v>
      </c>
      <c r="N19" s="168">
        <v>4</v>
      </c>
      <c r="O19" s="168">
        <v>10</v>
      </c>
      <c r="P19" s="168">
        <v>60</v>
      </c>
      <c r="Q19" s="168">
        <v>21</v>
      </c>
    </row>
    <row r="20" ht="12.75">
      <c r="A20" s="160" t="s">
        <v>302</v>
      </c>
    </row>
    <row r="21" ht="12.75">
      <c r="A21" s="160" t="s">
        <v>302</v>
      </c>
    </row>
    <row r="22" ht="12.75">
      <c r="A22" s="160" t="s">
        <v>470</v>
      </c>
    </row>
    <row r="23" ht="12.75">
      <c r="A23" s="160" t="s">
        <v>302</v>
      </c>
    </row>
    <row r="24" spans="1:17" ht="12.75">
      <c r="A24" s="160" t="s">
        <v>476</v>
      </c>
      <c r="B24" s="160" t="s">
        <v>477</v>
      </c>
      <c r="C24" s="162" t="s">
        <v>259</v>
      </c>
      <c r="D24" s="162" t="s">
        <v>259</v>
      </c>
      <c r="E24" s="162" t="s">
        <v>267</v>
      </c>
      <c r="F24" s="162" t="s">
        <v>265</v>
      </c>
      <c r="G24" s="162" t="s">
        <v>263</v>
      </c>
      <c r="H24" s="162" t="s">
        <v>261</v>
      </c>
      <c r="I24" s="162" t="s">
        <v>259</v>
      </c>
      <c r="J24" s="162" t="s">
        <v>257</v>
      </c>
      <c r="K24" s="162" t="s">
        <v>255</v>
      </c>
      <c r="L24" s="162" t="s">
        <v>253</v>
      </c>
      <c r="M24" s="162" t="s">
        <v>247</v>
      </c>
      <c r="N24" s="162" t="s">
        <v>247</v>
      </c>
      <c r="O24" s="162" t="s">
        <v>249</v>
      </c>
      <c r="P24" s="162" t="s">
        <v>251</v>
      </c>
      <c r="Q24" s="163" t="s">
        <v>478</v>
      </c>
    </row>
    <row r="25" spans="1:17" ht="12.75">
      <c r="A25" s="160" t="s">
        <v>476</v>
      </c>
      <c r="B25" s="160" t="s">
        <v>477</v>
      </c>
      <c r="C25" s="164" t="s">
        <v>270</v>
      </c>
      <c r="D25" s="164" t="s">
        <v>269</v>
      </c>
      <c r="E25" s="164" t="s">
        <v>268</v>
      </c>
      <c r="F25" s="164" t="s">
        <v>266</v>
      </c>
      <c r="G25" s="164" t="s">
        <v>264</v>
      </c>
      <c r="H25" s="164" t="s">
        <v>262</v>
      </c>
      <c r="I25" s="164" t="s">
        <v>260</v>
      </c>
      <c r="J25" s="164" t="s">
        <v>258</v>
      </c>
      <c r="K25" s="164" t="s">
        <v>256</v>
      </c>
      <c r="L25" s="164" t="s">
        <v>254</v>
      </c>
      <c r="M25" s="164" t="s">
        <v>157</v>
      </c>
      <c r="N25" s="164" t="s">
        <v>248</v>
      </c>
      <c r="O25" s="164" t="s">
        <v>250</v>
      </c>
      <c r="P25" s="164" t="s">
        <v>252</v>
      </c>
      <c r="Q25" s="165" t="s">
        <v>479</v>
      </c>
    </row>
    <row r="26" spans="1:17" ht="12.75">
      <c r="A26" s="160" t="s">
        <v>302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</row>
    <row r="27" spans="1:17" ht="12.75">
      <c r="A27" s="167">
        <v>2002</v>
      </c>
      <c r="B27" s="167" t="s">
        <v>480</v>
      </c>
      <c r="C27" s="168">
        <v>1495</v>
      </c>
      <c r="D27" s="168">
        <v>39359</v>
      </c>
      <c r="E27" s="168">
        <v>706083</v>
      </c>
      <c r="F27" s="168">
        <v>6695</v>
      </c>
      <c r="G27" s="168">
        <v>178502</v>
      </c>
      <c r="H27" s="168">
        <v>936222</v>
      </c>
      <c r="I27" s="168">
        <v>1386</v>
      </c>
      <c r="J27" s="168">
        <v>22034</v>
      </c>
      <c r="K27" s="168">
        <v>8537</v>
      </c>
      <c r="L27" s="168">
        <v>29209</v>
      </c>
      <c r="M27" s="168">
        <v>20940</v>
      </c>
      <c r="N27" s="168">
        <v>170325</v>
      </c>
      <c r="O27" s="168">
        <v>19902</v>
      </c>
      <c r="P27" s="168">
        <v>2140692</v>
      </c>
      <c r="Q27" s="168">
        <v>160251</v>
      </c>
    </row>
    <row r="28" spans="1:17" ht="12.75">
      <c r="A28" s="167">
        <v>2003</v>
      </c>
      <c r="B28" s="167" t="s">
        <v>480</v>
      </c>
      <c r="C28" s="168">
        <v>0</v>
      </c>
      <c r="D28" s="168">
        <v>23227</v>
      </c>
      <c r="E28" s="168">
        <v>1011960</v>
      </c>
      <c r="F28" s="168">
        <v>8997</v>
      </c>
      <c r="G28" s="168">
        <v>154343</v>
      </c>
      <c r="H28" s="168">
        <v>1594401</v>
      </c>
      <c r="I28" s="168">
        <v>0</v>
      </c>
      <c r="J28" s="168">
        <v>38596</v>
      </c>
      <c r="K28" s="168">
        <v>8847</v>
      </c>
      <c r="L28" s="168">
        <v>40912</v>
      </c>
      <c r="M28" s="168">
        <v>20750</v>
      </c>
      <c r="N28" s="168">
        <v>171271</v>
      </c>
      <c r="O28" s="168">
        <v>61594</v>
      </c>
      <c r="P28" s="168">
        <v>3134904</v>
      </c>
      <c r="Q28" s="168">
        <v>176879</v>
      </c>
    </row>
    <row r="29" spans="1:17" ht="12.75">
      <c r="A29" s="167">
        <v>2004</v>
      </c>
      <c r="B29" s="167" t="s">
        <v>480</v>
      </c>
      <c r="C29" s="168">
        <v>0</v>
      </c>
      <c r="D29" s="168">
        <v>23600</v>
      </c>
      <c r="E29" s="168">
        <v>873770</v>
      </c>
      <c r="F29" s="168">
        <v>12324</v>
      </c>
      <c r="G29" s="168">
        <v>51654</v>
      </c>
      <c r="H29" s="168">
        <v>1986202</v>
      </c>
      <c r="I29" s="168">
        <v>0</v>
      </c>
      <c r="J29" s="168">
        <v>44307</v>
      </c>
      <c r="K29" s="168">
        <v>11383</v>
      </c>
      <c r="L29" s="168">
        <v>50528</v>
      </c>
      <c r="M29" s="168">
        <v>57707</v>
      </c>
      <c r="N29" s="168">
        <v>261574</v>
      </c>
      <c r="O29" s="168">
        <v>87693</v>
      </c>
      <c r="P29" s="168">
        <v>3460747</v>
      </c>
      <c r="Q29" s="168">
        <v>119412</v>
      </c>
    </row>
    <row r="30" spans="1:17" ht="12.75">
      <c r="A30" s="167">
        <v>2005</v>
      </c>
      <c r="B30" s="167" t="s">
        <v>480</v>
      </c>
      <c r="C30" s="168">
        <v>0</v>
      </c>
      <c r="D30" s="168">
        <v>20925</v>
      </c>
      <c r="E30" s="168">
        <v>949312</v>
      </c>
      <c r="F30" s="168">
        <v>12819</v>
      </c>
      <c r="G30" s="168">
        <v>48821</v>
      </c>
      <c r="H30" s="168">
        <v>2024739</v>
      </c>
      <c r="I30" s="168">
        <v>0</v>
      </c>
      <c r="J30" s="168">
        <v>45172</v>
      </c>
      <c r="K30" s="168">
        <v>12061</v>
      </c>
      <c r="L30" s="168">
        <v>78047</v>
      </c>
      <c r="M30" s="168">
        <v>69274</v>
      </c>
      <c r="N30" s="168">
        <v>314629</v>
      </c>
      <c r="O30" s="168">
        <v>120527</v>
      </c>
      <c r="P30" s="168">
        <v>3696331</v>
      </c>
      <c r="Q30" s="168">
        <v>167218</v>
      </c>
    </row>
    <row r="31" spans="1:17" ht="12.75">
      <c r="A31" s="167">
        <v>2006</v>
      </c>
      <c r="B31" s="167" t="s">
        <v>480</v>
      </c>
      <c r="C31" s="168">
        <v>0</v>
      </c>
      <c r="D31" s="168">
        <v>27915</v>
      </c>
      <c r="E31" s="168">
        <v>1221469</v>
      </c>
      <c r="F31" s="168">
        <v>20033</v>
      </c>
      <c r="G31" s="168">
        <v>56405</v>
      </c>
      <c r="H31" s="168">
        <v>3269047</v>
      </c>
      <c r="I31" s="168">
        <v>0</v>
      </c>
      <c r="J31" s="168">
        <v>74972</v>
      </c>
      <c r="K31" s="168">
        <v>12696</v>
      </c>
      <c r="L31" s="168">
        <v>103431</v>
      </c>
      <c r="M31" s="168">
        <v>37336</v>
      </c>
      <c r="N31" s="168">
        <v>524230</v>
      </c>
      <c r="O31" s="168">
        <v>135120</v>
      </c>
      <c r="P31" s="168">
        <v>5482658</v>
      </c>
      <c r="Q31" s="168">
        <v>245356</v>
      </c>
    </row>
    <row r="32" spans="1:17" ht="12.75">
      <c r="A32" s="167">
        <v>2007</v>
      </c>
      <c r="B32" s="167" t="s">
        <v>480</v>
      </c>
      <c r="C32" s="168">
        <v>0</v>
      </c>
      <c r="D32" s="168">
        <v>35872</v>
      </c>
      <c r="E32" s="168">
        <v>1016470</v>
      </c>
      <c r="F32" s="168">
        <v>21109</v>
      </c>
      <c r="G32" s="168">
        <v>34731</v>
      </c>
      <c r="H32" s="168">
        <v>6703987</v>
      </c>
      <c r="I32" s="168">
        <v>0</v>
      </c>
      <c r="J32" s="168">
        <v>81815</v>
      </c>
      <c r="K32" s="168">
        <v>16131</v>
      </c>
      <c r="L32" s="168">
        <v>98075</v>
      </c>
      <c r="M32" s="168">
        <v>9865</v>
      </c>
      <c r="N32" s="168">
        <v>556676</v>
      </c>
      <c r="O32" s="168">
        <v>175086</v>
      </c>
      <c r="P32" s="168">
        <v>8749821</v>
      </c>
      <c r="Q32" s="168">
        <v>410672</v>
      </c>
    </row>
    <row r="33" spans="1:17" ht="12.75">
      <c r="A33" s="167">
        <v>2008</v>
      </c>
      <c r="B33" s="167" t="s">
        <v>480</v>
      </c>
      <c r="C33" s="493">
        <v>399</v>
      </c>
      <c r="D33" s="494">
        <v>61402</v>
      </c>
      <c r="E33" s="494">
        <v>864566</v>
      </c>
      <c r="F33" s="494">
        <v>27449</v>
      </c>
      <c r="G33" s="493">
        <v>0</v>
      </c>
      <c r="H33" s="495">
        <v>5183685</v>
      </c>
      <c r="I33" s="496">
        <v>0</v>
      </c>
      <c r="J33" s="495">
        <v>103284</v>
      </c>
      <c r="K33" s="495">
        <v>16012</v>
      </c>
      <c r="L33" s="495">
        <v>1038535</v>
      </c>
      <c r="M33" s="497">
        <v>12132</v>
      </c>
      <c r="N33" s="497">
        <v>617423</v>
      </c>
      <c r="O33" s="497">
        <v>181927</v>
      </c>
      <c r="P33" s="497">
        <v>8106817</v>
      </c>
      <c r="Q33" s="497">
        <v>677224</v>
      </c>
    </row>
    <row r="34" ht="12.75">
      <c r="A34" s="160" t="s">
        <v>302</v>
      </c>
    </row>
    <row r="35" ht="12.75">
      <c r="A35" s="160" t="s">
        <v>302</v>
      </c>
    </row>
    <row r="36" ht="12.75">
      <c r="A36" s="160" t="s">
        <v>471</v>
      </c>
    </row>
    <row r="37" ht="12.75">
      <c r="A37" s="160" t="s">
        <v>302</v>
      </c>
    </row>
    <row r="38" spans="1:17" ht="12.75">
      <c r="A38" s="160" t="s">
        <v>476</v>
      </c>
      <c r="B38" s="160" t="s">
        <v>477</v>
      </c>
      <c r="C38" s="162" t="s">
        <v>259</v>
      </c>
      <c r="D38" s="162" t="s">
        <v>259</v>
      </c>
      <c r="E38" s="162" t="s">
        <v>267</v>
      </c>
      <c r="F38" s="162" t="s">
        <v>265</v>
      </c>
      <c r="G38" s="162" t="s">
        <v>263</v>
      </c>
      <c r="H38" s="162" t="s">
        <v>261</v>
      </c>
      <c r="I38" s="162" t="s">
        <v>259</v>
      </c>
      <c r="J38" s="162" t="s">
        <v>257</v>
      </c>
      <c r="K38" s="162" t="s">
        <v>255</v>
      </c>
      <c r="L38" s="162" t="s">
        <v>253</v>
      </c>
      <c r="M38" s="162" t="s">
        <v>247</v>
      </c>
      <c r="N38" s="162" t="s">
        <v>247</v>
      </c>
      <c r="O38" s="162" t="s">
        <v>249</v>
      </c>
      <c r="P38" s="162" t="s">
        <v>251</v>
      </c>
      <c r="Q38" s="163" t="s">
        <v>478</v>
      </c>
    </row>
    <row r="39" spans="1:17" ht="12.75">
      <c r="A39" s="160" t="s">
        <v>476</v>
      </c>
      <c r="B39" s="160" t="s">
        <v>477</v>
      </c>
      <c r="C39" s="164" t="s">
        <v>270</v>
      </c>
      <c r="D39" s="164" t="s">
        <v>269</v>
      </c>
      <c r="E39" s="164" t="s">
        <v>268</v>
      </c>
      <c r="F39" s="164" t="s">
        <v>266</v>
      </c>
      <c r="G39" s="164" t="s">
        <v>264</v>
      </c>
      <c r="H39" s="164" t="s">
        <v>262</v>
      </c>
      <c r="I39" s="164" t="s">
        <v>260</v>
      </c>
      <c r="J39" s="164" t="s">
        <v>258</v>
      </c>
      <c r="K39" s="164" t="s">
        <v>256</v>
      </c>
      <c r="L39" s="164" t="s">
        <v>254</v>
      </c>
      <c r="M39" s="164" t="s">
        <v>157</v>
      </c>
      <c r="N39" s="164" t="s">
        <v>248</v>
      </c>
      <c r="O39" s="164" t="s">
        <v>250</v>
      </c>
      <c r="P39" s="164" t="s">
        <v>252</v>
      </c>
      <c r="Q39" s="165" t="s">
        <v>479</v>
      </c>
    </row>
    <row r="40" spans="1:17" ht="12.75">
      <c r="A40" s="160" t="s">
        <v>302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</row>
    <row r="41" spans="1:17" ht="12.75">
      <c r="A41" s="167">
        <v>2002</v>
      </c>
      <c r="B41" s="167" t="s">
        <v>480</v>
      </c>
      <c r="C41" s="168">
        <v>1482</v>
      </c>
      <c r="D41" s="168">
        <v>35033</v>
      </c>
      <c r="E41" s="168">
        <v>82660</v>
      </c>
      <c r="F41" s="168">
        <v>5231</v>
      </c>
      <c r="G41" s="168">
        <v>28073</v>
      </c>
      <c r="H41" s="168">
        <v>91857</v>
      </c>
      <c r="I41" s="168">
        <v>1331</v>
      </c>
      <c r="J41" s="168">
        <v>8456</v>
      </c>
      <c r="K41" s="168">
        <v>3865</v>
      </c>
      <c r="L41" s="168">
        <v>25802</v>
      </c>
      <c r="M41" s="168">
        <v>3049</v>
      </c>
      <c r="N41" s="168">
        <v>20404</v>
      </c>
      <c r="O41" s="168">
        <v>13034</v>
      </c>
      <c r="P41" s="168">
        <v>320283</v>
      </c>
      <c r="Q41" s="168">
        <v>17196</v>
      </c>
    </row>
    <row r="42" spans="1:17" ht="12.75">
      <c r="A42" s="167">
        <v>2003</v>
      </c>
      <c r="B42" s="167" t="s">
        <v>480</v>
      </c>
      <c r="C42" s="168">
        <v>0</v>
      </c>
      <c r="D42" s="168">
        <v>14727</v>
      </c>
      <c r="E42" s="168">
        <v>98730</v>
      </c>
      <c r="F42" s="168">
        <v>7389</v>
      </c>
      <c r="G42" s="168">
        <v>30705</v>
      </c>
      <c r="H42" s="168">
        <v>116924</v>
      </c>
      <c r="I42" s="168">
        <v>0</v>
      </c>
      <c r="J42" s="168">
        <v>8255</v>
      </c>
      <c r="K42" s="168">
        <v>4440</v>
      </c>
      <c r="L42" s="168">
        <v>37192</v>
      </c>
      <c r="M42" s="168">
        <v>4022</v>
      </c>
      <c r="N42" s="168">
        <v>18267</v>
      </c>
      <c r="O42" s="168">
        <v>55559</v>
      </c>
      <c r="P42" s="168">
        <v>396214</v>
      </c>
      <c r="Q42" s="168">
        <v>18949</v>
      </c>
    </row>
    <row r="43" spans="1:17" ht="12.75">
      <c r="A43" s="167">
        <v>2004</v>
      </c>
      <c r="B43" s="167" t="s">
        <v>480</v>
      </c>
      <c r="C43" s="168">
        <v>0</v>
      </c>
      <c r="D43" s="168">
        <v>20640</v>
      </c>
      <c r="E43" s="168">
        <v>123834</v>
      </c>
      <c r="F43" s="168">
        <v>10385</v>
      </c>
      <c r="G43" s="168">
        <v>28293</v>
      </c>
      <c r="H43" s="168">
        <v>147174</v>
      </c>
      <c r="I43" s="168">
        <v>0</v>
      </c>
      <c r="J43" s="168">
        <v>11043</v>
      </c>
      <c r="K43" s="168">
        <v>6191</v>
      </c>
      <c r="L43" s="168">
        <v>47071</v>
      </c>
      <c r="M43" s="168">
        <v>1826</v>
      </c>
      <c r="N43" s="168">
        <v>23188</v>
      </c>
      <c r="O43" s="168">
        <v>77379</v>
      </c>
      <c r="P43" s="168">
        <v>497030</v>
      </c>
      <c r="Q43" s="168">
        <v>19496</v>
      </c>
    </row>
    <row r="44" spans="1:17" ht="12.75">
      <c r="A44" s="167">
        <v>2005</v>
      </c>
      <c r="B44" s="167" t="s">
        <v>480</v>
      </c>
      <c r="C44" s="168">
        <v>0</v>
      </c>
      <c r="D44" s="168">
        <v>19757</v>
      </c>
      <c r="E44" s="168">
        <v>140955</v>
      </c>
      <c r="F44" s="168">
        <v>10903</v>
      </c>
      <c r="G44" s="168">
        <v>30408</v>
      </c>
      <c r="H44" s="168">
        <v>178569</v>
      </c>
      <c r="I44" s="168">
        <v>0</v>
      </c>
      <c r="J44" s="168">
        <v>11370</v>
      </c>
      <c r="K44" s="168">
        <v>6196</v>
      </c>
      <c r="L44" s="168">
        <v>63510</v>
      </c>
      <c r="M44" s="168">
        <v>4050</v>
      </c>
      <c r="N44" s="168">
        <v>30223</v>
      </c>
      <c r="O44" s="168">
        <v>109486</v>
      </c>
      <c r="P44" s="168">
        <v>605431</v>
      </c>
      <c r="Q44" s="168">
        <v>29488</v>
      </c>
    </row>
    <row r="45" spans="1:17" ht="12.75">
      <c r="A45" s="167">
        <v>2006</v>
      </c>
      <c r="B45" s="167" t="s">
        <v>480</v>
      </c>
      <c r="C45" s="168">
        <v>0</v>
      </c>
      <c r="D45" s="168">
        <v>24822</v>
      </c>
      <c r="E45" s="168">
        <v>146901</v>
      </c>
      <c r="F45" s="168">
        <v>15233</v>
      </c>
      <c r="G45" s="168">
        <v>32276</v>
      </c>
      <c r="H45" s="168">
        <v>210303</v>
      </c>
      <c r="I45" s="168">
        <v>0</v>
      </c>
      <c r="J45" s="168">
        <v>11286</v>
      </c>
      <c r="K45" s="168">
        <v>6378</v>
      </c>
      <c r="L45" s="168">
        <v>84903</v>
      </c>
      <c r="M45" s="168">
        <v>2147</v>
      </c>
      <c r="N45" s="168">
        <v>35391</v>
      </c>
      <c r="O45" s="168">
        <v>129060</v>
      </c>
      <c r="P45" s="168">
        <v>698704</v>
      </c>
      <c r="Q45" s="168">
        <v>31021</v>
      </c>
    </row>
    <row r="46" spans="1:17" ht="12.75">
      <c r="A46" s="167">
        <v>2007</v>
      </c>
      <c r="B46" s="167" t="s">
        <v>480</v>
      </c>
      <c r="C46" s="168">
        <v>0</v>
      </c>
      <c r="D46" s="168">
        <v>31953</v>
      </c>
      <c r="E46" s="168">
        <v>150620</v>
      </c>
      <c r="F46" s="168">
        <v>18070</v>
      </c>
      <c r="G46" s="168">
        <v>4254</v>
      </c>
      <c r="H46" s="168">
        <v>275536</v>
      </c>
      <c r="I46" s="168">
        <v>0</v>
      </c>
      <c r="J46" s="168">
        <v>12390</v>
      </c>
      <c r="K46" s="168">
        <v>9018</v>
      </c>
      <c r="L46" s="168">
        <v>79169</v>
      </c>
      <c r="M46" s="168">
        <v>2740</v>
      </c>
      <c r="N46" s="168">
        <v>60856</v>
      </c>
      <c r="O46" s="168">
        <v>156802</v>
      </c>
      <c r="P46" s="168">
        <v>801414</v>
      </c>
      <c r="Q46" s="168">
        <v>37966</v>
      </c>
    </row>
    <row r="47" spans="1:17" ht="12.75">
      <c r="A47" s="167">
        <v>2008</v>
      </c>
      <c r="B47" s="167" t="s">
        <v>480</v>
      </c>
      <c r="C47" s="168">
        <v>341</v>
      </c>
      <c r="D47" s="168">
        <v>41556</v>
      </c>
      <c r="E47" s="168">
        <v>162440</v>
      </c>
      <c r="F47" s="168">
        <v>21424</v>
      </c>
      <c r="G47" s="168">
        <v>0</v>
      </c>
      <c r="H47" s="168">
        <v>335810</v>
      </c>
      <c r="I47" s="168">
        <v>0</v>
      </c>
      <c r="J47" s="168">
        <v>13212</v>
      </c>
      <c r="K47" s="168">
        <v>8616</v>
      </c>
      <c r="L47" s="168">
        <v>820121</v>
      </c>
      <c r="M47" s="168">
        <v>2398</v>
      </c>
      <c r="N47" s="168">
        <v>65028</v>
      </c>
      <c r="O47" s="168">
        <v>173166</v>
      </c>
      <c r="P47" s="168">
        <v>1644116</v>
      </c>
      <c r="Q47" s="168">
        <v>43072</v>
      </c>
    </row>
    <row r="48" ht="12.75">
      <c r="A48" s="160" t="s">
        <v>302</v>
      </c>
    </row>
    <row r="49" ht="12.75">
      <c r="A49" s="160" t="s">
        <v>302</v>
      </c>
    </row>
    <row r="50" ht="12.75">
      <c r="A50" s="160" t="s">
        <v>472</v>
      </c>
    </row>
    <row r="51" ht="12.75">
      <c r="A51" s="160" t="s">
        <v>302</v>
      </c>
    </row>
    <row r="52" spans="1:17" ht="12.75">
      <c r="A52" s="160" t="s">
        <v>476</v>
      </c>
      <c r="B52" s="160" t="s">
        <v>477</v>
      </c>
      <c r="C52" s="162" t="s">
        <v>259</v>
      </c>
      <c r="D52" s="162" t="s">
        <v>259</v>
      </c>
      <c r="E52" s="162" t="s">
        <v>267</v>
      </c>
      <c r="F52" s="162" t="s">
        <v>265</v>
      </c>
      <c r="G52" s="162" t="s">
        <v>263</v>
      </c>
      <c r="H52" s="162" t="s">
        <v>261</v>
      </c>
      <c r="I52" s="162" t="s">
        <v>259</v>
      </c>
      <c r="J52" s="162" t="s">
        <v>257</v>
      </c>
      <c r="K52" s="162" t="s">
        <v>255</v>
      </c>
      <c r="L52" s="162" t="s">
        <v>253</v>
      </c>
      <c r="M52" s="162" t="s">
        <v>247</v>
      </c>
      <c r="N52" s="162" t="s">
        <v>247</v>
      </c>
      <c r="O52" s="162" t="s">
        <v>249</v>
      </c>
      <c r="P52" s="162" t="s">
        <v>251</v>
      </c>
      <c r="Q52" s="163" t="s">
        <v>478</v>
      </c>
    </row>
    <row r="53" spans="1:17" ht="12.75">
      <c r="A53" s="160" t="s">
        <v>476</v>
      </c>
      <c r="B53" s="160" t="s">
        <v>477</v>
      </c>
      <c r="C53" s="164" t="s">
        <v>270</v>
      </c>
      <c r="D53" s="164" t="s">
        <v>269</v>
      </c>
      <c r="E53" s="164" t="s">
        <v>268</v>
      </c>
      <c r="F53" s="164" t="s">
        <v>266</v>
      </c>
      <c r="G53" s="164" t="s">
        <v>264</v>
      </c>
      <c r="H53" s="164" t="s">
        <v>262</v>
      </c>
      <c r="I53" s="164" t="s">
        <v>260</v>
      </c>
      <c r="J53" s="164" t="s">
        <v>258</v>
      </c>
      <c r="K53" s="164" t="s">
        <v>256</v>
      </c>
      <c r="L53" s="164" t="s">
        <v>254</v>
      </c>
      <c r="M53" s="164" t="s">
        <v>157</v>
      </c>
      <c r="N53" s="164" t="s">
        <v>248</v>
      </c>
      <c r="O53" s="164" t="s">
        <v>250</v>
      </c>
      <c r="P53" s="164" t="s">
        <v>252</v>
      </c>
      <c r="Q53" s="165" t="s">
        <v>479</v>
      </c>
    </row>
    <row r="54" spans="1:17" ht="12.75">
      <c r="A54" s="160" t="s">
        <v>302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</row>
    <row r="55" spans="1:17" ht="12.75">
      <c r="A55" s="167">
        <v>2002</v>
      </c>
      <c r="B55" s="167" t="s">
        <v>480</v>
      </c>
      <c r="C55" s="168">
        <v>11</v>
      </c>
      <c r="D55" s="168">
        <v>12533</v>
      </c>
      <c r="E55" s="168">
        <v>19343</v>
      </c>
      <c r="F55" s="168">
        <v>1922</v>
      </c>
      <c r="G55" s="168">
        <v>5469</v>
      </c>
      <c r="H55" s="168">
        <v>19465</v>
      </c>
      <c r="I55" s="168">
        <v>359</v>
      </c>
      <c r="J55" s="168">
        <v>3350</v>
      </c>
      <c r="K55" s="168">
        <v>2934</v>
      </c>
      <c r="L55" s="168">
        <v>13794</v>
      </c>
      <c r="M55" s="168">
        <v>1007</v>
      </c>
      <c r="N55" s="168">
        <v>4933</v>
      </c>
      <c r="O55" s="168">
        <v>8099</v>
      </c>
      <c r="P55" s="168">
        <v>93225</v>
      </c>
      <c r="Q55" s="168">
        <v>-1377</v>
      </c>
    </row>
    <row r="56" spans="1:17" ht="12.75">
      <c r="A56" s="167">
        <v>2003</v>
      </c>
      <c r="B56" s="167" t="s">
        <v>480</v>
      </c>
      <c r="C56" s="168">
        <v>0</v>
      </c>
      <c r="D56" s="168">
        <v>6360</v>
      </c>
      <c r="E56" s="168">
        <v>15243</v>
      </c>
      <c r="F56" s="168">
        <v>3156</v>
      </c>
      <c r="G56" s="168">
        <v>2351</v>
      </c>
      <c r="H56" s="168">
        <v>25805</v>
      </c>
      <c r="I56" s="168">
        <v>0</v>
      </c>
      <c r="J56" s="168">
        <v>1921</v>
      </c>
      <c r="K56" s="168">
        <v>3898</v>
      </c>
      <c r="L56" s="168">
        <v>17791</v>
      </c>
      <c r="M56" s="168">
        <v>2444</v>
      </c>
      <c r="N56" s="168">
        <v>5431</v>
      </c>
      <c r="O56" s="168">
        <v>16838</v>
      </c>
      <c r="P56" s="168">
        <v>101242</v>
      </c>
      <c r="Q56" s="168">
        <v>2752</v>
      </c>
    </row>
    <row r="57" spans="1:17" ht="12.75">
      <c r="A57" s="167">
        <v>2004</v>
      </c>
      <c r="B57" s="167" t="s">
        <v>480</v>
      </c>
      <c r="C57" s="168">
        <v>0</v>
      </c>
      <c r="D57" s="168">
        <v>8529</v>
      </c>
      <c r="E57" s="168">
        <v>21700</v>
      </c>
      <c r="F57" s="168">
        <v>4622</v>
      </c>
      <c r="G57" s="168">
        <v>-3154</v>
      </c>
      <c r="H57" s="168">
        <v>29833</v>
      </c>
      <c r="I57" s="168">
        <v>0</v>
      </c>
      <c r="J57" s="168">
        <v>3434</v>
      </c>
      <c r="K57" s="168">
        <v>4547</v>
      </c>
      <c r="L57" s="168">
        <v>23097</v>
      </c>
      <c r="M57" s="168">
        <v>179</v>
      </c>
      <c r="N57" s="168">
        <v>5691</v>
      </c>
      <c r="O57" s="168">
        <v>24194</v>
      </c>
      <c r="P57" s="168">
        <v>122677</v>
      </c>
      <c r="Q57" s="168">
        <v>1763</v>
      </c>
    </row>
    <row r="58" spans="1:17" ht="12.75">
      <c r="A58" s="167">
        <v>2005</v>
      </c>
      <c r="B58" s="167" t="s">
        <v>480</v>
      </c>
      <c r="C58" s="168">
        <v>0</v>
      </c>
      <c r="D58" s="168">
        <v>6581</v>
      </c>
      <c r="E58" s="168">
        <v>12751</v>
      </c>
      <c r="F58" s="168">
        <v>2506</v>
      </c>
      <c r="G58" s="168">
        <v>1303</v>
      </c>
      <c r="H58" s="168">
        <v>27354</v>
      </c>
      <c r="I58" s="168">
        <v>0</v>
      </c>
      <c r="J58" s="168">
        <v>1003</v>
      </c>
      <c r="K58" s="168">
        <v>4192</v>
      </c>
      <c r="L58" s="168">
        <v>33150</v>
      </c>
      <c r="M58" s="168">
        <v>2705</v>
      </c>
      <c r="N58" s="168">
        <v>6388</v>
      </c>
      <c r="O58" s="168">
        <v>28069</v>
      </c>
      <c r="P58" s="168">
        <v>126006</v>
      </c>
      <c r="Q58" s="168">
        <v>2644</v>
      </c>
    </row>
    <row r="59" spans="1:17" ht="12.75">
      <c r="A59" s="167">
        <v>2006</v>
      </c>
      <c r="B59" s="167" t="s">
        <v>480</v>
      </c>
      <c r="C59" s="168">
        <v>0</v>
      </c>
      <c r="D59" s="168">
        <v>6699</v>
      </c>
      <c r="E59" s="168">
        <v>15350</v>
      </c>
      <c r="F59" s="168">
        <v>5090</v>
      </c>
      <c r="G59" s="168">
        <v>1425</v>
      </c>
      <c r="H59" s="168">
        <v>22496</v>
      </c>
      <c r="I59" s="168">
        <v>0</v>
      </c>
      <c r="J59" s="168">
        <v>490</v>
      </c>
      <c r="K59" s="168">
        <v>4250</v>
      </c>
      <c r="L59" s="168">
        <v>40623</v>
      </c>
      <c r="M59" s="168">
        <v>352</v>
      </c>
      <c r="N59" s="168">
        <v>8862</v>
      </c>
      <c r="O59" s="168">
        <v>31495</v>
      </c>
      <c r="P59" s="168">
        <v>137137</v>
      </c>
      <c r="Q59" s="168">
        <v>3433</v>
      </c>
    </row>
    <row r="60" spans="1:17" ht="12.75">
      <c r="A60" s="167">
        <v>2007</v>
      </c>
      <c r="B60" s="167" t="s">
        <v>480</v>
      </c>
      <c r="C60" s="168">
        <v>0</v>
      </c>
      <c r="D60" s="168">
        <v>8419</v>
      </c>
      <c r="E60" s="168">
        <v>8328</v>
      </c>
      <c r="F60" s="168">
        <v>3467</v>
      </c>
      <c r="G60" s="168">
        <v>454</v>
      </c>
      <c r="H60" s="168">
        <v>35228</v>
      </c>
      <c r="I60" s="168">
        <v>0</v>
      </c>
      <c r="J60" s="168">
        <v>633</v>
      </c>
      <c r="K60" s="168">
        <v>4978</v>
      </c>
      <c r="L60" s="168">
        <v>43876</v>
      </c>
      <c r="M60" s="168">
        <v>890</v>
      </c>
      <c r="N60" s="168">
        <v>8876</v>
      </c>
      <c r="O60" s="168">
        <v>43328</v>
      </c>
      <c r="P60" s="168">
        <v>158482</v>
      </c>
      <c r="Q60" s="168">
        <v>-7484</v>
      </c>
    </row>
    <row r="61" spans="1:17" ht="12.75">
      <c r="A61" s="167">
        <v>2008</v>
      </c>
      <c r="B61" s="167" t="s">
        <v>480</v>
      </c>
      <c r="C61" s="168">
        <v>-192</v>
      </c>
      <c r="D61" s="168">
        <v>8903</v>
      </c>
      <c r="E61" s="168">
        <v>6989</v>
      </c>
      <c r="F61" s="168">
        <v>5712</v>
      </c>
      <c r="G61" s="168">
        <v>0</v>
      </c>
      <c r="H61" s="168">
        <v>29182</v>
      </c>
      <c r="I61" s="168">
        <v>0</v>
      </c>
      <c r="J61" s="168">
        <v>11</v>
      </c>
      <c r="K61" s="168">
        <v>4936</v>
      </c>
      <c r="L61" s="168">
        <v>695500</v>
      </c>
      <c r="M61" s="168">
        <v>256</v>
      </c>
      <c r="N61" s="168">
        <v>9601</v>
      </c>
      <c r="O61" s="168">
        <v>32389</v>
      </c>
      <c r="P61" s="168">
        <v>793291</v>
      </c>
      <c r="Q61" s="168">
        <v>7019</v>
      </c>
    </row>
    <row r="62" ht="12.75">
      <c r="A62" s="160" t="s">
        <v>302</v>
      </c>
    </row>
    <row r="63" ht="12.75">
      <c r="A63" s="324" t="s">
        <v>159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A55"/>
  <sheetViews>
    <sheetView showGridLines="0" workbookViewId="0" topLeftCell="A1">
      <selection activeCell="A2" sqref="A2"/>
    </sheetView>
  </sheetViews>
  <sheetFormatPr defaultColWidth="11.421875" defaultRowHeight="12.75"/>
  <cols>
    <col min="1" max="2" width="11.421875" style="422" customWidth="1"/>
    <col min="3" max="25" width="12.7109375" style="422" customWidth="1"/>
    <col min="26" max="16384" width="11.421875" style="422" customWidth="1"/>
  </cols>
  <sheetData>
    <row r="1" ht="12.75">
      <c r="A1" s="426" t="s">
        <v>1020</v>
      </c>
    </row>
    <row r="2" ht="12.75">
      <c r="A2" s="427" t="s">
        <v>986</v>
      </c>
    </row>
    <row r="3" ht="12.75">
      <c r="A3" s="427" t="s">
        <v>987</v>
      </c>
    </row>
    <row r="4" ht="12.75">
      <c r="A4" s="427"/>
    </row>
    <row r="5" ht="12.75">
      <c r="A5" s="428" t="s">
        <v>467</v>
      </c>
    </row>
    <row r="6" ht="12.75">
      <c r="A6" s="428" t="s">
        <v>481</v>
      </c>
    </row>
    <row r="7" ht="12.75">
      <c r="A7" s="422" t="s">
        <v>302</v>
      </c>
    </row>
    <row r="8" ht="12.75">
      <c r="A8" s="422" t="s">
        <v>473</v>
      </c>
    </row>
    <row r="9" ht="12.75">
      <c r="A9" s="422" t="s">
        <v>302</v>
      </c>
    </row>
    <row r="10" spans="1:25" s="429" customFormat="1" ht="9.75">
      <c r="A10" s="429" t="s">
        <v>476</v>
      </c>
      <c r="B10" s="429" t="s">
        <v>477</v>
      </c>
      <c r="C10" s="423" t="s">
        <v>482</v>
      </c>
      <c r="D10" s="423" t="s">
        <v>483</v>
      </c>
      <c r="E10" s="423" t="s">
        <v>484</v>
      </c>
      <c r="F10" s="423" t="s">
        <v>520</v>
      </c>
      <c r="G10" s="423" t="s">
        <v>766</v>
      </c>
      <c r="H10" s="423" t="s">
        <v>485</v>
      </c>
      <c r="I10" s="423" t="s">
        <v>486</v>
      </c>
      <c r="J10" s="423" t="s">
        <v>767</v>
      </c>
      <c r="K10" s="423" t="s">
        <v>487</v>
      </c>
      <c r="L10" s="423" t="s">
        <v>488</v>
      </c>
      <c r="M10" s="423" t="s">
        <v>244</v>
      </c>
      <c r="N10" s="423" t="s">
        <v>768</v>
      </c>
      <c r="O10" s="423" t="s">
        <v>769</v>
      </c>
      <c r="P10" s="423" t="s">
        <v>770</v>
      </c>
      <c r="Q10" s="423" t="s">
        <v>489</v>
      </c>
      <c r="R10" s="423" t="s">
        <v>490</v>
      </c>
      <c r="S10" s="423" t="s">
        <v>771</v>
      </c>
      <c r="T10" s="423" t="s">
        <v>888</v>
      </c>
      <c r="U10" s="423" t="s">
        <v>491</v>
      </c>
      <c r="V10" s="423" t="s">
        <v>889</v>
      </c>
      <c r="W10" s="423" t="s">
        <v>493</v>
      </c>
      <c r="X10" s="423" t="s">
        <v>494</v>
      </c>
      <c r="Y10" s="423" t="s">
        <v>495</v>
      </c>
    </row>
    <row r="11" spans="1:27" ht="12.75">
      <c r="A11" s="425">
        <v>2002</v>
      </c>
      <c r="B11" s="425" t="s">
        <v>480</v>
      </c>
      <c r="C11" s="424" t="s">
        <v>496</v>
      </c>
      <c r="D11" s="424">
        <v>79901</v>
      </c>
      <c r="E11" s="424">
        <v>0</v>
      </c>
      <c r="F11" s="424">
        <v>52065</v>
      </c>
      <c r="G11" s="424">
        <v>7686</v>
      </c>
      <c r="H11" s="424">
        <v>129955</v>
      </c>
      <c r="I11" s="424">
        <v>250094</v>
      </c>
      <c r="J11" s="424">
        <v>90783</v>
      </c>
      <c r="K11" s="424">
        <v>45647</v>
      </c>
      <c r="L11" s="424">
        <v>42881</v>
      </c>
      <c r="M11" s="424" t="s">
        <v>497</v>
      </c>
      <c r="N11" s="424">
        <v>5311</v>
      </c>
      <c r="O11" s="424">
        <v>43</v>
      </c>
      <c r="P11" s="424">
        <v>17622</v>
      </c>
      <c r="Q11" s="424" t="s">
        <v>497</v>
      </c>
      <c r="R11" s="424" t="s">
        <v>497</v>
      </c>
      <c r="S11" s="424">
        <v>35425</v>
      </c>
      <c r="T11" s="424">
        <v>14418</v>
      </c>
      <c r="U11" s="424">
        <v>284089</v>
      </c>
      <c r="V11" s="424">
        <v>140837</v>
      </c>
      <c r="W11" s="424">
        <v>9293</v>
      </c>
      <c r="X11" s="424">
        <v>54672</v>
      </c>
      <c r="Y11" s="424">
        <v>1260733</v>
      </c>
      <c r="Z11" s="430"/>
      <c r="AA11" s="431"/>
    </row>
    <row r="12" spans="1:27" ht="12.75">
      <c r="A12" s="425">
        <v>2003</v>
      </c>
      <c r="B12" s="425" t="s">
        <v>480</v>
      </c>
      <c r="C12" s="424">
        <v>0</v>
      </c>
      <c r="D12" s="424">
        <v>91823</v>
      </c>
      <c r="E12" s="424">
        <v>0</v>
      </c>
      <c r="F12" s="424">
        <v>51866</v>
      </c>
      <c r="G12" s="424">
        <v>5072</v>
      </c>
      <c r="H12" s="424">
        <v>154202</v>
      </c>
      <c r="I12" s="424">
        <v>269361</v>
      </c>
      <c r="J12" s="424">
        <v>98859</v>
      </c>
      <c r="K12" s="424">
        <v>54022</v>
      </c>
      <c r="L12" s="424">
        <v>75429</v>
      </c>
      <c r="M12" s="424" t="s">
        <v>497</v>
      </c>
      <c r="N12" s="424">
        <v>5620</v>
      </c>
      <c r="O12" s="424">
        <v>0</v>
      </c>
      <c r="P12" s="424">
        <v>21169</v>
      </c>
      <c r="Q12" s="424" t="s">
        <v>497</v>
      </c>
      <c r="R12" s="424" t="s">
        <v>497</v>
      </c>
      <c r="S12" s="424">
        <v>39125</v>
      </c>
      <c r="T12" s="424">
        <v>13859</v>
      </c>
      <c r="U12" s="424">
        <v>352865</v>
      </c>
      <c r="V12" s="424">
        <v>80222</v>
      </c>
      <c r="W12" s="424">
        <v>6815</v>
      </c>
      <c r="X12" s="424">
        <v>62755</v>
      </c>
      <c r="Y12" s="424">
        <v>1383073</v>
      </c>
      <c r="Z12" s="430"/>
      <c r="AA12" s="431"/>
    </row>
    <row r="13" spans="1:27" ht="12.75">
      <c r="A13" s="425">
        <v>2004</v>
      </c>
      <c r="B13" s="425" t="s">
        <v>480</v>
      </c>
      <c r="C13" s="424">
        <v>0</v>
      </c>
      <c r="D13" s="424">
        <v>115916</v>
      </c>
      <c r="E13" s="424">
        <v>0</v>
      </c>
      <c r="F13" s="424">
        <v>67612</v>
      </c>
      <c r="G13" s="424">
        <v>1645</v>
      </c>
      <c r="H13" s="424">
        <v>179094</v>
      </c>
      <c r="I13" s="424">
        <v>344481</v>
      </c>
      <c r="J13" s="424">
        <v>149188</v>
      </c>
      <c r="K13" s="424">
        <v>60794</v>
      </c>
      <c r="L13" s="424">
        <v>76979</v>
      </c>
      <c r="M13" s="424" t="s">
        <v>497</v>
      </c>
      <c r="N13" s="424">
        <v>0</v>
      </c>
      <c r="O13" s="424">
        <v>0</v>
      </c>
      <c r="P13" s="424">
        <v>29162</v>
      </c>
      <c r="Q13" s="424">
        <v>0</v>
      </c>
      <c r="R13" s="424">
        <v>0</v>
      </c>
      <c r="S13" s="424">
        <v>40295</v>
      </c>
      <c r="T13" s="424">
        <v>15675</v>
      </c>
      <c r="U13" s="424">
        <v>476323</v>
      </c>
      <c r="V13" s="424">
        <v>26689</v>
      </c>
      <c r="W13" s="424">
        <v>4999</v>
      </c>
      <c r="X13" s="424">
        <v>82866</v>
      </c>
      <c r="Y13" s="424">
        <v>1671724</v>
      </c>
      <c r="Z13" s="430"/>
      <c r="AA13" s="431"/>
    </row>
    <row r="14" spans="1:27" ht="12.75">
      <c r="A14" s="425">
        <v>2005</v>
      </c>
      <c r="B14" s="425" t="s">
        <v>480</v>
      </c>
      <c r="C14" s="424">
        <v>0</v>
      </c>
      <c r="D14" s="424">
        <v>134746</v>
      </c>
      <c r="E14" s="424">
        <v>0</v>
      </c>
      <c r="F14" s="424">
        <v>89883</v>
      </c>
      <c r="G14" s="424">
        <v>954</v>
      </c>
      <c r="H14" s="424">
        <v>210029</v>
      </c>
      <c r="I14" s="424">
        <v>455130</v>
      </c>
      <c r="J14" s="424">
        <v>198001</v>
      </c>
      <c r="K14" s="424">
        <v>64940</v>
      </c>
      <c r="L14" s="424">
        <v>125181</v>
      </c>
      <c r="M14" s="424" t="s">
        <v>497</v>
      </c>
      <c r="N14" s="424">
        <v>0</v>
      </c>
      <c r="O14" s="424">
        <v>0</v>
      </c>
      <c r="P14" s="424">
        <v>55705</v>
      </c>
      <c r="Q14" s="424">
        <v>0</v>
      </c>
      <c r="R14" s="424">
        <v>0</v>
      </c>
      <c r="S14" s="424">
        <v>43732</v>
      </c>
      <c r="T14" s="424">
        <v>20999</v>
      </c>
      <c r="U14" s="424">
        <v>662160</v>
      </c>
      <c r="V14" s="424">
        <v>2026</v>
      </c>
      <c r="W14" s="424">
        <v>4621</v>
      </c>
      <c r="X14" s="424">
        <v>90589</v>
      </c>
      <c r="Y14" s="424">
        <v>2158702</v>
      </c>
      <c r="Z14" s="430"/>
      <c r="AA14" s="431"/>
    </row>
    <row r="15" spans="1:27" ht="12.75">
      <c r="A15" s="425">
        <v>2006</v>
      </c>
      <c r="B15" s="425" t="s">
        <v>480</v>
      </c>
      <c r="C15" s="424">
        <v>341</v>
      </c>
      <c r="D15" s="424">
        <v>131067</v>
      </c>
      <c r="E15" s="424">
        <v>0</v>
      </c>
      <c r="F15" s="424">
        <v>102516</v>
      </c>
      <c r="G15" s="424">
        <v>602</v>
      </c>
      <c r="H15" s="424">
        <v>226680</v>
      </c>
      <c r="I15" s="424">
        <v>539756</v>
      </c>
      <c r="J15" s="424">
        <v>251311</v>
      </c>
      <c r="K15" s="424">
        <v>67710</v>
      </c>
      <c r="L15" s="424">
        <v>139785</v>
      </c>
      <c r="M15" s="424" t="s">
        <v>497</v>
      </c>
      <c r="N15" s="424">
        <v>0</v>
      </c>
      <c r="O15" s="424">
        <v>0</v>
      </c>
      <c r="P15" s="424">
        <v>75823</v>
      </c>
      <c r="Q15" s="424">
        <v>0</v>
      </c>
      <c r="R15" s="424">
        <v>0</v>
      </c>
      <c r="S15" s="424">
        <v>40751</v>
      </c>
      <c r="T15" s="424">
        <v>25783</v>
      </c>
      <c r="U15" s="424">
        <v>763317</v>
      </c>
      <c r="V15" s="424">
        <v>1219</v>
      </c>
      <c r="W15" s="424">
        <v>18168</v>
      </c>
      <c r="X15" s="424">
        <v>106935</v>
      </c>
      <c r="Y15" s="424">
        <v>2491771</v>
      </c>
      <c r="Z15" s="430"/>
      <c r="AA15" s="431"/>
    </row>
    <row r="16" spans="1:27" ht="12.75">
      <c r="A16" s="425">
        <v>2007</v>
      </c>
      <c r="B16" s="425" t="s">
        <v>480</v>
      </c>
      <c r="C16" s="424">
        <v>221</v>
      </c>
      <c r="D16" s="424">
        <v>142044</v>
      </c>
      <c r="E16" s="424">
        <v>0</v>
      </c>
      <c r="F16" s="424">
        <v>125489</v>
      </c>
      <c r="G16" s="424">
        <v>18217</v>
      </c>
      <c r="H16" s="424">
        <v>257258</v>
      </c>
      <c r="I16" s="424">
        <v>652484</v>
      </c>
      <c r="J16" s="424">
        <v>314771</v>
      </c>
      <c r="K16" s="424">
        <v>78340</v>
      </c>
      <c r="L16" s="424">
        <v>208993</v>
      </c>
      <c r="M16" s="424" t="s">
        <v>497</v>
      </c>
      <c r="N16" s="424">
        <v>0</v>
      </c>
      <c r="O16" s="424">
        <v>0</v>
      </c>
      <c r="P16" s="424">
        <v>113494</v>
      </c>
      <c r="Q16" s="424">
        <v>0</v>
      </c>
      <c r="R16" s="424">
        <v>0</v>
      </c>
      <c r="S16" s="424">
        <v>40284</v>
      </c>
      <c r="T16" s="424">
        <v>32901</v>
      </c>
      <c r="U16" s="424">
        <v>879631</v>
      </c>
      <c r="V16" s="424">
        <v>0</v>
      </c>
      <c r="W16" s="424">
        <v>35120</v>
      </c>
      <c r="X16" s="424">
        <v>119916</v>
      </c>
      <c r="Y16" s="424">
        <v>3019171</v>
      </c>
      <c r="Z16" s="430"/>
      <c r="AA16" s="431"/>
    </row>
    <row r="17" spans="1:27" s="433" customFormat="1" ht="12.75">
      <c r="A17" s="432">
        <v>2008</v>
      </c>
      <c r="B17" s="425" t="s">
        <v>480</v>
      </c>
      <c r="C17" s="424">
        <v>2009</v>
      </c>
      <c r="D17" s="424">
        <v>184177</v>
      </c>
      <c r="E17" s="424">
        <v>0</v>
      </c>
      <c r="F17" s="424">
        <v>156869</v>
      </c>
      <c r="G17" s="424">
        <v>0</v>
      </c>
      <c r="H17" s="424">
        <v>325784</v>
      </c>
      <c r="I17" s="424">
        <v>724475</v>
      </c>
      <c r="J17" s="424">
        <v>464338</v>
      </c>
      <c r="K17" s="424">
        <v>116439</v>
      </c>
      <c r="L17" s="424">
        <v>265585</v>
      </c>
      <c r="M17" s="424">
        <v>0</v>
      </c>
      <c r="N17" s="424">
        <v>0</v>
      </c>
      <c r="O17" s="424">
        <v>0</v>
      </c>
      <c r="P17" s="424">
        <v>156487</v>
      </c>
      <c r="Q17" s="424">
        <v>0</v>
      </c>
      <c r="R17" s="424">
        <v>0</v>
      </c>
      <c r="S17" s="424">
        <v>32807</v>
      </c>
      <c r="T17" s="424">
        <v>0</v>
      </c>
      <c r="U17" s="424">
        <v>970155</v>
      </c>
      <c r="V17" s="424">
        <v>0</v>
      </c>
      <c r="W17" s="424">
        <v>50424</v>
      </c>
      <c r="X17" s="424">
        <v>157187</v>
      </c>
      <c r="Y17" s="424">
        <v>3606741</v>
      </c>
      <c r="Z17" s="431"/>
      <c r="AA17" s="431"/>
    </row>
    <row r="18" spans="1:27" ht="12.75">
      <c r="A18" s="422" t="s">
        <v>302</v>
      </c>
      <c r="Z18" s="430"/>
      <c r="AA18" s="430"/>
    </row>
    <row r="19" spans="1:27" ht="12.75">
      <c r="A19" s="422" t="s">
        <v>302</v>
      </c>
      <c r="Z19" s="430"/>
      <c r="AA19" s="430"/>
    </row>
    <row r="20" spans="1:27" ht="12.75">
      <c r="A20" s="422" t="s">
        <v>471</v>
      </c>
      <c r="Z20" s="430"/>
      <c r="AA20" s="430"/>
    </row>
    <row r="21" spans="1:27" ht="12.75">
      <c r="A21" s="422" t="s">
        <v>302</v>
      </c>
      <c r="Z21" s="430"/>
      <c r="AA21" s="430"/>
    </row>
    <row r="22" spans="1:25" s="429" customFormat="1" ht="9.75">
      <c r="A22" s="429" t="s">
        <v>476</v>
      </c>
      <c r="B22" s="429" t="s">
        <v>477</v>
      </c>
      <c r="C22" s="423" t="s">
        <v>482</v>
      </c>
      <c r="D22" s="423" t="s">
        <v>483</v>
      </c>
      <c r="E22" s="423" t="s">
        <v>484</v>
      </c>
      <c r="F22" s="423" t="s">
        <v>520</v>
      </c>
      <c r="G22" s="423" t="s">
        <v>766</v>
      </c>
      <c r="H22" s="423" t="s">
        <v>485</v>
      </c>
      <c r="I22" s="423" t="s">
        <v>486</v>
      </c>
      <c r="J22" s="423" t="s">
        <v>767</v>
      </c>
      <c r="K22" s="423" t="s">
        <v>487</v>
      </c>
      <c r="L22" s="423" t="s">
        <v>488</v>
      </c>
      <c r="M22" s="423" t="s">
        <v>244</v>
      </c>
      <c r="N22" s="423" t="s">
        <v>768</v>
      </c>
      <c r="O22" s="423" t="s">
        <v>769</v>
      </c>
      <c r="P22" s="423" t="s">
        <v>770</v>
      </c>
      <c r="Q22" s="423" t="s">
        <v>489</v>
      </c>
      <c r="R22" s="423" t="s">
        <v>490</v>
      </c>
      <c r="S22" s="423" t="s">
        <v>771</v>
      </c>
      <c r="T22" s="423" t="s">
        <v>888</v>
      </c>
      <c r="U22" s="423" t="s">
        <v>491</v>
      </c>
      <c r="V22" s="423" t="s">
        <v>889</v>
      </c>
      <c r="W22" s="423" t="s">
        <v>493</v>
      </c>
      <c r="X22" s="423" t="s">
        <v>494</v>
      </c>
      <c r="Y22" s="423" t="s">
        <v>495</v>
      </c>
    </row>
    <row r="23" spans="1:27" ht="12.75">
      <c r="A23" s="425">
        <v>2002</v>
      </c>
      <c r="B23" s="425" t="s">
        <v>480</v>
      </c>
      <c r="C23" s="425" t="s">
        <v>496</v>
      </c>
      <c r="D23" s="425">
        <v>0</v>
      </c>
      <c r="E23" s="425">
        <v>0</v>
      </c>
      <c r="F23" s="425">
        <v>0</v>
      </c>
      <c r="G23" s="425">
        <v>0</v>
      </c>
      <c r="H23" s="425">
        <v>0</v>
      </c>
      <c r="I23" s="425">
        <v>0</v>
      </c>
      <c r="J23" s="425">
        <v>0</v>
      </c>
      <c r="K23" s="424">
        <v>0</v>
      </c>
      <c r="L23" s="425">
        <v>0</v>
      </c>
      <c r="M23" s="425" t="s">
        <v>497</v>
      </c>
      <c r="N23" s="425">
        <v>0</v>
      </c>
      <c r="O23" s="425">
        <v>0</v>
      </c>
      <c r="P23" s="425">
        <v>0</v>
      </c>
      <c r="Q23" s="425" t="s">
        <v>497</v>
      </c>
      <c r="R23" s="425" t="s">
        <v>497</v>
      </c>
      <c r="S23" s="425">
        <v>0</v>
      </c>
      <c r="T23" s="425">
        <v>2640</v>
      </c>
      <c r="U23" s="425">
        <v>0</v>
      </c>
      <c r="V23" s="425">
        <v>25432</v>
      </c>
      <c r="W23" s="424">
        <v>0</v>
      </c>
      <c r="X23" s="425">
        <v>0</v>
      </c>
      <c r="Y23" s="424">
        <v>28073</v>
      </c>
      <c r="Z23" s="430"/>
      <c r="AA23" s="431"/>
    </row>
    <row r="24" spans="1:27" ht="12.75">
      <c r="A24" s="425">
        <v>2003</v>
      </c>
      <c r="B24" s="425" t="s">
        <v>480</v>
      </c>
      <c r="C24" s="425">
        <v>0</v>
      </c>
      <c r="D24" s="425">
        <v>0</v>
      </c>
      <c r="E24" s="425">
        <v>0</v>
      </c>
      <c r="F24" s="425">
        <v>0</v>
      </c>
      <c r="G24" s="425">
        <v>0</v>
      </c>
      <c r="H24" s="425">
        <v>0</v>
      </c>
      <c r="I24" s="425">
        <v>0</v>
      </c>
      <c r="J24" s="425">
        <v>0</v>
      </c>
      <c r="K24" s="425">
        <v>0</v>
      </c>
      <c r="L24" s="425">
        <v>0</v>
      </c>
      <c r="M24" s="425" t="s">
        <v>497</v>
      </c>
      <c r="N24" s="425">
        <v>0</v>
      </c>
      <c r="O24" s="425">
        <v>0</v>
      </c>
      <c r="P24" s="425">
        <v>0</v>
      </c>
      <c r="Q24" s="425" t="s">
        <v>497</v>
      </c>
      <c r="R24" s="425" t="s">
        <v>497</v>
      </c>
      <c r="S24" s="425">
        <v>0</v>
      </c>
      <c r="T24" s="425">
        <v>2910</v>
      </c>
      <c r="U24" s="425">
        <v>0</v>
      </c>
      <c r="V24" s="425">
        <v>27795</v>
      </c>
      <c r="W24" s="424">
        <v>0</v>
      </c>
      <c r="X24" s="425">
        <v>0</v>
      </c>
      <c r="Y24" s="424">
        <v>30706</v>
      </c>
      <c r="Z24" s="430"/>
      <c r="AA24" s="431"/>
    </row>
    <row r="25" spans="1:27" ht="12.75">
      <c r="A25" s="425">
        <v>2004</v>
      </c>
      <c r="B25" s="425" t="s">
        <v>480</v>
      </c>
      <c r="C25" s="425">
        <v>0</v>
      </c>
      <c r="D25" s="425">
        <v>0</v>
      </c>
      <c r="E25" s="425">
        <v>0</v>
      </c>
      <c r="F25" s="425">
        <v>0</v>
      </c>
      <c r="G25" s="425">
        <v>0</v>
      </c>
      <c r="H25" s="425">
        <v>0</v>
      </c>
      <c r="I25" s="425">
        <v>0</v>
      </c>
      <c r="J25" s="425">
        <v>0</v>
      </c>
      <c r="K25" s="425">
        <v>0</v>
      </c>
      <c r="L25" s="425">
        <v>0</v>
      </c>
      <c r="M25" s="425" t="s">
        <v>497</v>
      </c>
      <c r="N25" s="425">
        <v>0</v>
      </c>
      <c r="O25" s="425">
        <v>0</v>
      </c>
      <c r="P25" s="425">
        <v>0</v>
      </c>
      <c r="Q25" s="425">
        <v>0</v>
      </c>
      <c r="R25" s="425">
        <v>0</v>
      </c>
      <c r="S25" s="425">
        <v>0</v>
      </c>
      <c r="T25" s="425">
        <v>3358</v>
      </c>
      <c r="U25" s="425">
        <v>0</v>
      </c>
      <c r="V25" s="425">
        <v>24935</v>
      </c>
      <c r="W25" s="424">
        <v>0</v>
      </c>
      <c r="X25" s="425">
        <v>0</v>
      </c>
      <c r="Y25" s="425">
        <v>28293</v>
      </c>
      <c r="Z25" s="430"/>
      <c r="AA25" s="431"/>
    </row>
    <row r="26" spans="1:27" ht="12.75">
      <c r="A26" s="425">
        <v>2005</v>
      </c>
      <c r="B26" s="425" t="s">
        <v>480</v>
      </c>
      <c r="C26" s="425">
        <v>0</v>
      </c>
      <c r="D26" s="425">
        <v>0</v>
      </c>
      <c r="E26" s="425">
        <v>0</v>
      </c>
      <c r="F26" s="425">
        <v>0</v>
      </c>
      <c r="G26" s="425">
        <v>0</v>
      </c>
      <c r="H26" s="425">
        <v>0</v>
      </c>
      <c r="I26" s="425">
        <v>0</v>
      </c>
      <c r="J26" s="425">
        <v>0</v>
      </c>
      <c r="K26" s="425">
        <v>0</v>
      </c>
      <c r="L26" s="425">
        <v>0</v>
      </c>
      <c r="M26" s="425" t="s">
        <v>497</v>
      </c>
      <c r="N26" s="425">
        <v>0</v>
      </c>
      <c r="O26" s="425">
        <v>0</v>
      </c>
      <c r="P26" s="425">
        <v>0</v>
      </c>
      <c r="Q26" s="425">
        <v>0</v>
      </c>
      <c r="R26" s="425">
        <v>0</v>
      </c>
      <c r="S26" s="425">
        <v>0</v>
      </c>
      <c r="T26" s="425">
        <v>3655</v>
      </c>
      <c r="U26" s="425">
        <v>0</v>
      </c>
      <c r="V26" s="425">
        <v>26752</v>
      </c>
      <c r="W26" s="424">
        <v>0</v>
      </c>
      <c r="X26" s="425">
        <v>0</v>
      </c>
      <c r="Y26" s="425">
        <v>30408</v>
      </c>
      <c r="Z26" s="430"/>
      <c r="AA26" s="431"/>
    </row>
    <row r="27" spans="1:27" ht="12.75">
      <c r="A27" s="425">
        <v>2006</v>
      </c>
      <c r="B27" s="425" t="s">
        <v>480</v>
      </c>
      <c r="C27" s="425">
        <v>0</v>
      </c>
      <c r="D27" s="425">
        <v>0</v>
      </c>
      <c r="E27" s="425">
        <v>0</v>
      </c>
      <c r="F27" s="425">
        <v>0</v>
      </c>
      <c r="G27" s="425">
        <v>0</v>
      </c>
      <c r="H27" s="425">
        <v>0</v>
      </c>
      <c r="I27" s="425">
        <v>0</v>
      </c>
      <c r="J27" s="425">
        <v>0</v>
      </c>
      <c r="K27" s="425">
        <v>0</v>
      </c>
      <c r="L27" s="425">
        <v>0</v>
      </c>
      <c r="M27" s="425" t="s">
        <v>497</v>
      </c>
      <c r="N27" s="425">
        <v>0</v>
      </c>
      <c r="O27" s="425">
        <v>0</v>
      </c>
      <c r="P27" s="425">
        <v>0</v>
      </c>
      <c r="Q27" s="425">
        <v>0</v>
      </c>
      <c r="R27" s="425">
        <v>0</v>
      </c>
      <c r="S27" s="425">
        <v>0</v>
      </c>
      <c r="T27" s="425">
        <v>3825</v>
      </c>
      <c r="U27" s="425">
        <v>0</v>
      </c>
      <c r="V27" s="425">
        <v>28450</v>
      </c>
      <c r="W27" s="424">
        <v>0</v>
      </c>
      <c r="X27" s="425">
        <v>0</v>
      </c>
      <c r="Y27" s="425">
        <v>32276</v>
      </c>
      <c r="Z27" s="430"/>
      <c r="AA27" s="431"/>
    </row>
    <row r="28" spans="1:27" ht="12.75">
      <c r="A28" s="425">
        <v>2007</v>
      </c>
      <c r="B28" s="425" t="s">
        <v>480</v>
      </c>
      <c r="C28" s="425">
        <v>0</v>
      </c>
      <c r="D28" s="425">
        <v>0</v>
      </c>
      <c r="E28" s="425">
        <v>0</v>
      </c>
      <c r="F28" s="425">
        <v>0</v>
      </c>
      <c r="G28" s="425">
        <v>0</v>
      </c>
      <c r="H28" s="425">
        <v>0</v>
      </c>
      <c r="I28" s="425">
        <v>0</v>
      </c>
      <c r="J28" s="425">
        <v>0</v>
      </c>
      <c r="K28" s="425">
        <v>0</v>
      </c>
      <c r="L28" s="425">
        <v>0</v>
      </c>
      <c r="M28" s="425" t="s">
        <v>497</v>
      </c>
      <c r="N28" s="425">
        <v>0</v>
      </c>
      <c r="O28" s="425">
        <v>0</v>
      </c>
      <c r="P28" s="425">
        <v>0</v>
      </c>
      <c r="Q28" s="425">
        <v>0</v>
      </c>
      <c r="R28" s="425">
        <v>0</v>
      </c>
      <c r="S28" s="425">
        <v>0</v>
      </c>
      <c r="T28" s="425">
        <v>4254</v>
      </c>
      <c r="U28" s="425">
        <v>0</v>
      </c>
      <c r="V28" s="425">
        <v>0</v>
      </c>
      <c r="W28" s="424">
        <v>0</v>
      </c>
      <c r="X28" s="425">
        <v>0</v>
      </c>
      <c r="Y28" s="425">
        <v>4254</v>
      </c>
      <c r="Z28" s="430"/>
      <c r="AA28" s="431"/>
    </row>
    <row r="29" spans="1:27" ht="12.75">
      <c r="A29" s="425">
        <v>2008</v>
      </c>
      <c r="B29" s="425" t="s">
        <v>480</v>
      </c>
      <c r="C29" s="425">
        <v>0</v>
      </c>
      <c r="D29" s="425">
        <v>0</v>
      </c>
      <c r="E29" s="425">
        <v>0</v>
      </c>
      <c r="F29" s="425">
        <v>0</v>
      </c>
      <c r="G29" s="425">
        <v>0</v>
      </c>
      <c r="H29" s="425">
        <v>0</v>
      </c>
      <c r="I29" s="425">
        <v>0</v>
      </c>
      <c r="J29" s="425">
        <v>0</v>
      </c>
      <c r="K29" s="425">
        <v>0</v>
      </c>
      <c r="L29" s="425">
        <v>0</v>
      </c>
      <c r="M29" s="425">
        <v>0</v>
      </c>
      <c r="N29" s="425">
        <v>0</v>
      </c>
      <c r="O29" s="425">
        <v>0</v>
      </c>
      <c r="P29" s="425">
        <v>0</v>
      </c>
      <c r="Q29" s="425">
        <v>0</v>
      </c>
      <c r="R29" s="425">
        <v>0</v>
      </c>
      <c r="S29" s="425">
        <v>0</v>
      </c>
      <c r="T29" s="425">
        <v>0</v>
      </c>
      <c r="U29" s="425">
        <v>0</v>
      </c>
      <c r="V29" s="425">
        <v>0</v>
      </c>
      <c r="W29" s="424">
        <v>0</v>
      </c>
      <c r="X29" s="425">
        <v>0</v>
      </c>
      <c r="Y29" s="425">
        <v>0</v>
      </c>
      <c r="Z29" s="430"/>
      <c r="AA29" s="431"/>
    </row>
    <row r="30" spans="1:27" ht="12.75">
      <c r="A30" s="422" t="s">
        <v>302</v>
      </c>
      <c r="Z30" s="430"/>
      <c r="AA30" s="430"/>
    </row>
    <row r="31" spans="1:27" ht="12.75">
      <c r="A31" s="422" t="s">
        <v>302</v>
      </c>
      <c r="Z31" s="430"/>
      <c r="AA31" s="430"/>
    </row>
    <row r="32" spans="1:27" ht="12.75">
      <c r="A32" s="422" t="s">
        <v>472</v>
      </c>
      <c r="Z32" s="430"/>
      <c r="AA32" s="430"/>
    </row>
    <row r="33" spans="1:27" ht="12.75">
      <c r="A33" s="422" t="s">
        <v>302</v>
      </c>
      <c r="Z33" s="430"/>
      <c r="AA33" s="430"/>
    </row>
    <row r="34" spans="1:27" ht="12.75">
      <c r="A34" s="422" t="s">
        <v>476</v>
      </c>
      <c r="B34" s="422" t="s">
        <v>477</v>
      </c>
      <c r="C34" s="423" t="s">
        <v>482</v>
      </c>
      <c r="D34" s="423" t="s">
        <v>483</v>
      </c>
      <c r="E34" s="423" t="s">
        <v>484</v>
      </c>
      <c r="F34" s="423" t="s">
        <v>520</v>
      </c>
      <c r="G34" s="423" t="s">
        <v>766</v>
      </c>
      <c r="H34" s="423" t="s">
        <v>485</v>
      </c>
      <c r="I34" s="423" t="s">
        <v>486</v>
      </c>
      <c r="J34" s="423" t="s">
        <v>767</v>
      </c>
      <c r="K34" s="423" t="s">
        <v>487</v>
      </c>
      <c r="L34" s="423" t="s">
        <v>488</v>
      </c>
      <c r="M34" s="423" t="s">
        <v>244</v>
      </c>
      <c r="N34" s="423" t="s">
        <v>768</v>
      </c>
      <c r="O34" s="423" t="s">
        <v>769</v>
      </c>
      <c r="P34" s="423" t="s">
        <v>770</v>
      </c>
      <c r="Q34" s="423" t="s">
        <v>489</v>
      </c>
      <c r="R34" s="423" t="s">
        <v>490</v>
      </c>
      <c r="S34" s="423" t="s">
        <v>771</v>
      </c>
      <c r="T34" s="423" t="s">
        <v>888</v>
      </c>
      <c r="U34" s="423" t="s">
        <v>491</v>
      </c>
      <c r="V34" s="423" t="s">
        <v>889</v>
      </c>
      <c r="W34" s="423" t="s">
        <v>493</v>
      </c>
      <c r="X34" s="423" t="s">
        <v>494</v>
      </c>
      <c r="Y34" s="423" t="s">
        <v>495</v>
      </c>
      <c r="Z34" s="430"/>
      <c r="AA34" s="430"/>
    </row>
    <row r="35" spans="1:27" ht="12.75">
      <c r="A35" s="425">
        <v>2002</v>
      </c>
      <c r="B35" s="425" t="s">
        <v>480</v>
      </c>
      <c r="C35" s="425" t="s">
        <v>496</v>
      </c>
      <c r="D35" s="425">
        <v>0</v>
      </c>
      <c r="E35" s="425">
        <v>0</v>
      </c>
      <c r="F35" s="425">
        <v>0</v>
      </c>
      <c r="G35" s="425">
        <v>0</v>
      </c>
      <c r="H35" s="425">
        <v>0</v>
      </c>
      <c r="I35" s="425">
        <v>0</v>
      </c>
      <c r="J35" s="425">
        <v>0</v>
      </c>
      <c r="K35" s="425">
        <v>0</v>
      </c>
      <c r="L35" s="425">
        <v>0</v>
      </c>
      <c r="M35" s="425" t="s">
        <v>497</v>
      </c>
      <c r="N35" s="425">
        <v>0</v>
      </c>
      <c r="O35" s="425">
        <v>0</v>
      </c>
      <c r="P35" s="425">
        <v>0</v>
      </c>
      <c r="Q35" s="425" t="s">
        <v>497</v>
      </c>
      <c r="R35" s="425" t="s">
        <v>497</v>
      </c>
      <c r="S35" s="425">
        <v>0</v>
      </c>
      <c r="T35" s="425">
        <v>311</v>
      </c>
      <c r="U35" s="425">
        <v>0</v>
      </c>
      <c r="V35" s="425">
        <v>5157</v>
      </c>
      <c r="W35" s="424">
        <v>0</v>
      </c>
      <c r="X35" s="425">
        <v>0</v>
      </c>
      <c r="Y35" s="425">
        <v>5469</v>
      </c>
      <c r="Z35" s="430"/>
      <c r="AA35" s="431"/>
    </row>
    <row r="36" spans="1:27" ht="12.75">
      <c r="A36" s="425">
        <v>2003</v>
      </c>
      <c r="B36" s="425" t="s">
        <v>480</v>
      </c>
      <c r="C36" s="425">
        <v>0</v>
      </c>
      <c r="D36" s="425">
        <v>0</v>
      </c>
      <c r="E36" s="425">
        <v>0</v>
      </c>
      <c r="F36" s="425">
        <v>0</v>
      </c>
      <c r="G36" s="425">
        <v>0</v>
      </c>
      <c r="H36" s="425">
        <v>0</v>
      </c>
      <c r="I36" s="425">
        <v>0</v>
      </c>
      <c r="J36" s="425">
        <v>0</v>
      </c>
      <c r="K36" s="425">
        <v>0</v>
      </c>
      <c r="L36" s="425">
        <v>0</v>
      </c>
      <c r="M36" s="425" t="s">
        <v>497</v>
      </c>
      <c r="N36" s="425">
        <v>0</v>
      </c>
      <c r="O36" s="425">
        <v>0</v>
      </c>
      <c r="P36" s="425">
        <v>0</v>
      </c>
      <c r="Q36" s="425" t="s">
        <v>497</v>
      </c>
      <c r="R36" s="425" t="s">
        <v>497</v>
      </c>
      <c r="S36" s="425">
        <v>0</v>
      </c>
      <c r="T36" s="425">
        <v>243</v>
      </c>
      <c r="U36" s="425">
        <v>0</v>
      </c>
      <c r="V36" s="425">
        <v>2108</v>
      </c>
      <c r="W36" s="424">
        <v>0</v>
      </c>
      <c r="X36" s="425">
        <v>0</v>
      </c>
      <c r="Y36" s="424">
        <v>2351</v>
      </c>
      <c r="Z36" s="430"/>
      <c r="AA36" s="431"/>
    </row>
    <row r="37" spans="1:27" ht="12.75">
      <c r="A37" s="425">
        <v>2004</v>
      </c>
      <c r="B37" s="425" t="s">
        <v>480</v>
      </c>
      <c r="C37" s="425">
        <v>0</v>
      </c>
      <c r="D37" s="425">
        <v>0</v>
      </c>
      <c r="E37" s="425">
        <v>0</v>
      </c>
      <c r="F37" s="425">
        <v>0</v>
      </c>
      <c r="G37" s="425">
        <v>0</v>
      </c>
      <c r="H37" s="425">
        <v>0</v>
      </c>
      <c r="I37" s="425">
        <v>0</v>
      </c>
      <c r="J37" s="425">
        <v>0</v>
      </c>
      <c r="K37" s="425">
        <v>0</v>
      </c>
      <c r="L37" s="425">
        <v>0</v>
      </c>
      <c r="M37" s="425" t="s">
        <v>497</v>
      </c>
      <c r="N37" s="425">
        <v>0</v>
      </c>
      <c r="O37" s="425">
        <v>0</v>
      </c>
      <c r="P37" s="425">
        <v>0</v>
      </c>
      <c r="Q37" s="425">
        <v>0</v>
      </c>
      <c r="R37" s="425">
        <v>0</v>
      </c>
      <c r="S37" s="425">
        <v>0</v>
      </c>
      <c r="T37" s="425">
        <v>400</v>
      </c>
      <c r="U37" s="425">
        <v>0</v>
      </c>
      <c r="V37" s="425">
        <v>-3554</v>
      </c>
      <c r="W37" s="424">
        <v>0</v>
      </c>
      <c r="X37" s="425">
        <v>0</v>
      </c>
      <c r="Y37" s="425">
        <v>-3154</v>
      </c>
      <c r="Z37" s="430"/>
      <c r="AA37" s="431"/>
    </row>
    <row r="38" spans="1:27" ht="12.75">
      <c r="A38" s="425">
        <v>2005</v>
      </c>
      <c r="B38" s="425" t="s">
        <v>480</v>
      </c>
      <c r="C38" s="425">
        <v>0</v>
      </c>
      <c r="D38" s="425">
        <v>0</v>
      </c>
      <c r="E38" s="425">
        <v>0</v>
      </c>
      <c r="F38" s="425">
        <v>0</v>
      </c>
      <c r="G38" s="425">
        <v>0</v>
      </c>
      <c r="H38" s="425">
        <v>0</v>
      </c>
      <c r="I38" s="425">
        <v>0</v>
      </c>
      <c r="J38" s="425">
        <v>0</v>
      </c>
      <c r="K38" s="425">
        <v>0</v>
      </c>
      <c r="L38" s="425">
        <v>0</v>
      </c>
      <c r="M38" s="425" t="s">
        <v>497</v>
      </c>
      <c r="N38" s="425">
        <v>0</v>
      </c>
      <c r="O38" s="425">
        <v>0</v>
      </c>
      <c r="P38" s="425">
        <v>0</v>
      </c>
      <c r="Q38" s="425">
        <v>0</v>
      </c>
      <c r="R38" s="425">
        <v>0</v>
      </c>
      <c r="S38" s="425">
        <v>0</v>
      </c>
      <c r="T38" s="425">
        <v>383</v>
      </c>
      <c r="U38" s="425">
        <v>0</v>
      </c>
      <c r="V38" s="425">
        <v>919</v>
      </c>
      <c r="W38" s="424">
        <v>0</v>
      </c>
      <c r="X38" s="425">
        <v>0</v>
      </c>
      <c r="Y38" s="425">
        <v>1303</v>
      </c>
      <c r="Z38" s="430"/>
      <c r="AA38" s="431"/>
    </row>
    <row r="39" spans="1:27" ht="12.75">
      <c r="A39" s="425">
        <v>2006</v>
      </c>
      <c r="B39" s="425" t="s">
        <v>480</v>
      </c>
      <c r="C39" s="425">
        <v>0</v>
      </c>
      <c r="D39" s="425">
        <v>0</v>
      </c>
      <c r="E39" s="425">
        <v>0</v>
      </c>
      <c r="F39" s="425">
        <v>0</v>
      </c>
      <c r="G39" s="425">
        <v>0</v>
      </c>
      <c r="H39" s="425">
        <v>0</v>
      </c>
      <c r="I39" s="425">
        <v>0</v>
      </c>
      <c r="J39" s="425">
        <v>0</v>
      </c>
      <c r="K39" s="425">
        <v>0</v>
      </c>
      <c r="L39" s="425">
        <v>0</v>
      </c>
      <c r="M39" s="425" t="s">
        <v>497</v>
      </c>
      <c r="N39" s="425">
        <v>0</v>
      </c>
      <c r="O39" s="425">
        <v>0</v>
      </c>
      <c r="P39" s="425">
        <v>0</v>
      </c>
      <c r="Q39" s="425">
        <v>0</v>
      </c>
      <c r="R39" s="425">
        <v>0</v>
      </c>
      <c r="S39" s="425">
        <v>0</v>
      </c>
      <c r="T39" s="425">
        <v>288</v>
      </c>
      <c r="U39" s="425">
        <v>0</v>
      </c>
      <c r="V39" s="425">
        <v>1136</v>
      </c>
      <c r="W39" s="424">
        <v>0</v>
      </c>
      <c r="X39" s="425">
        <v>0</v>
      </c>
      <c r="Y39" s="425">
        <v>1425</v>
      </c>
      <c r="Z39" s="430"/>
      <c r="AA39" s="431"/>
    </row>
    <row r="40" spans="1:27" ht="12.75">
      <c r="A40" s="425">
        <v>2007</v>
      </c>
      <c r="B40" s="425" t="s">
        <v>480</v>
      </c>
      <c r="C40" s="425">
        <v>0</v>
      </c>
      <c r="D40" s="425">
        <v>0</v>
      </c>
      <c r="E40" s="425">
        <v>0</v>
      </c>
      <c r="F40" s="425">
        <v>0</v>
      </c>
      <c r="G40" s="425">
        <v>0</v>
      </c>
      <c r="H40" s="425">
        <v>0</v>
      </c>
      <c r="I40" s="425">
        <v>0</v>
      </c>
      <c r="J40" s="425">
        <v>0</v>
      </c>
      <c r="K40" s="425">
        <v>0</v>
      </c>
      <c r="L40" s="425">
        <v>0</v>
      </c>
      <c r="M40" s="425" t="s">
        <v>497</v>
      </c>
      <c r="N40" s="425">
        <v>0</v>
      </c>
      <c r="O40" s="425">
        <v>0</v>
      </c>
      <c r="P40" s="425">
        <v>0</v>
      </c>
      <c r="Q40" s="425">
        <v>0</v>
      </c>
      <c r="R40" s="425">
        <v>0</v>
      </c>
      <c r="S40" s="425">
        <v>0</v>
      </c>
      <c r="T40" s="425">
        <v>454</v>
      </c>
      <c r="U40" s="425">
        <v>0</v>
      </c>
      <c r="V40" s="425">
        <v>0</v>
      </c>
      <c r="W40" s="424">
        <v>0</v>
      </c>
      <c r="X40" s="425">
        <v>0</v>
      </c>
      <c r="Y40" s="425">
        <v>454</v>
      </c>
      <c r="Z40" s="430"/>
      <c r="AA40" s="431"/>
    </row>
    <row r="41" spans="1:27" ht="12.75">
      <c r="A41" s="425">
        <v>2008</v>
      </c>
      <c r="B41" s="425" t="s">
        <v>480</v>
      </c>
      <c r="C41" s="425">
        <v>0</v>
      </c>
      <c r="D41" s="425">
        <v>0</v>
      </c>
      <c r="E41" s="425">
        <v>0</v>
      </c>
      <c r="F41" s="425">
        <v>0</v>
      </c>
      <c r="G41" s="425">
        <v>0</v>
      </c>
      <c r="H41" s="425">
        <v>0</v>
      </c>
      <c r="I41" s="425">
        <v>0</v>
      </c>
      <c r="J41" s="425">
        <v>0</v>
      </c>
      <c r="K41" s="425">
        <v>0</v>
      </c>
      <c r="L41" s="425">
        <v>0</v>
      </c>
      <c r="M41" s="425">
        <v>0</v>
      </c>
      <c r="N41" s="425">
        <v>0</v>
      </c>
      <c r="O41" s="425">
        <v>0</v>
      </c>
      <c r="P41" s="425">
        <v>0</v>
      </c>
      <c r="Q41" s="425">
        <v>0</v>
      </c>
      <c r="R41" s="425">
        <v>0</v>
      </c>
      <c r="S41" s="425">
        <v>0</v>
      </c>
      <c r="T41" s="425">
        <v>0</v>
      </c>
      <c r="U41" s="425">
        <v>0</v>
      </c>
      <c r="V41" s="425">
        <v>0</v>
      </c>
      <c r="W41" s="425">
        <v>0</v>
      </c>
      <c r="X41" s="425">
        <v>0</v>
      </c>
      <c r="Y41" s="425">
        <v>0</v>
      </c>
      <c r="Z41" s="430"/>
      <c r="AA41" s="431"/>
    </row>
    <row r="42" spans="1:27" ht="12.75">
      <c r="A42" s="422" t="s">
        <v>302</v>
      </c>
      <c r="Z42" s="430"/>
      <c r="AA42" s="430"/>
    </row>
    <row r="43" spans="1:27" ht="12.75">
      <c r="A43" s="422" t="s">
        <v>302</v>
      </c>
      <c r="Z43" s="430"/>
      <c r="AA43" s="430"/>
    </row>
    <row r="44" spans="1:27" ht="12.75">
      <c r="A44" s="422" t="s">
        <v>505</v>
      </c>
      <c r="Z44" s="430"/>
      <c r="AA44" s="430"/>
    </row>
    <row r="45" spans="1:27" ht="12.75">
      <c r="A45" s="422" t="s">
        <v>302</v>
      </c>
      <c r="Z45" s="430"/>
      <c r="AA45" s="430"/>
    </row>
    <row r="46" spans="1:27" ht="12.75">
      <c r="A46" s="422" t="s">
        <v>476</v>
      </c>
      <c r="B46" s="422" t="s">
        <v>477</v>
      </c>
      <c r="C46" s="423" t="s">
        <v>482</v>
      </c>
      <c r="D46" s="423" t="s">
        <v>483</v>
      </c>
      <c r="E46" s="423" t="s">
        <v>484</v>
      </c>
      <c r="F46" s="423" t="s">
        <v>520</v>
      </c>
      <c r="G46" s="423" t="s">
        <v>766</v>
      </c>
      <c r="H46" s="423" t="s">
        <v>485</v>
      </c>
      <c r="I46" s="423" t="s">
        <v>486</v>
      </c>
      <c r="J46" s="423" t="s">
        <v>767</v>
      </c>
      <c r="K46" s="423" t="s">
        <v>487</v>
      </c>
      <c r="L46" s="423" t="s">
        <v>488</v>
      </c>
      <c r="M46" s="423" t="s">
        <v>244</v>
      </c>
      <c r="N46" s="423" t="s">
        <v>768</v>
      </c>
      <c r="O46" s="423" t="s">
        <v>769</v>
      </c>
      <c r="P46" s="423" t="s">
        <v>770</v>
      </c>
      <c r="Q46" s="423" t="s">
        <v>489</v>
      </c>
      <c r="R46" s="423" t="s">
        <v>490</v>
      </c>
      <c r="S46" s="423" t="s">
        <v>771</v>
      </c>
      <c r="T46" s="423" t="s">
        <v>888</v>
      </c>
      <c r="U46" s="423" t="s">
        <v>491</v>
      </c>
      <c r="V46" s="423" t="s">
        <v>889</v>
      </c>
      <c r="W46" s="423" t="s">
        <v>493</v>
      </c>
      <c r="X46" s="423" t="s">
        <v>494</v>
      </c>
      <c r="Y46" s="423" t="s">
        <v>495</v>
      </c>
      <c r="Z46" s="430"/>
      <c r="AA46" s="430"/>
    </row>
    <row r="47" spans="1:27" ht="12.75">
      <c r="A47" s="425">
        <v>2002</v>
      </c>
      <c r="B47" s="425" t="s">
        <v>480</v>
      </c>
      <c r="C47" s="425" t="s">
        <v>496</v>
      </c>
      <c r="D47" s="425">
        <v>0</v>
      </c>
      <c r="E47" s="425">
        <v>0</v>
      </c>
      <c r="F47" s="425">
        <v>0</v>
      </c>
      <c r="G47" s="425">
        <v>0</v>
      </c>
      <c r="H47" s="425">
        <v>0</v>
      </c>
      <c r="I47" s="425">
        <v>0</v>
      </c>
      <c r="J47" s="425">
        <v>0</v>
      </c>
      <c r="K47" s="425">
        <v>0</v>
      </c>
      <c r="L47" s="425">
        <v>0</v>
      </c>
      <c r="M47" s="425" t="s">
        <v>497</v>
      </c>
      <c r="N47" s="425">
        <v>0</v>
      </c>
      <c r="O47" s="425">
        <v>0</v>
      </c>
      <c r="P47" s="425">
        <v>0</v>
      </c>
      <c r="Q47" s="425" t="s">
        <v>497</v>
      </c>
      <c r="R47" s="425" t="s">
        <v>497</v>
      </c>
      <c r="S47" s="425">
        <v>0</v>
      </c>
      <c r="T47" s="425">
        <v>13.4</v>
      </c>
      <c r="U47" s="425">
        <v>0</v>
      </c>
      <c r="V47" s="425">
        <v>25.4</v>
      </c>
      <c r="W47" s="425">
        <v>0</v>
      </c>
      <c r="X47" s="425">
        <v>0</v>
      </c>
      <c r="Y47" s="425">
        <v>24.2</v>
      </c>
      <c r="Z47" s="430"/>
      <c r="AA47" s="431"/>
    </row>
    <row r="48" spans="1:27" ht="12.75">
      <c r="A48" s="425">
        <v>2003</v>
      </c>
      <c r="B48" s="425" t="s">
        <v>480</v>
      </c>
      <c r="C48" s="425">
        <v>0</v>
      </c>
      <c r="D48" s="425">
        <v>0</v>
      </c>
      <c r="E48" s="425">
        <v>0</v>
      </c>
      <c r="F48" s="425">
        <v>0</v>
      </c>
      <c r="G48" s="425">
        <v>0</v>
      </c>
      <c r="H48" s="425">
        <v>0</v>
      </c>
      <c r="I48" s="425">
        <v>0</v>
      </c>
      <c r="J48" s="425">
        <v>0</v>
      </c>
      <c r="K48" s="425">
        <v>0</v>
      </c>
      <c r="L48" s="425">
        <v>0</v>
      </c>
      <c r="M48" s="425" t="s">
        <v>497</v>
      </c>
      <c r="N48" s="425">
        <v>0</v>
      </c>
      <c r="O48" s="425">
        <v>0</v>
      </c>
      <c r="P48" s="425">
        <v>0</v>
      </c>
      <c r="Q48" s="425" t="s">
        <v>497</v>
      </c>
      <c r="R48" s="425" t="s">
        <v>497</v>
      </c>
      <c r="S48" s="425">
        <v>0</v>
      </c>
      <c r="T48" s="425">
        <v>9.1</v>
      </c>
      <c r="U48" s="425">
        <v>0</v>
      </c>
      <c r="V48" s="425">
        <v>8.2</v>
      </c>
      <c r="W48" s="425">
        <v>0</v>
      </c>
      <c r="X48" s="425">
        <v>0</v>
      </c>
      <c r="Y48" s="425">
        <v>8.3</v>
      </c>
      <c r="Z48" s="430"/>
      <c r="AA48" s="431"/>
    </row>
    <row r="49" spans="1:27" ht="12.75">
      <c r="A49" s="425">
        <v>2004</v>
      </c>
      <c r="B49" s="425" t="s">
        <v>480</v>
      </c>
      <c r="C49" s="425">
        <v>0</v>
      </c>
      <c r="D49" s="425">
        <v>0</v>
      </c>
      <c r="E49" s="425">
        <v>0</v>
      </c>
      <c r="F49" s="425">
        <v>0</v>
      </c>
      <c r="G49" s="425">
        <v>0</v>
      </c>
      <c r="H49" s="425">
        <v>0</v>
      </c>
      <c r="I49" s="425">
        <v>0</v>
      </c>
      <c r="J49" s="425">
        <v>0</v>
      </c>
      <c r="K49" s="425">
        <v>0</v>
      </c>
      <c r="L49" s="425">
        <v>0</v>
      </c>
      <c r="M49" s="425" t="s">
        <v>497</v>
      </c>
      <c r="N49" s="425">
        <v>0</v>
      </c>
      <c r="O49" s="425">
        <v>0</v>
      </c>
      <c r="P49" s="425">
        <v>0</v>
      </c>
      <c r="Q49" s="425">
        <v>0</v>
      </c>
      <c r="R49" s="425">
        <v>0</v>
      </c>
      <c r="S49" s="425">
        <v>0</v>
      </c>
      <c r="T49" s="425">
        <v>13.5</v>
      </c>
      <c r="U49" s="425">
        <v>0</v>
      </c>
      <c r="V49" s="425">
        <v>0</v>
      </c>
      <c r="W49" s="425">
        <v>0</v>
      </c>
      <c r="X49" s="425">
        <v>0</v>
      </c>
      <c r="Y49" s="425">
        <v>0</v>
      </c>
      <c r="Z49" s="430"/>
      <c r="AA49" s="431"/>
    </row>
    <row r="50" spans="1:27" ht="12.75">
      <c r="A50" s="425">
        <v>2005</v>
      </c>
      <c r="B50" s="425" t="s">
        <v>480</v>
      </c>
      <c r="C50" s="425">
        <v>0</v>
      </c>
      <c r="D50" s="425">
        <v>0</v>
      </c>
      <c r="E50" s="425">
        <v>0</v>
      </c>
      <c r="F50" s="425">
        <v>0</v>
      </c>
      <c r="G50" s="425">
        <v>0</v>
      </c>
      <c r="H50" s="425">
        <v>0</v>
      </c>
      <c r="I50" s="425">
        <v>0</v>
      </c>
      <c r="J50" s="425">
        <v>0</v>
      </c>
      <c r="K50" s="425">
        <v>0</v>
      </c>
      <c r="L50" s="425">
        <v>0</v>
      </c>
      <c r="M50" s="425" t="s">
        <v>497</v>
      </c>
      <c r="N50" s="425">
        <v>0</v>
      </c>
      <c r="O50" s="425">
        <v>0</v>
      </c>
      <c r="P50" s="425">
        <v>0</v>
      </c>
      <c r="Q50" s="425">
        <v>0</v>
      </c>
      <c r="R50" s="425">
        <v>0</v>
      </c>
      <c r="S50" s="425">
        <v>0</v>
      </c>
      <c r="T50" s="425">
        <v>11.7</v>
      </c>
      <c r="U50" s="425">
        <v>0</v>
      </c>
      <c r="V50" s="425">
        <v>3.6</v>
      </c>
      <c r="W50" s="425">
        <v>0</v>
      </c>
      <c r="X50" s="425">
        <v>0</v>
      </c>
      <c r="Y50" s="425">
        <v>4.5</v>
      </c>
      <c r="Z50" s="430"/>
      <c r="AA50" s="431"/>
    </row>
    <row r="51" spans="1:27" ht="12.75">
      <c r="A51" s="425">
        <v>2006</v>
      </c>
      <c r="B51" s="425" t="s">
        <v>480</v>
      </c>
      <c r="C51" s="425">
        <v>0</v>
      </c>
      <c r="D51" s="425">
        <v>0</v>
      </c>
      <c r="E51" s="425">
        <v>0</v>
      </c>
      <c r="F51" s="425">
        <v>0</v>
      </c>
      <c r="G51" s="425">
        <v>0</v>
      </c>
      <c r="H51" s="425">
        <v>0</v>
      </c>
      <c r="I51" s="425">
        <v>0</v>
      </c>
      <c r="J51" s="425">
        <v>0</v>
      </c>
      <c r="K51" s="425">
        <v>0</v>
      </c>
      <c r="L51" s="425">
        <v>0</v>
      </c>
      <c r="M51" s="425" t="s">
        <v>497</v>
      </c>
      <c r="N51" s="425">
        <v>0</v>
      </c>
      <c r="O51" s="425">
        <v>0</v>
      </c>
      <c r="P51" s="425">
        <v>0</v>
      </c>
      <c r="Q51" s="425">
        <v>0</v>
      </c>
      <c r="R51" s="425">
        <v>0</v>
      </c>
      <c r="S51" s="425">
        <v>0</v>
      </c>
      <c r="T51" s="425">
        <v>8.2</v>
      </c>
      <c r="U51" s="425">
        <v>0</v>
      </c>
      <c r="V51" s="425">
        <v>4.2</v>
      </c>
      <c r="W51" s="425">
        <v>0</v>
      </c>
      <c r="X51" s="425">
        <v>0</v>
      </c>
      <c r="Y51" s="425">
        <v>4.6</v>
      </c>
      <c r="Z51" s="430"/>
      <c r="AA51" s="431"/>
    </row>
    <row r="52" spans="1:27" ht="12.75">
      <c r="A52" s="425">
        <v>2007</v>
      </c>
      <c r="B52" s="425" t="s">
        <v>480</v>
      </c>
      <c r="C52" s="425">
        <v>0</v>
      </c>
      <c r="D52" s="425">
        <v>0</v>
      </c>
      <c r="E52" s="425">
        <v>0</v>
      </c>
      <c r="F52" s="425">
        <v>0</v>
      </c>
      <c r="G52" s="425">
        <v>0</v>
      </c>
      <c r="H52" s="425">
        <v>0</v>
      </c>
      <c r="I52" s="425">
        <v>0</v>
      </c>
      <c r="J52" s="425">
        <v>0</v>
      </c>
      <c r="K52" s="425">
        <v>0</v>
      </c>
      <c r="L52" s="425">
        <v>0</v>
      </c>
      <c r="M52" s="425" t="s">
        <v>497</v>
      </c>
      <c r="N52" s="425">
        <v>0</v>
      </c>
      <c r="O52" s="425">
        <v>0</v>
      </c>
      <c r="P52" s="425">
        <v>0</v>
      </c>
      <c r="Q52" s="425">
        <v>0</v>
      </c>
      <c r="R52" s="425">
        <v>0</v>
      </c>
      <c r="S52" s="425">
        <v>0</v>
      </c>
      <c r="T52" s="425">
        <v>12</v>
      </c>
      <c r="U52" s="425">
        <v>0</v>
      </c>
      <c r="V52" s="425">
        <v>0</v>
      </c>
      <c r="W52" s="425">
        <v>0</v>
      </c>
      <c r="X52" s="425">
        <v>0</v>
      </c>
      <c r="Y52" s="425">
        <v>12</v>
      </c>
      <c r="Z52" s="430"/>
      <c r="AA52" s="431"/>
    </row>
    <row r="53" spans="1:27" ht="12.75">
      <c r="A53" s="425">
        <v>2008</v>
      </c>
      <c r="B53" s="425" t="s">
        <v>480</v>
      </c>
      <c r="C53" s="425">
        <v>0</v>
      </c>
      <c r="D53" s="425">
        <v>0</v>
      </c>
      <c r="E53" s="425">
        <v>0</v>
      </c>
      <c r="F53" s="425">
        <v>0</v>
      </c>
      <c r="G53" s="425">
        <v>0</v>
      </c>
      <c r="H53" s="425">
        <v>0</v>
      </c>
      <c r="I53" s="425">
        <v>0</v>
      </c>
      <c r="J53" s="425">
        <v>0</v>
      </c>
      <c r="K53" s="425">
        <v>0</v>
      </c>
      <c r="L53" s="425">
        <v>0</v>
      </c>
      <c r="M53" s="425">
        <v>0</v>
      </c>
      <c r="N53" s="425">
        <v>0</v>
      </c>
      <c r="O53" s="425">
        <v>0</v>
      </c>
      <c r="P53" s="425">
        <v>0</v>
      </c>
      <c r="Q53" s="425">
        <v>0</v>
      </c>
      <c r="R53" s="425">
        <v>0</v>
      </c>
      <c r="S53" s="425">
        <v>0</v>
      </c>
      <c r="T53" s="425">
        <v>0</v>
      </c>
      <c r="U53" s="425">
        <v>0</v>
      </c>
      <c r="V53" s="425">
        <v>0</v>
      </c>
      <c r="W53" s="425">
        <v>0</v>
      </c>
      <c r="X53" s="425">
        <v>0</v>
      </c>
      <c r="Y53" s="425">
        <v>0</v>
      </c>
      <c r="Z53" s="430"/>
      <c r="AA53" s="431"/>
    </row>
    <row r="54" ht="12.75">
      <c r="A54" s="422" t="s">
        <v>302</v>
      </c>
    </row>
    <row r="55" ht="12.75">
      <c r="A55" s="434" t="s">
        <v>159</v>
      </c>
    </row>
  </sheetData>
  <hyperlinks>
    <hyperlink ref="A1" location="Indice!A1" display="Volver"/>
  </hyperlinks>
  <printOptions/>
  <pageMargins left="0.32" right="0.3" top="1" bottom="1" header="0" footer="0"/>
  <pageSetup fitToHeight="1" fitToWidth="1" horizontalDpi="600" verticalDpi="600" orientation="landscape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O55"/>
  <sheetViews>
    <sheetView workbookViewId="0" topLeftCell="A1">
      <selection activeCell="A2" sqref="A2"/>
    </sheetView>
  </sheetViews>
  <sheetFormatPr defaultColWidth="11.421875" defaultRowHeight="12.75"/>
  <cols>
    <col min="1" max="1" width="9.57421875" style="316" customWidth="1"/>
    <col min="2" max="2" width="11.421875" style="316" customWidth="1"/>
    <col min="3" max="5" width="12.7109375" style="316" customWidth="1"/>
    <col min="6" max="6" width="14.28125" style="316" customWidth="1"/>
    <col min="7" max="7" width="13.421875" style="316" customWidth="1"/>
    <col min="8" max="8" width="17.140625" style="316" customWidth="1"/>
    <col min="9" max="13" width="12.7109375" style="316" customWidth="1"/>
    <col min="14" max="16384" width="11.421875" style="316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9" t="s">
        <v>987</v>
      </c>
    </row>
    <row r="5" ht="12.75">
      <c r="A5" s="317" t="s">
        <v>467</v>
      </c>
    </row>
    <row r="6" ht="12.75">
      <c r="A6" s="317" t="s">
        <v>506</v>
      </c>
    </row>
    <row r="7" ht="12.75">
      <c r="A7" s="316" t="s">
        <v>302</v>
      </c>
    </row>
    <row r="8" ht="12.75">
      <c r="A8" s="316" t="s">
        <v>474</v>
      </c>
    </row>
    <row r="9" ht="12.75">
      <c r="A9" s="316" t="s">
        <v>302</v>
      </c>
    </row>
    <row r="10" spans="1:13" s="318" customFormat="1" ht="11.25">
      <c r="A10" s="318" t="s">
        <v>476</v>
      </c>
      <c r="B10" s="318" t="s">
        <v>477</v>
      </c>
      <c r="C10" s="319" t="s">
        <v>507</v>
      </c>
      <c r="D10" s="319" t="s">
        <v>508</v>
      </c>
      <c r="E10" s="319" t="s">
        <v>509</v>
      </c>
      <c r="F10" s="319" t="s">
        <v>526</v>
      </c>
      <c r="G10" s="319" t="s">
        <v>772</v>
      </c>
      <c r="H10" s="319" t="s">
        <v>511</v>
      </c>
      <c r="I10" s="319" t="s">
        <v>773</v>
      </c>
      <c r="J10" s="319" t="s">
        <v>556</v>
      </c>
      <c r="K10" s="319" t="s">
        <v>512</v>
      </c>
      <c r="L10" s="319" t="s">
        <v>552</v>
      </c>
      <c r="M10" s="319" t="s">
        <v>495</v>
      </c>
    </row>
    <row r="11" spans="1:15" ht="12.75">
      <c r="A11" s="320">
        <v>2002</v>
      </c>
      <c r="B11" s="320" t="s">
        <v>480</v>
      </c>
      <c r="C11" s="321">
        <v>1062</v>
      </c>
      <c r="D11" s="321">
        <v>1326</v>
      </c>
      <c r="E11" s="321">
        <v>528</v>
      </c>
      <c r="F11" s="321">
        <v>464</v>
      </c>
      <c r="G11" s="321">
        <v>353</v>
      </c>
      <c r="H11" s="321">
        <v>1098</v>
      </c>
      <c r="I11" s="321" t="s">
        <v>497</v>
      </c>
      <c r="J11" s="321">
        <v>1184</v>
      </c>
      <c r="K11" s="321">
        <v>174</v>
      </c>
      <c r="L11" s="321">
        <v>504</v>
      </c>
      <c r="M11" s="321">
        <v>6696</v>
      </c>
      <c r="N11" s="322"/>
      <c r="O11" s="323"/>
    </row>
    <row r="12" spans="1:15" ht="12.75">
      <c r="A12" s="320">
        <v>2003</v>
      </c>
      <c r="B12" s="320" t="s">
        <v>480</v>
      </c>
      <c r="C12" s="321">
        <v>1318</v>
      </c>
      <c r="D12" s="321">
        <v>1437</v>
      </c>
      <c r="E12" s="321">
        <v>610</v>
      </c>
      <c r="F12" s="321">
        <v>494</v>
      </c>
      <c r="G12" s="321">
        <v>336</v>
      </c>
      <c r="H12" s="321">
        <v>1394</v>
      </c>
      <c r="I12" s="321" t="s">
        <v>497</v>
      </c>
      <c r="J12" s="321">
        <v>2405</v>
      </c>
      <c r="K12" s="321">
        <v>233</v>
      </c>
      <c r="L12" s="321">
        <v>767</v>
      </c>
      <c r="M12" s="321">
        <v>8998</v>
      </c>
      <c r="N12" s="322"/>
      <c r="O12" s="323"/>
    </row>
    <row r="13" spans="1:15" ht="12.75">
      <c r="A13" s="320">
        <v>2004</v>
      </c>
      <c r="B13" s="320" t="s">
        <v>480</v>
      </c>
      <c r="C13" s="321">
        <v>1650</v>
      </c>
      <c r="D13" s="321">
        <v>2274</v>
      </c>
      <c r="E13" s="321">
        <v>522</v>
      </c>
      <c r="F13" s="321">
        <v>611</v>
      </c>
      <c r="G13" s="321">
        <v>333</v>
      </c>
      <c r="H13" s="321">
        <v>1624</v>
      </c>
      <c r="I13" s="321" t="s">
        <v>497</v>
      </c>
      <c r="J13" s="321">
        <v>4146</v>
      </c>
      <c r="K13" s="321">
        <v>351</v>
      </c>
      <c r="L13" s="321">
        <v>808</v>
      </c>
      <c r="M13" s="321">
        <v>12324</v>
      </c>
      <c r="N13" s="322"/>
      <c r="O13" s="323"/>
    </row>
    <row r="14" spans="1:15" ht="12.75">
      <c r="A14" s="320">
        <v>2005</v>
      </c>
      <c r="B14" s="320" t="s">
        <v>480</v>
      </c>
      <c r="C14" s="321">
        <v>1388</v>
      </c>
      <c r="D14" s="321">
        <v>921</v>
      </c>
      <c r="E14" s="321">
        <v>717</v>
      </c>
      <c r="F14" s="321">
        <v>594</v>
      </c>
      <c r="G14" s="321">
        <v>284</v>
      </c>
      <c r="H14" s="321">
        <v>1977</v>
      </c>
      <c r="I14" s="321" t="s">
        <v>497</v>
      </c>
      <c r="J14" s="321">
        <v>5720</v>
      </c>
      <c r="K14" s="321">
        <v>437</v>
      </c>
      <c r="L14" s="321">
        <v>777</v>
      </c>
      <c r="M14" s="321">
        <v>12820</v>
      </c>
      <c r="N14" s="322"/>
      <c r="O14" s="323"/>
    </row>
    <row r="15" spans="1:15" ht="12.75">
      <c r="A15" s="320">
        <v>2006</v>
      </c>
      <c r="B15" s="320" t="s">
        <v>480</v>
      </c>
      <c r="C15" s="321">
        <v>1434</v>
      </c>
      <c r="D15" s="321">
        <v>3286</v>
      </c>
      <c r="E15" s="321">
        <v>892</v>
      </c>
      <c r="F15" s="321">
        <v>516</v>
      </c>
      <c r="G15" s="321">
        <v>224</v>
      </c>
      <c r="H15" s="321">
        <v>2926</v>
      </c>
      <c r="I15" s="321" t="s">
        <v>497</v>
      </c>
      <c r="J15" s="321">
        <v>9702</v>
      </c>
      <c r="K15" s="321">
        <v>300</v>
      </c>
      <c r="L15" s="321">
        <v>749</v>
      </c>
      <c r="M15" s="321">
        <v>20033</v>
      </c>
      <c r="N15" s="322"/>
      <c r="O15" s="323"/>
    </row>
    <row r="16" spans="1:15" ht="12.75">
      <c r="A16" s="320">
        <v>2007</v>
      </c>
      <c r="B16" s="320" t="s">
        <v>480</v>
      </c>
      <c r="C16" s="321">
        <v>1450</v>
      </c>
      <c r="D16" s="321">
        <v>1374</v>
      </c>
      <c r="E16" s="321">
        <v>1026</v>
      </c>
      <c r="F16" s="321">
        <v>416</v>
      </c>
      <c r="G16" s="321">
        <v>163</v>
      </c>
      <c r="H16" s="321">
        <v>3867</v>
      </c>
      <c r="I16" s="321">
        <v>90</v>
      </c>
      <c r="J16" s="321">
        <v>11367</v>
      </c>
      <c r="K16" s="321">
        <v>632</v>
      </c>
      <c r="L16" s="321">
        <v>720</v>
      </c>
      <c r="M16" s="321">
        <v>21109</v>
      </c>
      <c r="N16" s="322"/>
      <c r="O16" s="323"/>
    </row>
    <row r="17" spans="1:15" ht="12.75">
      <c r="A17" s="320">
        <v>2008</v>
      </c>
      <c r="B17" s="438" t="s">
        <v>480</v>
      </c>
      <c r="C17" s="321">
        <v>1521</v>
      </c>
      <c r="D17" s="321">
        <v>4923</v>
      </c>
      <c r="E17" s="321">
        <v>1465</v>
      </c>
      <c r="F17" s="321" t="s">
        <v>497</v>
      </c>
      <c r="G17" s="321">
        <v>247</v>
      </c>
      <c r="H17" s="321">
        <v>4515</v>
      </c>
      <c r="I17" s="321">
        <v>343</v>
      </c>
      <c r="J17" s="321">
        <v>12745</v>
      </c>
      <c r="K17" s="321">
        <v>960</v>
      </c>
      <c r="L17" s="321">
        <v>725</v>
      </c>
      <c r="M17" s="321">
        <v>27450</v>
      </c>
      <c r="N17" s="322"/>
      <c r="O17" s="323"/>
    </row>
    <row r="18" spans="1:15" ht="12.75">
      <c r="A18" s="316" t="s">
        <v>302</v>
      </c>
      <c r="N18" s="322"/>
      <c r="O18" s="322"/>
    </row>
    <row r="19" spans="1:15" ht="12.75">
      <c r="A19" s="316" t="s">
        <v>302</v>
      </c>
      <c r="N19" s="322"/>
      <c r="O19" s="322"/>
    </row>
    <row r="20" spans="1:15" ht="12.75">
      <c r="A20" s="316" t="s">
        <v>471</v>
      </c>
      <c r="N20" s="322"/>
      <c r="O20" s="322"/>
    </row>
    <row r="21" spans="1:15" ht="12.75">
      <c r="A21" s="316" t="s">
        <v>302</v>
      </c>
      <c r="N21" s="322"/>
      <c r="O21" s="322"/>
    </row>
    <row r="22" spans="1:15" ht="12.75">
      <c r="A22" s="318" t="s">
        <v>476</v>
      </c>
      <c r="B22" s="318" t="s">
        <v>477</v>
      </c>
      <c r="C22" s="319" t="s">
        <v>507</v>
      </c>
      <c r="D22" s="319" t="s">
        <v>508</v>
      </c>
      <c r="E22" s="319" t="s">
        <v>509</v>
      </c>
      <c r="F22" s="319" t="s">
        <v>526</v>
      </c>
      <c r="G22" s="319" t="s">
        <v>772</v>
      </c>
      <c r="H22" s="319" t="s">
        <v>511</v>
      </c>
      <c r="I22" s="319" t="s">
        <v>773</v>
      </c>
      <c r="J22" s="319" t="s">
        <v>556</v>
      </c>
      <c r="K22" s="319" t="s">
        <v>512</v>
      </c>
      <c r="L22" s="319" t="s">
        <v>552</v>
      </c>
      <c r="M22" s="319" t="s">
        <v>495</v>
      </c>
      <c r="N22" s="322"/>
      <c r="O22" s="322"/>
    </row>
    <row r="23" spans="1:15" ht="12.75">
      <c r="A23" s="320">
        <v>2002</v>
      </c>
      <c r="B23" s="320" t="s">
        <v>480</v>
      </c>
      <c r="C23" s="321">
        <v>920</v>
      </c>
      <c r="D23" s="321">
        <v>1075</v>
      </c>
      <c r="E23" s="321">
        <v>292</v>
      </c>
      <c r="F23" s="321">
        <v>411</v>
      </c>
      <c r="G23" s="321">
        <v>88</v>
      </c>
      <c r="H23" s="321">
        <v>787</v>
      </c>
      <c r="I23" s="321" t="s">
        <v>497</v>
      </c>
      <c r="J23" s="321">
        <v>1050</v>
      </c>
      <c r="K23" s="321">
        <v>164</v>
      </c>
      <c r="L23" s="321">
        <v>441</v>
      </c>
      <c r="M23" s="321">
        <v>5232</v>
      </c>
      <c r="N23" s="322"/>
      <c r="O23" s="323"/>
    </row>
    <row r="24" spans="1:15" ht="12.75">
      <c r="A24" s="320">
        <v>2003</v>
      </c>
      <c r="B24" s="320" t="s">
        <v>480</v>
      </c>
      <c r="C24" s="321">
        <v>1182</v>
      </c>
      <c r="D24" s="321">
        <v>1212</v>
      </c>
      <c r="E24" s="321">
        <v>369</v>
      </c>
      <c r="F24" s="321">
        <v>458</v>
      </c>
      <c r="G24" s="321">
        <v>39</v>
      </c>
      <c r="H24" s="321">
        <v>946</v>
      </c>
      <c r="I24" s="321" t="s">
        <v>497</v>
      </c>
      <c r="J24" s="321">
        <v>2235</v>
      </c>
      <c r="K24" s="321">
        <v>217</v>
      </c>
      <c r="L24" s="321">
        <v>727</v>
      </c>
      <c r="M24" s="321">
        <v>7390</v>
      </c>
      <c r="N24" s="322"/>
      <c r="O24" s="323"/>
    </row>
    <row r="25" spans="1:15" ht="12.75">
      <c r="A25" s="320">
        <v>2004</v>
      </c>
      <c r="B25" s="320" t="s">
        <v>480</v>
      </c>
      <c r="C25" s="321">
        <v>1460</v>
      </c>
      <c r="D25" s="321">
        <v>1887</v>
      </c>
      <c r="E25" s="321">
        <v>278</v>
      </c>
      <c r="F25" s="321">
        <v>561</v>
      </c>
      <c r="G25" s="321">
        <v>28</v>
      </c>
      <c r="H25" s="321">
        <v>1068</v>
      </c>
      <c r="I25" s="321" t="s">
        <v>497</v>
      </c>
      <c r="J25" s="321">
        <v>4019</v>
      </c>
      <c r="K25" s="321">
        <v>274</v>
      </c>
      <c r="L25" s="321">
        <v>805</v>
      </c>
      <c r="M25" s="321">
        <v>10385</v>
      </c>
      <c r="N25" s="322"/>
      <c r="O25" s="323"/>
    </row>
    <row r="26" spans="1:15" ht="12.75">
      <c r="A26" s="320">
        <v>2005</v>
      </c>
      <c r="B26" s="320" t="s">
        <v>480</v>
      </c>
      <c r="C26" s="321">
        <v>1259</v>
      </c>
      <c r="D26" s="321">
        <v>696</v>
      </c>
      <c r="E26" s="321">
        <v>354</v>
      </c>
      <c r="F26" s="321">
        <v>550</v>
      </c>
      <c r="G26" s="321">
        <v>35</v>
      </c>
      <c r="H26" s="321">
        <v>1237</v>
      </c>
      <c r="I26" s="321" t="s">
        <v>497</v>
      </c>
      <c r="J26" s="321">
        <v>5594</v>
      </c>
      <c r="K26" s="321">
        <v>403</v>
      </c>
      <c r="L26" s="321">
        <v>772</v>
      </c>
      <c r="M26" s="321">
        <v>10903</v>
      </c>
      <c r="N26" s="322"/>
      <c r="O26" s="323"/>
    </row>
    <row r="27" spans="1:15" ht="12.75">
      <c r="A27" s="320">
        <v>2006</v>
      </c>
      <c r="B27" s="320" t="s">
        <v>480</v>
      </c>
      <c r="C27" s="321">
        <v>1219</v>
      </c>
      <c r="D27" s="321">
        <v>1696</v>
      </c>
      <c r="E27" s="321">
        <v>389</v>
      </c>
      <c r="F27" s="321">
        <v>410</v>
      </c>
      <c r="G27" s="321">
        <v>6</v>
      </c>
      <c r="H27" s="321">
        <v>1584</v>
      </c>
      <c r="I27" s="321" t="s">
        <v>497</v>
      </c>
      <c r="J27" s="321">
        <v>8954</v>
      </c>
      <c r="K27" s="321">
        <v>233</v>
      </c>
      <c r="L27" s="321">
        <v>739</v>
      </c>
      <c r="M27" s="321">
        <v>15233</v>
      </c>
      <c r="N27" s="322"/>
      <c r="O27" s="323"/>
    </row>
    <row r="28" spans="1:15" ht="12.75">
      <c r="A28" s="320">
        <v>2007</v>
      </c>
      <c r="B28" s="320" t="s">
        <v>480</v>
      </c>
      <c r="C28" s="321">
        <v>1315</v>
      </c>
      <c r="D28" s="321">
        <v>1085</v>
      </c>
      <c r="E28" s="321">
        <v>359</v>
      </c>
      <c r="F28" s="321">
        <v>375</v>
      </c>
      <c r="G28" s="321">
        <v>35</v>
      </c>
      <c r="H28" s="321">
        <v>2516</v>
      </c>
      <c r="I28" s="321">
        <v>82</v>
      </c>
      <c r="J28" s="321">
        <v>11071</v>
      </c>
      <c r="K28" s="321">
        <v>515</v>
      </c>
      <c r="L28" s="321">
        <v>712</v>
      </c>
      <c r="M28" s="321">
        <v>18070</v>
      </c>
      <c r="N28" s="322"/>
      <c r="O28" s="323"/>
    </row>
    <row r="29" spans="1:15" ht="12.75">
      <c r="A29" s="320">
        <v>2008</v>
      </c>
      <c r="B29" s="320" t="s">
        <v>480</v>
      </c>
      <c r="C29" s="321">
        <v>1080</v>
      </c>
      <c r="D29" s="321">
        <v>3869</v>
      </c>
      <c r="E29" s="321">
        <v>-827</v>
      </c>
      <c r="F29" s="321" t="s">
        <v>497</v>
      </c>
      <c r="G29" s="321">
        <v>155</v>
      </c>
      <c r="H29" s="321">
        <v>2819</v>
      </c>
      <c r="I29" s="321">
        <v>244</v>
      </c>
      <c r="J29" s="321">
        <v>12551</v>
      </c>
      <c r="K29" s="321">
        <v>811</v>
      </c>
      <c r="L29" s="321">
        <v>719</v>
      </c>
      <c r="M29" s="321">
        <v>21425</v>
      </c>
      <c r="N29" s="322"/>
      <c r="O29" s="323"/>
    </row>
    <row r="30" spans="1:15" ht="12.75">
      <c r="A30" s="316" t="s">
        <v>302</v>
      </c>
      <c r="N30" s="322"/>
      <c r="O30" s="322"/>
    </row>
    <row r="31" spans="1:15" ht="12.75">
      <c r="A31" s="316" t="s">
        <v>302</v>
      </c>
      <c r="N31" s="322"/>
      <c r="O31" s="322"/>
    </row>
    <row r="32" spans="1:15" ht="12.75">
      <c r="A32" s="316" t="s">
        <v>472</v>
      </c>
      <c r="N32" s="322"/>
      <c r="O32" s="322"/>
    </row>
    <row r="33" spans="1:15" ht="12.75">
      <c r="A33" s="316" t="s">
        <v>302</v>
      </c>
      <c r="N33" s="322"/>
      <c r="O33" s="322"/>
    </row>
    <row r="34" spans="1:15" ht="12.75">
      <c r="A34" s="318" t="s">
        <v>476</v>
      </c>
      <c r="B34" s="318" t="s">
        <v>477</v>
      </c>
      <c r="C34" s="319" t="s">
        <v>507</v>
      </c>
      <c r="D34" s="319" t="s">
        <v>508</v>
      </c>
      <c r="E34" s="319" t="s">
        <v>509</v>
      </c>
      <c r="F34" s="319" t="s">
        <v>526</v>
      </c>
      <c r="G34" s="319" t="s">
        <v>772</v>
      </c>
      <c r="H34" s="319" t="s">
        <v>511</v>
      </c>
      <c r="I34" s="319" t="s">
        <v>773</v>
      </c>
      <c r="J34" s="319" t="s">
        <v>556</v>
      </c>
      <c r="K34" s="319" t="s">
        <v>512</v>
      </c>
      <c r="L34" s="319" t="s">
        <v>552</v>
      </c>
      <c r="M34" s="319" t="s">
        <v>495</v>
      </c>
      <c r="N34" s="322"/>
      <c r="O34" s="322"/>
    </row>
    <row r="35" spans="1:15" ht="12.75">
      <c r="A35" s="320">
        <v>2002</v>
      </c>
      <c r="B35" s="320" t="s">
        <v>480</v>
      </c>
      <c r="C35" s="321">
        <v>495</v>
      </c>
      <c r="D35" s="321">
        <v>652</v>
      </c>
      <c r="E35" s="321">
        <v>89</v>
      </c>
      <c r="F35" s="321">
        <v>169</v>
      </c>
      <c r="G35" s="321">
        <v>-152</v>
      </c>
      <c r="H35" s="321">
        <v>14</v>
      </c>
      <c r="I35" s="321" t="s">
        <v>497</v>
      </c>
      <c r="J35" s="321">
        <v>371</v>
      </c>
      <c r="K35" s="321">
        <v>20</v>
      </c>
      <c r="L35" s="321">
        <v>261</v>
      </c>
      <c r="M35" s="321">
        <v>1922</v>
      </c>
      <c r="N35" s="322"/>
      <c r="O35" s="323"/>
    </row>
    <row r="36" spans="1:15" ht="12.75">
      <c r="A36" s="320">
        <v>2003</v>
      </c>
      <c r="B36" s="320" t="s">
        <v>480</v>
      </c>
      <c r="C36" s="321">
        <v>649</v>
      </c>
      <c r="D36" s="321">
        <v>781</v>
      </c>
      <c r="E36" s="321">
        <v>164</v>
      </c>
      <c r="F36" s="321">
        <v>43</v>
      </c>
      <c r="G36" s="321">
        <v>-141</v>
      </c>
      <c r="H36" s="321">
        <v>150</v>
      </c>
      <c r="I36" s="321" t="s">
        <v>497</v>
      </c>
      <c r="J36" s="321">
        <v>1175</v>
      </c>
      <c r="K36" s="321">
        <v>52</v>
      </c>
      <c r="L36" s="321">
        <v>281</v>
      </c>
      <c r="M36" s="321">
        <v>3156</v>
      </c>
      <c r="N36" s="322"/>
      <c r="O36" s="323"/>
    </row>
    <row r="37" spans="1:15" ht="12.75">
      <c r="A37" s="320">
        <v>2004</v>
      </c>
      <c r="B37" s="320" t="s">
        <v>480</v>
      </c>
      <c r="C37" s="321">
        <v>761</v>
      </c>
      <c r="D37" s="321">
        <v>1755</v>
      </c>
      <c r="E37" s="321">
        <v>68</v>
      </c>
      <c r="F37" s="321">
        <v>91</v>
      </c>
      <c r="G37" s="321">
        <v>-65</v>
      </c>
      <c r="H37" s="321">
        <v>98</v>
      </c>
      <c r="I37" s="321" t="s">
        <v>497</v>
      </c>
      <c r="J37" s="321">
        <v>1728</v>
      </c>
      <c r="K37" s="321">
        <v>125</v>
      </c>
      <c r="L37" s="321">
        <v>59</v>
      </c>
      <c r="M37" s="321">
        <v>4623</v>
      </c>
      <c r="N37" s="322"/>
      <c r="O37" s="323"/>
    </row>
    <row r="38" spans="1:15" ht="12.75">
      <c r="A38" s="320">
        <v>2005</v>
      </c>
      <c r="B38" s="320" t="s">
        <v>480</v>
      </c>
      <c r="C38" s="321">
        <v>368</v>
      </c>
      <c r="D38" s="321">
        <v>400</v>
      </c>
      <c r="E38" s="321">
        <v>66</v>
      </c>
      <c r="F38" s="321">
        <v>-32</v>
      </c>
      <c r="G38" s="321">
        <v>-44</v>
      </c>
      <c r="H38" s="321">
        <v>130</v>
      </c>
      <c r="I38" s="321" t="s">
        <v>497</v>
      </c>
      <c r="J38" s="321">
        <v>1429</v>
      </c>
      <c r="K38" s="321">
        <v>250</v>
      </c>
      <c r="L38" s="321">
        <v>-62</v>
      </c>
      <c r="M38" s="321">
        <v>2506</v>
      </c>
      <c r="N38" s="322"/>
      <c r="O38" s="323"/>
    </row>
    <row r="39" spans="1:15" ht="12.75">
      <c r="A39" s="320">
        <v>2006</v>
      </c>
      <c r="B39" s="320" t="s">
        <v>480</v>
      </c>
      <c r="C39" s="321">
        <v>308</v>
      </c>
      <c r="D39" s="321">
        <v>1241</v>
      </c>
      <c r="E39" s="321">
        <v>94</v>
      </c>
      <c r="F39" s="321">
        <v>-150</v>
      </c>
      <c r="G39" s="321">
        <v>-29</v>
      </c>
      <c r="H39" s="321">
        <v>321</v>
      </c>
      <c r="I39" s="321" t="s">
        <v>497</v>
      </c>
      <c r="J39" s="321">
        <v>3276</v>
      </c>
      <c r="K39" s="321">
        <v>77</v>
      </c>
      <c r="L39" s="321">
        <v>-49</v>
      </c>
      <c r="M39" s="321">
        <v>5090</v>
      </c>
      <c r="N39" s="322"/>
      <c r="O39" s="323"/>
    </row>
    <row r="40" spans="1:15" ht="12.75">
      <c r="A40" s="320">
        <v>2007</v>
      </c>
      <c r="B40" s="320" t="s">
        <v>480</v>
      </c>
      <c r="C40" s="321">
        <v>335</v>
      </c>
      <c r="D40" s="321">
        <v>593</v>
      </c>
      <c r="E40" s="321">
        <v>42</v>
      </c>
      <c r="F40" s="321">
        <v>-66</v>
      </c>
      <c r="G40" s="321">
        <v>28</v>
      </c>
      <c r="H40" s="321">
        <v>814</v>
      </c>
      <c r="I40" s="321">
        <v>4</v>
      </c>
      <c r="J40" s="321">
        <v>1450</v>
      </c>
      <c r="K40" s="321">
        <v>346</v>
      </c>
      <c r="L40" s="321">
        <v>-81</v>
      </c>
      <c r="M40" s="321">
        <v>3468</v>
      </c>
      <c r="N40" s="322"/>
      <c r="O40" s="323"/>
    </row>
    <row r="41" spans="1:15" ht="12.75">
      <c r="A41" s="320">
        <v>2008</v>
      </c>
      <c r="B41" s="320" t="s">
        <v>480</v>
      </c>
      <c r="C41" s="321">
        <v>577</v>
      </c>
      <c r="D41" s="321">
        <v>4742</v>
      </c>
      <c r="E41" s="321">
        <v>-1173</v>
      </c>
      <c r="F41" s="321" t="s">
        <v>497</v>
      </c>
      <c r="G41" s="321">
        <v>125</v>
      </c>
      <c r="H41" s="321">
        <v>79</v>
      </c>
      <c r="I41" s="321">
        <v>154</v>
      </c>
      <c r="J41" s="321">
        <v>638</v>
      </c>
      <c r="K41" s="321">
        <v>625</v>
      </c>
      <c r="L41" s="321">
        <v>-56</v>
      </c>
      <c r="M41" s="321">
        <v>5713</v>
      </c>
      <c r="N41" s="322"/>
      <c r="O41" s="323"/>
    </row>
    <row r="42" spans="1:15" ht="12.75">
      <c r="A42" s="316" t="s">
        <v>302</v>
      </c>
      <c r="N42" s="322"/>
      <c r="O42" s="322"/>
    </row>
    <row r="43" spans="1:15" ht="12.75">
      <c r="A43" s="316" t="s">
        <v>302</v>
      </c>
      <c r="N43" s="322"/>
      <c r="O43" s="322"/>
    </row>
    <row r="44" spans="1:15" ht="12.75">
      <c r="A44" s="316" t="s">
        <v>505</v>
      </c>
      <c r="N44" s="322"/>
      <c r="O44" s="322"/>
    </row>
    <row r="45" spans="1:15" ht="12.75">
      <c r="A45" s="316" t="s">
        <v>302</v>
      </c>
      <c r="N45" s="322"/>
      <c r="O45" s="322"/>
    </row>
    <row r="46" spans="1:15" ht="12.75">
      <c r="A46" s="318" t="s">
        <v>476</v>
      </c>
      <c r="B46" s="318" t="s">
        <v>477</v>
      </c>
      <c r="C46" s="319" t="s">
        <v>507</v>
      </c>
      <c r="D46" s="319" t="s">
        <v>508</v>
      </c>
      <c r="E46" s="319" t="s">
        <v>509</v>
      </c>
      <c r="F46" s="319" t="s">
        <v>526</v>
      </c>
      <c r="G46" s="319" t="s">
        <v>772</v>
      </c>
      <c r="H46" s="319" t="s">
        <v>511</v>
      </c>
      <c r="I46" s="319" t="s">
        <v>773</v>
      </c>
      <c r="J46" s="319" t="s">
        <v>556</v>
      </c>
      <c r="K46" s="319" t="s">
        <v>512</v>
      </c>
      <c r="L46" s="319" t="s">
        <v>552</v>
      </c>
      <c r="M46" s="319" t="s">
        <v>495</v>
      </c>
      <c r="N46" s="322"/>
      <c r="O46" s="322"/>
    </row>
    <row r="47" spans="1:15" ht="12.75">
      <c r="A47" s="320">
        <v>2002</v>
      </c>
      <c r="B47" s="320" t="s">
        <v>480</v>
      </c>
      <c r="C47" s="320">
        <v>116.4</v>
      </c>
      <c r="D47" s="320">
        <v>154.3</v>
      </c>
      <c r="E47" s="320">
        <v>44.2</v>
      </c>
      <c r="F47" s="320">
        <v>70.3</v>
      </c>
      <c r="G47" s="320">
        <v>0</v>
      </c>
      <c r="H47" s="320">
        <v>1.9</v>
      </c>
      <c r="I47" s="320" t="s">
        <v>497</v>
      </c>
      <c r="J47" s="320">
        <v>54.8</v>
      </c>
      <c r="K47" s="320">
        <v>13.9</v>
      </c>
      <c r="L47" s="320">
        <v>144.5</v>
      </c>
      <c r="M47" s="320">
        <v>58.1</v>
      </c>
      <c r="N47" s="322"/>
      <c r="O47" s="323"/>
    </row>
    <row r="48" spans="1:15" ht="12.75">
      <c r="A48" s="320">
        <v>2003</v>
      </c>
      <c r="B48" s="320" t="s">
        <v>480</v>
      </c>
      <c r="C48" s="320">
        <v>121.9</v>
      </c>
      <c r="D48" s="320">
        <v>181.4</v>
      </c>
      <c r="E48" s="320">
        <v>80.2</v>
      </c>
      <c r="F48" s="320">
        <v>10.4</v>
      </c>
      <c r="G48" s="320">
        <v>0</v>
      </c>
      <c r="H48" s="320">
        <v>18.9</v>
      </c>
      <c r="I48" s="320" t="s">
        <v>497</v>
      </c>
      <c r="J48" s="320">
        <v>110.8</v>
      </c>
      <c r="K48" s="320">
        <v>31.4</v>
      </c>
      <c r="L48" s="320">
        <v>63.1</v>
      </c>
      <c r="M48" s="320">
        <v>74.6</v>
      </c>
      <c r="N48" s="322"/>
      <c r="O48" s="323"/>
    </row>
    <row r="49" spans="1:15" ht="12.75">
      <c r="A49" s="320">
        <v>2004</v>
      </c>
      <c r="B49" s="320" t="s">
        <v>480</v>
      </c>
      <c r="C49" s="320">
        <v>109</v>
      </c>
      <c r="D49" s="320">
        <v>1328.1</v>
      </c>
      <c r="E49" s="320">
        <v>32.7</v>
      </c>
      <c r="F49" s="320">
        <v>19.5</v>
      </c>
      <c r="G49" s="320">
        <v>0</v>
      </c>
      <c r="H49" s="320">
        <v>10.2</v>
      </c>
      <c r="I49" s="320" t="s">
        <v>497</v>
      </c>
      <c r="J49" s="320">
        <v>75.4</v>
      </c>
      <c r="K49" s="320">
        <v>84.2</v>
      </c>
      <c r="L49" s="320">
        <v>7.9</v>
      </c>
      <c r="M49" s="320">
        <v>80.2</v>
      </c>
      <c r="N49" s="322"/>
      <c r="O49" s="323"/>
    </row>
    <row r="50" spans="1:15" ht="12.75">
      <c r="A50" s="320">
        <v>2005</v>
      </c>
      <c r="B50" s="320" t="s">
        <v>480</v>
      </c>
      <c r="C50" s="320">
        <v>41.4</v>
      </c>
      <c r="D50" s="320">
        <v>134.9</v>
      </c>
      <c r="E50" s="320">
        <v>23</v>
      </c>
      <c r="F50" s="320">
        <v>0</v>
      </c>
      <c r="G50" s="320">
        <v>0</v>
      </c>
      <c r="H50" s="320">
        <v>11.7</v>
      </c>
      <c r="I50" s="320" t="s">
        <v>497</v>
      </c>
      <c r="J50" s="320">
        <v>34.3</v>
      </c>
      <c r="K50" s="320">
        <v>163.2</v>
      </c>
      <c r="L50" s="320">
        <v>0</v>
      </c>
      <c r="M50" s="320">
        <v>29.9</v>
      </c>
      <c r="N50" s="322"/>
      <c r="O50" s="323"/>
    </row>
    <row r="51" spans="1:15" ht="12.75">
      <c r="A51" s="320">
        <v>2006</v>
      </c>
      <c r="B51" s="320" t="s">
        <v>480</v>
      </c>
      <c r="C51" s="320">
        <v>33.9</v>
      </c>
      <c r="D51" s="320">
        <v>272.7</v>
      </c>
      <c r="E51" s="320">
        <v>32</v>
      </c>
      <c r="F51" s="320">
        <v>0</v>
      </c>
      <c r="G51" s="320">
        <v>0</v>
      </c>
      <c r="H51" s="320">
        <v>25.5</v>
      </c>
      <c r="I51" s="320" t="s">
        <v>497</v>
      </c>
      <c r="J51" s="320">
        <v>57.7</v>
      </c>
      <c r="K51" s="320">
        <v>49.9</v>
      </c>
      <c r="L51" s="320">
        <v>0</v>
      </c>
      <c r="M51" s="320">
        <v>50.2</v>
      </c>
      <c r="N51" s="322"/>
      <c r="O51" s="323"/>
    </row>
    <row r="52" spans="1:15" ht="12.75">
      <c r="A52" s="320">
        <v>2007</v>
      </c>
      <c r="B52" s="320" t="s">
        <v>480</v>
      </c>
      <c r="C52" s="320">
        <v>34.3</v>
      </c>
      <c r="D52" s="320">
        <v>120.6</v>
      </c>
      <c r="E52" s="320">
        <v>13.4</v>
      </c>
      <c r="F52" s="320">
        <v>0</v>
      </c>
      <c r="G52" s="320">
        <v>386.4</v>
      </c>
      <c r="H52" s="320">
        <v>47.9</v>
      </c>
      <c r="I52" s="320">
        <v>5.8</v>
      </c>
      <c r="J52" s="320">
        <v>15.1</v>
      </c>
      <c r="K52" s="320">
        <v>204.3</v>
      </c>
      <c r="L52" s="320">
        <v>0</v>
      </c>
      <c r="M52" s="320">
        <v>23.8</v>
      </c>
      <c r="N52" s="322"/>
      <c r="O52" s="323"/>
    </row>
    <row r="53" spans="1:15" ht="12.75">
      <c r="A53" s="320">
        <v>2008</v>
      </c>
      <c r="B53" s="320" t="s">
        <v>480</v>
      </c>
      <c r="C53" s="320">
        <v>114.6</v>
      </c>
      <c r="D53" s="320">
        <v>0</v>
      </c>
      <c r="E53" s="320">
        <v>0</v>
      </c>
      <c r="F53" s="320" t="s">
        <v>497</v>
      </c>
      <c r="G53" s="320">
        <v>420</v>
      </c>
      <c r="H53" s="320">
        <v>2.9</v>
      </c>
      <c r="I53" s="320">
        <v>171.5</v>
      </c>
      <c r="J53" s="320">
        <v>5.4</v>
      </c>
      <c r="K53" s="320">
        <v>335.5</v>
      </c>
      <c r="L53" s="320">
        <v>0</v>
      </c>
      <c r="M53" s="320">
        <v>36.4</v>
      </c>
      <c r="N53" s="322"/>
      <c r="O53" s="323"/>
    </row>
    <row r="54" ht="12.75">
      <c r="A54" s="316" t="s">
        <v>302</v>
      </c>
    </row>
    <row r="55" ht="12.75">
      <c r="A55" s="324" t="s">
        <v>159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/>
  <dimension ref="A1:I55"/>
  <sheetViews>
    <sheetView workbookViewId="0" topLeftCell="A1">
      <selection activeCell="A2" sqref="A2"/>
    </sheetView>
  </sheetViews>
  <sheetFormatPr defaultColWidth="11.421875" defaultRowHeight="12.75"/>
  <cols>
    <col min="1" max="2" width="11.421875" style="309" customWidth="1"/>
    <col min="3" max="7" width="12.7109375" style="309" customWidth="1"/>
    <col min="8" max="16384" width="11.421875" style="309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9" t="s">
        <v>987</v>
      </c>
    </row>
    <row r="5" ht="12.75">
      <c r="A5" s="310" t="s">
        <v>467</v>
      </c>
    </row>
    <row r="6" ht="12.75">
      <c r="A6" s="310" t="s">
        <v>514</v>
      </c>
    </row>
    <row r="7" ht="12.75">
      <c r="A7" s="309" t="s">
        <v>302</v>
      </c>
    </row>
    <row r="8" ht="12.75">
      <c r="A8" s="309" t="s">
        <v>474</v>
      </c>
    </row>
    <row r="9" ht="12.75">
      <c r="A9" s="309" t="s">
        <v>302</v>
      </c>
    </row>
    <row r="10" spans="1:7" ht="12.75">
      <c r="A10" s="309" t="s">
        <v>476</v>
      </c>
      <c r="B10" s="309" t="s">
        <v>477</v>
      </c>
      <c r="C10" s="311" t="s">
        <v>526</v>
      </c>
      <c r="D10" s="311" t="s">
        <v>515</v>
      </c>
      <c r="E10" s="311" t="s">
        <v>516</v>
      </c>
      <c r="F10" s="311" t="s">
        <v>517</v>
      </c>
      <c r="G10" s="311" t="s">
        <v>495</v>
      </c>
    </row>
    <row r="11" spans="1:9" ht="12.75">
      <c r="A11" s="312">
        <v>2002</v>
      </c>
      <c r="B11" s="312" t="s">
        <v>480</v>
      </c>
      <c r="C11" s="313">
        <v>13705</v>
      </c>
      <c r="D11" s="313">
        <v>2653</v>
      </c>
      <c r="E11" s="313" t="s">
        <v>497</v>
      </c>
      <c r="F11" s="313">
        <v>689725</v>
      </c>
      <c r="G11" s="313">
        <v>706083</v>
      </c>
      <c r="H11" s="314"/>
      <c r="I11" s="315"/>
    </row>
    <row r="12" spans="1:9" ht="12.75">
      <c r="A12" s="312">
        <v>2003</v>
      </c>
      <c r="B12" s="312" t="s">
        <v>480</v>
      </c>
      <c r="C12" s="313">
        <v>2478</v>
      </c>
      <c r="D12" s="313">
        <v>3406</v>
      </c>
      <c r="E12" s="313" t="s">
        <v>497</v>
      </c>
      <c r="F12" s="313">
        <v>1006075</v>
      </c>
      <c r="G12" s="313">
        <v>1011960</v>
      </c>
      <c r="H12" s="314"/>
      <c r="I12" s="315"/>
    </row>
    <row r="13" spans="1:9" ht="12.75">
      <c r="A13" s="312">
        <v>2004</v>
      </c>
      <c r="B13" s="312" t="s">
        <v>480</v>
      </c>
      <c r="C13" s="313">
        <v>2847</v>
      </c>
      <c r="D13" s="313">
        <v>3961</v>
      </c>
      <c r="E13" s="313">
        <v>4183</v>
      </c>
      <c r="F13" s="313">
        <v>862778</v>
      </c>
      <c r="G13" s="313">
        <v>873771</v>
      </c>
      <c r="H13" s="314"/>
      <c r="I13" s="315"/>
    </row>
    <row r="14" spans="1:9" ht="12.75">
      <c r="A14" s="312">
        <v>2005</v>
      </c>
      <c r="B14" s="312" t="s">
        <v>480</v>
      </c>
      <c r="C14" s="313">
        <v>7793</v>
      </c>
      <c r="D14" s="313">
        <v>7595</v>
      </c>
      <c r="E14" s="313">
        <v>2779</v>
      </c>
      <c r="F14" s="313">
        <v>931144</v>
      </c>
      <c r="G14" s="313">
        <v>949313</v>
      </c>
      <c r="H14" s="314"/>
      <c r="I14" s="315"/>
    </row>
    <row r="15" spans="1:9" ht="12.75">
      <c r="A15" s="312">
        <v>2006</v>
      </c>
      <c r="B15" s="312" t="s">
        <v>480</v>
      </c>
      <c r="C15" s="313">
        <v>4426</v>
      </c>
      <c r="D15" s="313">
        <v>10009</v>
      </c>
      <c r="E15" s="313">
        <v>1845</v>
      </c>
      <c r="F15" s="313">
        <v>1205187</v>
      </c>
      <c r="G15" s="313">
        <v>1221469</v>
      </c>
      <c r="H15" s="314"/>
      <c r="I15" s="315"/>
    </row>
    <row r="16" spans="1:9" ht="12.75">
      <c r="A16" s="312">
        <v>2007</v>
      </c>
      <c r="B16" s="312" t="s">
        <v>480</v>
      </c>
      <c r="C16" s="313">
        <v>3068</v>
      </c>
      <c r="D16" s="313">
        <v>6579</v>
      </c>
      <c r="E16" s="313">
        <v>2040</v>
      </c>
      <c r="F16" s="313">
        <v>1004782</v>
      </c>
      <c r="G16" s="313">
        <v>1016470</v>
      </c>
      <c r="H16" s="314"/>
      <c r="I16" s="315"/>
    </row>
    <row r="17" spans="1:9" ht="12.75">
      <c r="A17" s="312">
        <v>2008</v>
      </c>
      <c r="B17" s="312" t="s">
        <v>480</v>
      </c>
      <c r="C17" s="313" t="s">
        <v>496</v>
      </c>
      <c r="D17" s="313">
        <v>6876</v>
      </c>
      <c r="E17" s="313">
        <v>3083</v>
      </c>
      <c r="F17" s="313">
        <v>854606</v>
      </c>
      <c r="G17" s="313">
        <v>864566</v>
      </c>
      <c r="H17" s="314"/>
      <c r="I17" s="315"/>
    </row>
    <row r="18" spans="1:9" ht="12.75">
      <c r="A18" s="309" t="s">
        <v>302</v>
      </c>
      <c r="H18" s="314"/>
      <c r="I18" s="314"/>
    </row>
    <row r="19" spans="1:9" ht="12.75">
      <c r="A19" s="309" t="s">
        <v>302</v>
      </c>
      <c r="H19" s="314"/>
      <c r="I19" s="314"/>
    </row>
    <row r="20" spans="1:9" ht="12.75">
      <c r="A20" s="309" t="s">
        <v>471</v>
      </c>
      <c r="H20" s="314"/>
      <c r="I20" s="314"/>
    </row>
    <row r="21" spans="1:9" ht="12.75">
      <c r="A21" s="309" t="s">
        <v>302</v>
      </c>
      <c r="H21" s="314"/>
      <c r="I21" s="314"/>
    </row>
    <row r="22" spans="1:9" ht="12.75">
      <c r="A22" s="309" t="s">
        <v>476</v>
      </c>
      <c r="B22" s="309" t="s">
        <v>477</v>
      </c>
      <c r="C22" s="311" t="s">
        <v>526</v>
      </c>
      <c r="D22" s="311" t="s">
        <v>515</v>
      </c>
      <c r="E22" s="311" t="s">
        <v>516</v>
      </c>
      <c r="F22" s="311" t="s">
        <v>517</v>
      </c>
      <c r="G22" s="311" t="s">
        <v>495</v>
      </c>
      <c r="H22" s="314"/>
      <c r="I22" s="314"/>
    </row>
    <row r="23" spans="1:9" ht="12.75">
      <c r="A23" s="312">
        <v>2002</v>
      </c>
      <c r="B23" s="312" t="s">
        <v>480</v>
      </c>
      <c r="C23" s="313">
        <v>778</v>
      </c>
      <c r="D23" s="313">
        <v>1746</v>
      </c>
      <c r="E23" s="313" t="s">
        <v>497</v>
      </c>
      <c r="F23" s="313">
        <v>80134</v>
      </c>
      <c r="G23" s="313">
        <v>82660</v>
      </c>
      <c r="H23" s="314"/>
      <c r="I23" s="315"/>
    </row>
    <row r="24" spans="1:9" ht="12.75">
      <c r="A24" s="312">
        <v>2003</v>
      </c>
      <c r="B24" s="312" t="s">
        <v>480</v>
      </c>
      <c r="C24" s="313">
        <v>837</v>
      </c>
      <c r="D24" s="313">
        <v>2567</v>
      </c>
      <c r="E24" s="313" t="s">
        <v>497</v>
      </c>
      <c r="F24" s="313">
        <v>95326</v>
      </c>
      <c r="G24" s="313">
        <v>98730</v>
      </c>
      <c r="H24" s="314"/>
      <c r="I24" s="315"/>
    </row>
    <row r="25" spans="1:9" ht="12.75">
      <c r="A25" s="312">
        <v>2004</v>
      </c>
      <c r="B25" s="312" t="s">
        <v>480</v>
      </c>
      <c r="C25" s="313">
        <v>356</v>
      </c>
      <c r="D25" s="313">
        <v>3702</v>
      </c>
      <c r="E25" s="313">
        <v>1518</v>
      </c>
      <c r="F25" s="313">
        <v>118257</v>
      </c>
      <c r="G25" s="313">
        <v>123835</v>
      </c>
      <c r="H25" s="314"/>
      <c r="I25" s="315"/>
    </row>
    <row r="26" spans="1:9" ht="12.75">
      <c r="A26" s="312">
        <v>2005</v>
      </c>
      <c r="B26" s="312" t="s">
        <v>480</v>
      </c>
      <c r="C26" s="313">
        <v>309</v>
      </c>
      <c r="D26" s="313">
        <v>4402</v>
      </c>
      <c r="E26" s="313">
        <v>1594</v>
      </c>
      <c r="F26" s="313">
        <v>134649</v>
      </c>
      <c r="G26" s="313">
        <v>140955</v>
      </c>
      <c r="H26" s="314"/>
      <c r="I26" s="315"/>
    </row>
    <row r="27" spans="1:9" ht="12.75">
      <c r="A27" s="312">
        <v>2006</v>
      </c>
      <c r="B27" s="312" t="s">
        <v>480</v>
      </c>
      <c r="C27" s="313">
        <v>339</v>
      </c>
      <c r="D27" s="313">
        <v>5288</v>
      </c>
      <c r="E27" s="313">
        <v>1638</v>
      </c>
      <c r="F27" s="313">
        <v>139634</v>
      </c>
      <c r="G27" s="313">
        <v>146901</v>
      </c>
      <c r="H27" s="314"/>
      <c r="I27" s="315"/>
    </row>
    <row r="28" spans="1:9" ht="12.75">
      <c r="A28" s="312">
        <v>2007</v>
      </c>
      <c r="B28" s="312" t="s">
        <v>480</v>
      </c>
      <c r="C28" s="313">
        <v>473</v>
      </c>
      <c r="D28" s="313">
        <v>6326</v>
      </c>
      <c r="E28" s="313">
        <v>1824</v>
      </c>
      <c r="F28" s="313">
        <v>141996</v>
      </c>
      <c r="G28" s="313">
        <v>150621</v>
      </c>
      <c r="H28" s="314"/>
      <c r="I28" s="315"/>
    </row>
    <row r="29" spans="1:9" ht="12.75">
      <c r="A29" s="312">
        <v>2008</v>
      </c>
      <c r="B29" s="312" t="s">
        <v>480</v>
      </c>
      <c r="C29" s="313" t="s">
        <v>496</v>
      </c>
      <c r="D29" s="313">
        <v>6745</v>
      </c>
      <c r="E29" s="313">
        <v>2281</v>
      </c>
      <c r="F29" s="313">
        <v>153412</v>
      </c>
      <c r="G29" s="313">
        <v>162440</v>
      </c>
      <c r="H29" s="314"/>
      <c r="I29" s="315"/>
    </row>
    <row r="30" spans="1:9" ht="12.75">
      <c r="A30" s="309" t="s">
        <v>302</v>
      </c>
      <c r="H30" s="314"/>
      <c r="I30" s="314"/>
    </row>
    <row r="31" spans="1:9" ht="12.75">
      <c r="A31" s="309" t="s">
        <v>302</v>
      </c>
      <c r="H31" s="314"/>
      <c r="I31" s="314"/>
    </row>
    <row r="32" spans="1:9" ht="12.75">
      <c r="A32" s="309" t="s">
        <v>472</v>
      </c>
      <c r="H32" s="314"/>
      <c r="I32" s="314"/>
    </row>
    <row r="33" spans="1:9" ht="12.75">
      <c r="A33" s="309" t="s">
        <v>302</v>
      </c>
      <c r="H33" s="314"/>
      <c r="I33" s="314"/>
    </row>
    <row r="34" spans="1:9" ht="12.75">
      <c r="A34" s="309" t="s">
        <v>476</v>
      </c>
      <c r="B34" s="309" t="s">
        <v>477</v>
      </c>
      <c r="C34" s="311" t="s">
        <v>526</v>
      </c>
      <c r="D34" s="311" t="s">
        <v>515</v>
      </c>
      <c r="E34" s="311" t="s">
        <v>516</v>
      </c>
      <c r="F34" s="311" t="s">
        <v>517</v>
      </c>
      <c r="G34" s="311" t="s">
        <v>495</v>
      </c>
      <c r="H34" s="314"/>
      <c r="I34" s="314"/>
    </row>
    <row r="35" spans="1:9" ht="12.75">
      <c r="A35" s="312">
        <v>2002</v>
      </c>
      <c r="B35" s="312" t="s">
        <v>480</v>
      </c>
      <c r="C35" s="313">
        <v>93</v>
      </c>
      <c r="D35" s="313">
        <v>867</v>
      </c>
      <c r="E35" s="313" t="s">
        <v>497</v>
      </c>
      <c r="F35" s="313">
        <v>18382</v>
      </c>
      <c r="G35" s="313">
        <v>19343</v>
      </c>
      <c r="H35" s="314"/>
      <c r="I35" s="315"/>
    </row>
    <row r="36" spans="1:9" ht="12.75">
      <c r="A36" s="312">
        <v>2003</v>
      </c>
      <c r="B36" s="312" t="s">
        <v>480</v>
      </c>
      <c r="C36" s="313">
        <v>50</v>
      </c>
      <c r="D36" s="313">
        <v>803</v>
      </c>
      <c r="E36" s="313" t="s">
        <v>497</v>
      </c>
      <c r="F36" s="313">
        <v>14390</v>
      </c>
      <c r="G36" s="313">
        <v>15243</v>
      </c>
      <c r="H36" s="314"/>
      <c r="I36" s="315"/>
    </row>
    <row r="37" spans="1:9" ht="12.75">
      <c r="A37" s="312">
        <v>2004</v>
      </c>
      <c r="B37" s="312" t="s">
        <v>480</v>
      </c>
      <c r="C37" s="313">
        <v>34</v>
      </c>
      <c r="D37" s="313">
        <v>1071</v>
      </c>
      <c r="E37" s="313">
        <v>46</v>
      </c>
      <c r="F37" s="313">
        <v>20547</v>
      </c>
      <c r="G37" s="313">
        <v>21700</v>
      </c>
      <c r="H37" s="314"/>
      <c r="I37" s="315"/>
    </row>
    <row r="38" spans="1:9" ht="12.75">
      <c r="A38" s="312">
        <v>2005</v>
      </c>
      <c r="B38" s="312" t="s">
        <v>480</v>
      </c>
      <c r="C38" s="313">
        <v>28</v>
      </c>
      <c r="D38" s="313">
        <v>566</v>
      </c>
      <c r="E38" s="313">
        <v>21</v>
      </c>
      <c r="F38" s="313">
        <v>12135</v>
      </c>
      <c r="G38" s="313">
        <v>12751</v>
      </c>
      <c r="H38" s="314"/>
      <c r="I38" s="315"/>
    </row>
    <row r="39" spans="1:9" ht="12.75">
      <c r="A39" s="312">
        <v>2006</v>
      </c>
      <c r="B39" s="312" t="s">
        <v>480</v>
      </c>
      <c r="C39" s="313">
        <v>24</v>
      </c>
      <c r="D39" s="313">
        <v>792</v>
      </c>
      <c r="E39" s="313">
        <v>10</v>
      </c>
      <c r="F39" s="313">
        <v>14522</v>
      </c>
      <c r="G39" s="313">
        <v>15350</v>
      </c>
      <c r="H39" s="314"/>
      <c r="I39" s="315"/>
    </row>
    <row r="40" spans="1:9" ht="12.75">
      <c r="A40" s="312">
        <v>2007</v>
      </c>
      <c r="B40" s="312" t="s">
        <v>480</v>
      </c>
      <c r="C40" s="313">
        <v>108</v>
      </c>
      <c r="D40" s="313">
        <v>630</v>
      </c>
      <c r="E40" s="313">
        <v>63</v>
      </c>
      <c r="F40" s="313">
        <v>7525</v>
      </c>
      <c r="G40" s="313">
        <v>8328</v>
      </c>
      <c r="H40" s="314"/>
      <c r="I40" s="315"/>
    </row>
    <row r="41" spans="1:9" ht="12.75">
      <c r="A41" s="312">
        <v>2008</v>
      </c>
      <c r="B41" s="312" t="s">
        <v>480</v>
      </c>
      <c r="C41" s="313" t="s">
        <v>496</v>
      </c>
      <c r="D41" s="313">
        <v>-143</v>
      </c>
      <c r="E41" s="313">
        <v>295</v>
      </c>
      <c r="F41" s="313">
        <v>6837</v>
      </c>
      <c r="G41" s="313">
        <v>6989</v>
      </c>
      <c r="H41" s="314"/>
      <c r="I41" s="315"/>
    </row>
    <row r="42" spans="1:9" ht="12.75">
      <c r="A42" s="309" t="s">
        <v>302</v>
      </c>
      <c r="H42" s="314"/>
      <c r="I42" s="314"/>
    </row>
    <row r="43" spans="1:9" ht="12.75">
      <c r="A43" s="309" t="s">
        <v>302</v>
      </c>
      <c r="H43" s="314"/>
      <c r="I43" s="314"/>
    </row>
    <row r="44" spans="1:9" ht="12.75">
      <c r="A44" s="309" t="s">
        <v>505</v>
      </c>
      <c r="H44" s="314"/>
      <c r="I44" s="314"/>
    </row>
    <row r="45" spans="1:9" ht="12.75">
      <c r="A45" s="309" t="s">
        <v>302</v>
      </c>
      <c r="H45" s="314"/>
      <c r="I45" s="314"/>
    </row>
    <row r="46" spans="1:9" ht="12.75">
      <c r="A46" s="309" t="s">
        <v>476</v>
      </c>
      <c r="B46" s="309" t="s">
        <v>477</v>
      </c>
      <c r="C46" s="311" t="s">
        <v>526</v>
      </c>
      <c r="D46" s="311" t="s">
        <v>515</v>
      </c>
      <c r="E46" s="311" t="s">
        <v>516</v>
      </c>
      <c r="F46" s="311" t="s">
        <v>517</v>
      </c>
      <c r="G46" s="311" t="s">
        <v>495</v>
      </c>
      <c r="H46" s="314"/>
      <c r="I46" s="314"/>
    </row>
    <row r="47" spans="1:9" ht="12.75">
      <c r="A47" s="312">
        <v>2002</v>
      </c>
      <c r="B47" s="312" t="s">
        <v>480</v>
      </c>
      <c r="C47" s="312">
        <v>13.7</v>
      </c>
      <c r="D47" s="312">
        <v>98.8</v>
      </c>
      <c r="E47" s="312" t="s">
        <v>497</v>
      </c>
      <c r="F47" s="312">
        <v>29.8</v>
      </c>
      <c r="G47" s="312">
        <v>30.6</v>
      </c>
      <c r="H47" s="314"/>
      <c r="I47" s="315"/>
    </row>
    <row r="48" spans="1:9" ht="12.75">
      <c r="A48" s="312">
        <v>2003</v>
      </c>
      <c r="B48" s="312" t="s">
        <v>480</v>
      </c>
      <c r="C48" s="312">
        <v>6.4</v>
      </c>
      <c r="D48" s="312">
        <v>45.5</v>
      </c>
      <c r="E48" s="312" t="s">
        <v>497</v>
      </c>
      <c r="F48" s="312">
        <v>17.8</v>
      </c>
      <c r="G48" s="312">
        <v>18.3</v>
      </c>
      <c r="H48" s="314"/>
      <c r="I48" s="315"/>
    </row>
    <row r="49" spans="1:9" ht="12.75">
      <c r="A49" s="312">
        <v>2004</v>
      </c>
      <c r="B49" s="312" t="s">
        <v>480</v>
      </c>
      <c r="C49" s="312">
        <v>10.7</v>
      </c>
      <c r="D49" s="312">
        <v>40.7</v>
      </c>
      <c r="E49" s="312">
        <v>3.2</v>
      </c>
      <c r="F49" s="312">
        <v>21</v>
      </c>
      <c r="G49" s="312">
        <v>21.2</v>
      </c>
      <c r="H49" s="314"/>
      <c r="I49" s="315"/>
    </row>
    <row r="50" spans="1:9" ht="12.75">
      <c r="A50" s="312">
        <v>2005</v>
      </c>
      <c r="B50" s="312" t="s">
        <v>480</v>
      </c>
      <c r="C50" s="312">
        <v>10.3</v>
      </c>
      <c r="D50" s="312">
        <v>14.8</v>
      </c>
      <c r="E50" s="312">
        <v>1.4</v>
      </c>
      <c r="F50" s="312">
        <v>9.9</v>
      </c>
      <c r="G50" s="312">
        <v>9.9</v>
      </c>
      <c r="H50" s="314"/>
      <c r="I50" s="315"/>
    </row>
    <row r="51" spans="1:9" ht="12.75">
      <c r="A51" s="312">
        <v>2006</v>
      </c>
      <c r="B51" s="312" t="s">
        <v>480</v>
      </c>
      <c r="C51" s="312">
        <v>7.7</v>
      </c>
      <c r="D51" s="312">
        <v>17.6</v>
      </c>
      <c r="E51" s="312">
        <v>0.7</v>
      </c>
      <c r="F51" s="312">
        <v>11.6</v>
      </c>
      <c r="G51" s="312">
        <v>11.7</v>
      </c>
      <c r="H51" s="314"/>
      <c r="I51" s="315"/>
    </row>
    <row r="52" spans="1:9" ht="12.75">
      <c r="A52" s="312">
        <v>2007</v>
      </c>
      <c r="B52" s="312" t="s">
        <v>480</v>
      </c>
      <c r="C52" s="312">
        <v>29.8</v>
      </c>
      <c r="D52" s="312">
        <v>11.1</v>
      </c>
      <c r="E52" s="312">
        <v>3.6</v>
      </c>
      <c r="F52" s="312">
        <v>5.6</v>
      </c>
      <c r="G52" s="312">
        <v>5.9</v>
      </c>
      <c r="H52" s="314"/>
      <c r="I52" s="315"/>
    </row>
    <row r="53" spans="1:9" ht="12.75">
      <c r="A53" s="312">
        <v>2008</v>
      </c>
      <c r="B53" s="312" t="s">
        <v>480</v>
      </c>
      <c r="C53" s="312" t="s">
        <v>496</v>
      </c>
      <c r="D53" s="312">
        <v>0</v>
      </c>
      <c r="E53" s="312">
        <v>14.9</v>
      </c>
      <c r="F53" s="312">
        <v>4.7</v>
      </c>
      <c r="G53" s="312">
        <v>4.5</v>
      </c>
      <c r="H53" s="314"/>
      <c r="I53" s="315"/>
    </row>
    <row r="54" ht="12.75">
      <c r="A54" s="309" t="s">
        <v>302</v>
      </c>
    </row>
    <row r="55" ht="12.75">
      <c r="A55" s="324" t="s">
        <v>159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Q55"/>
  <sheetViews>
    <sheetView workbookViewId="0" topLeftCell="A1">
      <selection activeCell="A2" sqref="A2"/>
    </sheetView>
  </sheetViews>
  <sheetFormatPr defaultColWidth="11.421875" defaultRowHeight="12.75"/>
  <cols>
    <col min="1" max="16384" width="11.421875" style="301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9" t="s">
        <v>987</v>
      </c>
    </row>
    <row r="4" ht="12.75">
      <c r="A4" s="357"/>
    </row>
    <row r="5" ht="12.75">
      <c r="A5" s="302" t="s">
        <v>467</v>
      </c>
    </row>
    <row r="6" ht="12.75">
      <c r="A6" s="302" t="s">
        <v>518</v>
      </c>
    </row>
    <row r="7" ht="12.75">
      <c r="A7" s="301" t="s">
        <v>302</v>
      </c>
    </row>
    <row r="8" ht="12.75">
      <c r="A8" s="301" t="s">
        <v>474</v>
      </c>
    </row>
    <row r="9" ht="12.75">
      <c r="A9" s="301" t="s">
        <v>302</v>
      </c>
    </row>
    <row r="10" spans="1:15" s="303" customFormat="1" ht="11.25">
      <c r="A10" s="303" t="s">
        <v>476</v>
      </c>
      <c r="B10" s="303" t="s">
        <v>477</v>
      </c>
      <c r="C10" s="304" t="s">
        <v>483</v>
      </c>
      <c r="D10" s="304" t="s">
        <v>507</v>
      </c>
      <c r="E10" s="304" t="s">
        <v>508</v>
      </c>
      <c r="F10" s="304" t="s">
        <v>774</v>
      </c>
      <c r="G10" s="304" t="s">
        <v>510</v>
      </c>
      <c r="H10" s="304" t="s">
        <v>520</v>
      </c>
      <c r="I10" s="304" t="s">
        <v>512</v>
      </c>
      <c r="J10" s="304" t="s">
        <v>844</v>
      </c>
      <c r="K10" s="304" t="s">
        <v>530</v>
      </c>
      <c r="L10" s="304" t="s">
        <v>513</v>
      </c>
      <c r="M10" s="304" t="s">
        <v>517</v>
      </c>
      <c r="N10" s="304" t="s">
        <v>494</v>
      </c>
      <c r="O10" s="304" t="s">
        <v>495</v>
      </c>
    </row>
    <row r="11" spans="1:17" ht="12.75">
      <c r="A11" s="305">
        <v>2002</v>
      </c>
      <c r="B11" s="305" t="s">
        <v>480</v>
      </c>
      <c r="C11" s="306">
        <v>136196</v>
      </c>
      <c r="D11" s="306">
        <v>117308</v>
      </c>
      <c r="E11" s="306">
        <v>278958</v>
      </c>
      <c r="F11" s="306">
        <v>56589</v>
      </c>
      <c r="G11" s="306" t="s">
        <v>498</v>
      </c>
      <c r="H11" s="306">
        <v>107594</v>
      </c>
      <c r="I11" s="306">
        <v>56367</v>
      </c>
      <c r="J11" s="306" t="s">
        <v>497</v>
      </c>
      <c r="K11" s="306" t="s">
        <v>497</v>
      </c>
      <c r="L11" s="306">
        <v>38551</v>
      </c>
      <c r="M11" s="306">
        <v>48385</v>
      </c>
      <c r="N11" s="306">
        <v>96270</v>
      </c>
      <c r="O11" s="306">
        <v>936222</v>
      </c>
      <c r="P11" s="307"/>
      <c r="Q11" s="308"/>
    </row>
    <row r="12" spans="1:17" ht="12.75">
      <c r="A12" s="305">
        <v>2003</v>
      </c>
      <c r="B12" s="305" t="s">
        <v>480</v>
      </c>
      <c r="C12" s="306">
        <v>117974</v>
      </c>
      <c r="D12" s="306">
        <v>181262</v>
      </c>
      <c r="E12" s="306">
        <v>783371</v>
      </c>
      <c r="F12" s="306">
        <v>81717</v>
      </c>
      <c r="G12" s="306" t="s">
        <v>498</v>
      </c>
      <c r="H12" s="306">
        <v>132531</v>
      </c>
      <c r="I12" s="306">
        <v>71228</v>
      </c>
      <c r="J12" s="306" t="s">
        <v>497</v>
      </c>
      <c r="K12" s="306" t="s">
        <v>497</v>
      </c>
      <c r="L12" s="306">
        <v>37575</v>
      </c>
      <c r="M12" s="306">
        <v>31521</v>
      </c>
      <c r="N12" s="306">
        <v>157219</v>
      </c>
      <c r="O12" s="306">
        <v>1594402</v>
      </c>
      <c r="P12" s="307"/>
      <c r="Q12" s="308"/>
    </row>
    <row r="13" spans="1:17" ht="12.75">
      <c r="A13" s="305">
        <v>2004</v>
      </c>
      <c r="B13" s="305" t="s">
        <v>480</v>
      </c>
      <c r="C13" s="306">
        <v>206837</v>
      </c>
      <c r="D13" s="306">
        <v>344908</v>
      </c>
      <c r="E13" s="306">
        <v>551910</v>
      </c>
      <c r="F13" s="306">
        <v>149808</v>
      </c>
      <c r="G13" s="306" t="s">
        <v>498</v>
      </c>
      <c r="H13" s="306">
        <v>147831</v>
      </c>
      <c r="I13" s="306">
        <v>168351</v>
      </c>
      <c r="J13" s="306" t="s">
        <v>497</v>
      </c>
      <c r="K13" s="306" t="s">
        <v>497</v>
      </c>
      <c r="L13" s="306">
        <v>25558</v>
      </c>
      <c r="M13" s="306">
        <v>35992</v>
      </c>
      <c r="N13" s="306">
        <v>355003</v>
      </c>
      <c r="O13" s="306">
        <v>1986202</v>
      </c>
      <c r="P13" s="307"/>
      <c r="Q13" s="308"/>
    </row>
    <row r="14" spans="1:17" ht="12.75">
      <c r="A14" s="305">
        <v>2005</v>
      </c>
      <c r="B14" s="305" t="s">
        <v>480</v>
      </c>
      <c r="C14" s="306">
        <v>138802</v>
      </c>
      <c r="D14" s="306">
        <v>286587</v>
      </c>
      <c r="E14" s="306">
        <v>590556</v>
      </c>
      <c r="F14" s="306">
        <v>164873</v>
      </c>
      <c r="G14" s="306" t="s">
        <v>498</v>
      </c>
      <c r="H14" s="306">
        <v>159573</v>
      </c>
      <c r="I14" s="306">
        <v>157902</v>
      </c>
      <c r="J14" s="306" t="s">
        <v>497</v>
      </c>
      <c r="K14" s="306">
        <v>83906</v>
      </c>
      <c r="L14" s="306">
        <v>13628</v>
      </c>
      <c r="M14" s="306">
        <v>29751</v>
      </c>
      <c r="N14" s="306">
        <v>399156</v>
      </c>
      <c r="O14" s="306">
        <v>2024739</v>
      </c>
      <c r="P14" s="307"/>
      <c r="Q14" s="308"/>
    </row>
    <row r="15" spans="1:17" ht="12.75">
      <c r="A15" s="305">
        <v>2006</v>
      </c>
      <c r="B15" s="305" t="s">
        <v>480</v>
      </c>
      <c r="C15" s="306">
        <v>206728</v>
      </c>
      <c r="D15" s="306">
        <v>362272</v>
      </c>
      <c r="E15" s="306">
        <v>1144184</v>
      </c>
      <c r="F15" s="306">
        <v>196090</v>
      </c>
      <c r="G15" s="306">
        <v>734</v>
      </c>
      <c r="H15" s="306">
        <v>158103</v>
      </c>
      <c r="I15" s="306">
        <v>174822</v>
      </c>
      <c r="J15" s="306" t="s">
        <v>497</v>
      </c>
      <c r="K15" s="306">
        <v>155545</v>
      </c>
      <c r="L15" s="306">
        <v>20975</v>
      </c>
      <c r="M15" s="306">
        <v>20702</v>
      </c>
      <c r="N15" s="306">
        <v>828887</v>
      </c>
      <c r="O15" s="306">
        <v>3269047</v>
      </c>
      <c r="P15" s="307"/>
      <c r="Q15" s="308"/>
    </row>
    <row r="16" spans="1:17" ht="12.75">
      <c r="A16" s="305">
        <v>2007</v>
      </c>
      <c r="B16" s="305" t="s">
        <v>480</v>
      </c>
      <c r="C16" s="306">
        <v>220068</v>
      </c>
      <c r="D16" s="306">
        <v>380009</v>
      </c>
      <c r="E16" s="306">
        <v>1340089</v>
      </c>
      <c r="F16" s="306">
        <v>308804</v>
      </c>
      <c r="G16" s="306">
        <v>2781</v>
      </c>
      <c r="H16" s="306">
        <v>217155</v>
      </c>
      <c r="I16" s="306">
        <v>200218</v>
      </c>
      <c r="J16" s="306" t="s">
        <v>497</v>
      </c>
      <c r="K16" s="306">
        <v>534074</v>
      </c>
      <c r="L16" s="306">
        <v>32963</v>
      </c>
      <c r="M16" s="306">
        <v>288221</v>
      </c>
      <c r="N16" s="306">
        <v>3179600</v>
      </c>
      <c r="O16" s="306">
        <v>6703987</v>
      </c>
      <c r="P16" s="307"/>
      <c r="Q16" s="308"/>
    </row>
    <row r="17" spans="1:17" ht="12.75">
      <c r="A17" s="305">
        <v>2008</v>
      </c>
      <c r="B17" s="305" t="s">
        <v>480</v>
      </c>
      <c r="C17" s="306">
        <v>296727</v>
      </c>
      <c r="D17" s="306">
        <v>648499</v>
      </c>
      <c r="E17" s="306">
        <v>1345160</v>
      </c>
      <c r="F17" s="306">
        <v>145782</v>
      </c>
      <c r="G17" s="306" t="s">
        <v>498</v>
      </c>
      <c r="H17" s="306">
        <v>247301</v>
      </c>
      <c r="I17" s="306">
        <v>250410</v>
      </c>
      <c r="J17" s="306">
        <v>71563</v>
      </c>
      <c r="K17" s="306">
        <v>208742</v>
      </c>
      <c r="L17" s="306">
        <v>29079</v>
      </c>
      <c r="M17" s="306">
        <v>212475</v>
      </c>
      <c r="N17" s="306">
        <v>1727942</v>
      </c>
      <c r="O17" s="306">
        <v>5183685</v>
      </c>
      <c r="P17" s="307"/>
      <c r="Q17" s="308"/>
    </row>
    <row r="18" spans="1:17" ht="12.75">
      <c r="A18" s="301" t="s">
        <v>302</v>
      </c>
      <c r="P18" s="307"/>
      <c r="Q18" s="307"/>
    </row>
    <row r="19" spans="1:17" ht="12.75">
      <c r="A19" s="301" t="s">
        <v>302</v>
      </c>
      <c r="P19" s="307"/>
      <c r="Q19" s="307"/>
    </row>
    <row r="20" spans="1:17" ht="12.75">
      <c r="A20" s="301" t="s">
        <v>471</v>
      </c>
      <c r="P20" s="307"/>
      <c r="Q20" s="307"/>
    </row>
    <row r="21" spans="1:17" ht="12.75">
      <c r="A21" s="301" t="s">
        <v>302</v>
      </c>
      <c r="P21" s="307"/>
      <c r="Q21" s="307"/>
    </row>
    <row r="22" spans="1:17" ht="12.75">
      <c r="A22" s="301" t="s">
        <v>476</v>
      </c>
      <c r="B22" s="301" t="s">
        <v>477</v>
      </c>
      <c r="C22" s="304" t="s">
        <v>483</v>
      </c>
      <c r="D22" s="304" t="s">
        <v>507</v>
      </c>
      <c r="E22" s="304" t="s">
        <v>508</v>
      </c>
      <c r="F22" s="304" t="s">
        <v>774</v>
      </c>
      <c r="G22" s="304" t="s">
        <v>510</v>
      </c>
      <c r="H22" s="304" t="s">
        <v>520</v>
      </c>
      <c r="I22" s="304" t="s">
        <v>512</v>
      </c>
      <c r="J22" s="304" t="s">
        <v>844</v>
      </c>
      <c r="K22" s="304" t="s">
        <v>530</v>
      </c>
      <c r="L22" s="304" t="s">
        <v>513</v>
      </c>
      <c r="M22" s="304" t="s">
        <v>179</v>
      </c>
      <c r="N22" s="304" t="s">
        <v>494</v>
      </c>
      <c r="O22" s="304" t="s">
        <v>495</v>
      </c>
      <c r="P22" s="307"/>
      <c r="Q22" s="307"/>
    </row>
    <row r="23" spans="1:17" ht="12.75">
      <c r="A23" s="305">
        <v>2002</v>
      </c>
      <c r="B23" s="305" t="s">
        <v>480</v>
      </c>
      <c r="C23" s="306">
        <v>8513</v>
      </c>
      <c r="D23" s="306">
        <v>10257</v>
      </c>
      <c r="E23" s="306">
        <v>20741</v>
      </c>
      <c r="F23" s="306">
        <v>6861</v>
      </c>
      <c r="G23" s="306" t="s">
        <v>498</v>
      </c>
      <c r="H23" s="306">
        <v>21183</v>
      </c>
      <c r="I23" s="306">
        <v>6022</v>
      </c>
      <c r="J23" s="306" t="s">
        <v>497</v>
      </c>
      <c r="K23" s="306" t="s">
        <v>497</v>
      </c>
      <c r="L23" s="306">
        <v>5210</v>
      </c>
      <c r="M23" s="306">
        <v>7325</v>
      </c>
      <c r="N23" s="306">
        <v>5740</v>
      </c>
      <c r="O23" s="306">
        <v>91858</v>
      </c>
      <c r="P23" s="307"/>
      <c r="Q23" s="308"/>
    </row>
    <row r="24" spans="1:17" ht="12.75">
      <c r="A24" s="305">
        <v>2003</v>
      </c>
      <c r="B24" s="305" t="s">
        <v>480</v>
      </c>
      <c r="C24" s="306">
        <v>10104</v>
      </c>
      <c r="D24" s="306">
        <v>13488</v>
      </c>
      <c r="E24" s="306">
        <v>29959</v>
      </c>
      <c r="F24" s="306">
        <v>7050</v>
      </c>
      <c r="G24" s="306" t="s">
        <v>498</v>
      </c>
      <c r="H24" s="306">
        <v>26923</v>
      </c>
      <c r="I24" s="306">
        <v>7710</v>
      </c>
      <c r="J24" s="306" t="s">
        <v>497</v>
      </c>
      <c r="K24" s="306" t="s">
        <v>497</v>
      </c>
      <c r="L24" s="306">
        <v>6067</v>
      </c>
      <c r="M24" s="306">
        <v>7421</v>
      </c>
      <c r="N24" s="306">
        <v>8198</v>
      </c>
      <c r="O24" s="306">
        <v>116924</v>
      </c>
      <c r="P24" s="307"/>
      <c r="Q24" s="308"/>
    </row>
    <row r="25" spans="1:17" ht="12.75">
      <c r="A25" s="305">
        <v>2004</v>
      </c>
      <c r="B25" s="305" t="s">
        <v>480</v>
      </c>
      <c r="C25" s="306">
        <v>12109</v>
      </c>
      <c r="D25" s="306">
        <v>18336</v>
      </c>
      <c r="E25" s="306">
        <v>34956</v>
      </c>
      <c r="F25" s="306">
        <v>9207</v>
      </c>
      <c r="G25" s="306" t="s">
        <v>498</v>
      </c>
      <c r="H25" s="306">
        <v>30923</v>
      </c>
      <c r="I25" s="306">
        <v>12261</v>
      </c>
      <c r="J25" s="306" t="s">
        <v>497</v>
      </c>
      <c r="K25" s="306" t="s">
        <v>497</v>
      </c>
      <c r="L25" s="306">
        <v>6770</v>
      </c>
      <c r="M25" s="306">
        <v>8194</v>
      </c>
      <c r="N25" s="306">
        <v>14414</v>
      </c>
      <c r="O25" s="306">
        <v>147175</v>
      </c>
      <c r="P25" s="307"/>
      <c r="Q25" s="308"/>
    </row>
    <row r="26" spans="1:17" ht="12.75">
      <c r="A26" s="305">
        <v>2005</v>
      </c>
      <c r="B26" s="305" t="s">
        <v>480</v>
      </c>
      <c r="C26" s="306">
        <v>13539</v>
      </c>
      <c r="D26" s="306">
        <v>22722</v>
      </c>
      <c r="E26" s="306">
        <v>40462</v>
      </c>
      <c r="F26" s="306">
        <v>11824</v>
      </c>
      <c r="G26" s="306" t="s">
        <v>498</v>
      </c>
      <c r="H26" s="306">
        <v>34881</v>
      </c>
      <c r="I26" s="306">
        <v>16387</v>
      </c>
      <c r="J26" s="306" t="s">
        <v>497</v>
      </c>
      <c r="K26" s="306">
        <v>6369</v>
      </c>
      <c r="L26" s="306">
        <v>5970</v>
      </c>
      <c r="M26" s="306">
        <v>9231</v>
      </c>
      <c r="N26" s="306">
        <v>17180</v>
      </c>
      <c r="O26" s="306">
        <v>178570</v>
      </c>
      <c r="P26" s="307"/>
      <c r="Q26" s="308"/>
    </row>
    <row r="27" spans="1:17" ht="12.75">
      <c r="A27" s="305">
        <v>2006</v>
      </c>
      <c r="B27" s="305" t="s">
        <v>480</v>
      </c>
      <c r="C27" s="306">
        <v>14588</v>
      </c>
      <c r="D27" s="306">
        <v>26569</v>
      </c>
      <c r="E27" s="306">
        <v>45063</v>
      </c>
      <c r="F27" s="306">
        <v>14443</v>
      </c>
      <c r="G27" s="306">
        <v>296</v>
      </c>
      <c r="H27" s="306">
        <v>39030</v>
      </c>
      <c r="I27" s="306">
        <v>18599</v>
      </c>
      <c r="J27" s="306" t="s">
        <v>497</v>
      </c>
      <c r="K27" s="306">
        <v>7847</v>
      </c>
      <c r="L27" s="306">
        <v>6356</v>
      </c>
      <c r="M27" s="306">
        <v>17914</v>
      </c>
      <c r="N27" s="306">
        <v>19594</v>
      </c>
      <c r="O27" s="306">
        <v>210304</v>
      </c>
      <c r="P27" s="307"/>
      <c r="Q27" s="308"/>
    </row>
    <row r="28" spans="1:17" ht="12.75">
      <c r="A28" s="305">
        <v>2007</v>
      </c>
      <c r="B28" s="305" t="s">
        <v>480</v>
      </c>
      <c r="C28" s="306">
        <v>17208</v>
      </c>
      <c r="D28" s="306">
        <v>30570</v>
      </c>
      <c r="E28" s="306">
        <v>50860</v>
      </c>
      <c r="F28" s="306">
        <v>18781</v>
      </c>
      <c r="G28" s="306">
        <v>294</v>
      </c>
      <c r="H28" s="306">
        <v>46375</v>
      </c>
      <c r="I28" s="306">
        <v>21942</v>
      </c>
      <c r="J28" s="306" t="s">
        <v>497</v>
      </c>
      <c r="K28" s="306">
        <v>16578</v>
      </c>
      <c r="L28" s="306">
        <v>7287</v>
      </c>
      <c r="M28" s="306">
        <v>37365</v>
      </c>
      <c r="N28" s="306">
        <v>28272</v>
      </c>
      <c r="O28" s="306">
        <v>275537</v>
      </c>
      <c r="P28" s="307"/>
      <c r="Q28" s="308"/>
    </row>
    <row r="29" spans="1:17" ht="12.75">
      <c r="A29" s="305">
        <v>2008</v>
      </c>
      <c r="B29" s="305" t="s">
        <v>480</v>
      </c>
      <c r="C29" s="306">
        <v>20105</v>
      </c>
      <c r="D29" s="306">
        <v>37056</v>
      </c>
      <c r="E29" s="306">
        <v>64663</v>
      </c>
      <c r="F29" s="306">
        <v>23565</v>
      </c>
      <c r="G29" s="306" t="s">
        <v>498</v>
      </c>
      <c r="H29" s="306">
        <v>53853</v>
      </c>
      <c r="I29" s="306">
        <v>25898</v>
      </c>
      <c r="J29" s="306">
        <v>9779</v>
      </c>
      <c r="K29" s="306">
        <v>18855</v>
      </c>
      <c r="L29" s="306">
        <v>8167</v>
      </c>
      <c r="M29" s="306">
        <v>46704</v>
      </c>
      <c r="N29" s="306">
        <v>27161</v>
      </c>
      <c r="O29" s="306">
        <v>335811</v>
      </c>
      <c r="P29" s="307"/>
      <c r="Q29" s="308"/>
    </row>
    <row r="30" spans="1:17" ht="12.75">
      <c r="A30" s="301" t="s">
        <v>302</v>
      </c>
      <c r="P30" s="307"/>
      <c r="Q30" s="307"/>
    </row>
    <row r="31" spans="1:17" ht="12.75">
      <c r="A31" s="301" t="s">
        <v>302</v>
      </c>
      <c r="P31" s="307"/>
      <c r="Q31" s="307"/>
    </row>
    <row r="32" spans="1:17" ht="12.75">
      <c r="A32" s="301" t="s">
        <v>472</v>
      </c>
      <c r="P32" s="307"/>
      <c r="Q32" s="307"/>
    </row>
    <row r="33" spans="1:17" ht="12.75">
      <c r="A33" s="301" t="s">
        <v>302</v>
      </c>
      <c r="P33" s="307"/>
      <c r="Q33" s="307"/>
    </row>
    <row r="34" spans="1:17" ht="12.75">
      <c r="A34" s="301" t="s">
        <v>476</v>
      </c>
      <c r="B34" s="301" t="s">
        <v>477</v>
      </c>
      <c r="C34" s="304" t="s">
        <v>483</v>
      </c>
      <c r="D34" s="304" t="s">
        <v>507</v>
      </c>
      <c r="E34" s="304" t="s">
        <v>508</v>
      </c>
      <c r="F34" s="304" t="s">
        <v>774</v>
      </c>
      <c r="G34" s="304" t="s">
        <v>510</v>
      </c>
      <c r="H34" s="304" t="s">
        <v>520</v>
      </c>
      <c r="I34" s="304" t="s">
        <v>512</v>
      </c>
      <c r="J34" s="304" t="s">
        <v>844</v>
      </c>
      <c r="K34" s="304" t="s">
        <v>530</v>
      </c>
      <c r="L34" s="304" t="s">
        <v>513</v>
      </c>
      <c r="M34" s="304" t="s">
        <v>180</v>
      </c>
      <c r="N34" s="304" t="s">
        <v>494</v>
      </c>
      <c r="O34" s="304" t="s">
        <v>495</v>
      </c>
      <c r="P34" s="307"/>
      <c r="Q34" s="307"/>
    </row>
    <row r="35" spans="1:17" ht="12.75">
      <c r="A35" s="305">
        <v>2002</v>
      </c>
      <c r="B35" s="305" t="s">
        <v>480</v>
      </c>
      <c r="C35" s="306">
        <v>1449</v>
      </c>
      <c r="D35" s="306">
        <v>2305</v>
      </c>
      <c r="E35" s="306">
        <v>5492</v>
      </c>
      <c r="F35" s="306">
        <v>1667</v>
      </c>
      <c r="G35" s="306" t="s">
        <v>498</v>
      </c>
      <c r="H35" s="306">
        <v>4025</v>
      </c>
      <c r="I35" s="306">
        <v>1137</v>
      </c>
      <c r="J35" s="306" t="s">
        <v>497</v>
      </c>
      <c r="K35" s="306" t="s">
        <v>497</v>
      </c>
      <c r="L35" s="306">
        <v>1130</v>
      </c>
      <c r="M35" s="306">
        <v>221</v>
      </c>
      <c r="N35" s="306">
        <v>2035</v>
      </c>
      <c r="O35" s="306">
        <v>19465</v>
      </c>
      <c r="P35" s="307"/>
      <c r="Q35" s="308"/>
    </row>
    <row r="36" spans="1:17" ht="12.75">
      <c r="A36" s="305">
        <v>2003</v>
      </c>
      <c r="B36" s="305" t="s">
        <v>480</v>
      </c>
      <c r="C36" s="306">
        <v>1505</v>
      </c>
      <c r="D36" s="306">
        <v>3128</v>
      </c>
      <c r="E36" s="306">
        <v>9010</v>
      </c>
      <c r="F36" s="306">
        <v>1778</v>
      </c>
      <c r="G36" s="306" t="s">
        <v>498</v>
      </c>
      <c r="H36" s="306">
        <v>5527</v>
      </c>
      <c r="I36" s="306">
        <v>1627</v>
      </c>
      <c r="J36" s="306" t="s">
        <v>497</v>
      </c>
      <c r="K36" s="306" t="s">
        <v>497</v>
      </c>
      <c r="L36" s="306">
        <v>804</v>
      </c>
      <c r="M36" s="306">
        <v>22</v>
      </c>
      <c r="N36" s="306">
        <v>2401</v>
      </c>
      <c r="O36" s="306">
        <v>25805</v>
      </c>
      <c r="P36" s="307"/>
      <c r="Q36" s="308"/>
    </row>
    <row r="37" spans="1:17" ht="12.75">
      <c r="A37" s="305">
        <v>2004</v>
      </c>
      <c r="B37" s="305" t="s">
        <v>480</v>
      </c>
      <c r="C37" s="306">
        <v>1752</v>
      </c>
      <c r="D37" s="306">
        <v>4510</v>
      </c>
      <c r="E37" s="306">
        <v>9802</v>
      </c>
      <c r="F37" s="306">
        <v>1980</v>
      </c>
      <c r="G37" s="306" t="s">
        <v>498</v>
      </c>
      <c r="H37" s="306">
        <v>3327</v>
      </c>
      <c r="I37" s="306">
        <v>2819</v>
      </c>
      <c r="J37" s="306" t="s">
        <v>497</v>
      </c>
      <c r="K37" s="306" t="s">
        <v>497</v>
      </c>
      <c r="L37" s="306">
        <v>551</v>
      </c>
      <c r="M37" s="306">
        <v>587</v>
      </c>
      <c r="N37" s="306">
        <v>4501</v>
      </c>
      <c r="O37" s="306">
        <v>29834</v>
      </c>
      <c r="P37" s="307"/>
      <c r="Q37" s="308"/>
    </row>
    <row r="38" spans="1:17" ht="12.75">
      <c r="A38" s="305">
        <v>2005</v>
      </c>
      <c r="B38" s="305" t="s">
        <v>480</v>
      </c>
      <c r="C38" s="306">
        <v>994</v>
      </c>
      <c r="D38" s="306">
        <v>3725</v>
      </c>
      <c r="E38" s="306">
        <v>9475</v>
      </c>
      <c r="F38" s="306">
        <v>2258</v>
      </c>
      <c r="G38" s="306" t="s">
        <v>498</v>
      </c>
      <c r="H38" s="306">
        <v>2844</v>
      </c>
      <c r="I38" s="306">
        <v>3685</v>
      </c>
      <c r="J38" s="306" t="s">
        <v>497</v>
      </c>
      <c r="K38" s="306">
        <v>869</v>
      </c>
      <c r="L38" s="306">
        <v>513</v>
      </c>
      <c r="M38" s="306">
        <v>741</v>
      </c>
      <c r="N38" s="306">
        <v>2247</v>
      </c>
      <c r="O38" s="306">
        <v>27354</v>
      </c>
      <c r="P38" s="307"/>
      <c r="Q38" s="308"/>
    </row>
    <row r="39" spans="1:17" ht="12.75">
      <c r="A39" s="305">
        <v>2006</v>
      </c>
      <c r="B39" s="305" t="s">
        <v>480</v>
      </c>
      <c r="C39" s="306">
        <v>764</v>
      </c>
      <c r="D39" s="306">
        <v>3370</v>
      </c>
      <c r="E39" s="306">
        <v>6314</v>
      </c>
      <c r="F39" s="306">
        <v>2370</v>
      </c>
      <c r="G39" s="306">
        <v>-39</v>
      </c>
      <c r="H39" s="306">
        <v>3416</v>
      </c>
      <c r="I39" s="306">
        <v>1922</v>
      </c>
      <c r="J39" s="306" t="s">
        <v>497</v>
      </c>
      <c r="K39" s="306">
        <v>1344</v>
      </c>
      <c r="L39" s="306">
        <v>260</v>
      </c>
      <c r="M39" s="306">
        <v>721</v>
      </c>
      <c r="N39" s="306">
        <v>2052</v>
      </c>
      <c r="O39" s="306">
        <v>22497</v>
      </c>
      <c r="P39" s="307"/>
      <c r="Q39" s="308"/>
    </row>
    <row r="40" spans="1:17" ht="12.75">
      <c r="A40" s="305">
        <v>2007</v>
      </c>
      <c r="B40" s="305" t="s">
        <v>480</v>
      </c>
      <c r="C40" s="306">
        <v>1540</v>
      </c>
      <c r="D40" s="306">
        <v>2034</v>
      </c>
      <c r="E40" s="306">
        <v>7831</v>
      </c>
      <c r="F40" s="306">
        <v>3269</v>
      </c>
      <c r="G40" s="306">
        <v>-84</v>
      </c>
      <c r="H40" s="306">
        <v>4456</v>
      </c>
      <c r="I40" s="306">
        <v>1966</v>
      </c>
      <c r="J40" s="306" t="s">
        <v>497</v>
      </c>
      <c r="K40" s="306">
        <v>2846</v>
      </c>
      <c r="L40" s="306">
        <v>460</v>
      </c>
      <c r="M40" s="306">
        <v>3680</v>
      </c>
      <c r="N40" s="306">
        <v>7227</v>
      </c>
      <c r="O40" s="306">
        <v>35228</v>
      </c>
      <c r="P40" s="307"/>
      <c r="Q40" s="308"/>
    </row>
    <row r="41" spans="1:17" ht="12.75">
      <c r="A41" s="305">
        <v>2008</v>
      </c>
      <c r="B41" s="305" t="s">
        <v>480</v>
      </c>
      <c r="C41" s="306">
        <v>1365</v>
      </c>
      <c r="D41" s="306">
        <v>3764</v>
      </c>
      <c r="E41" s="306">
        <v>9276</v>
      </c>
      <c r="F41" s="306">
        <v>3113</v>
      </c>
      <c r="G41" s="306" t="s">
        <v>498</v>
      </c>
      <c r="H41" s="306">
        <v>3350</v>
      </c>
      <c r="I41" s="306">
        <v>2003</v>
      </c>
      <c r="J41" s="306">
        <v>-187</v>
      </c>
      <c r="K41" s="306">
        <v>3879</v>
      </c>
      <c r="L41" s="306">
        <v>231</v>
      </c>
      <c r="M41" s="306">
        <v>6013</v>
      </c>
      <c r="N41" s="306">
        <v>-3627</v>
      </c>
      <c r="O41" s="306">
        <v>29183</v>
      </c>
      <c r="P41" s="307"/>
      <c r="Q41" s="308"/>
    </row>
    <row r="42" spans="1:17" ht="12.75">
      <c r="A42" s="301" t="s">
        <v>302</v>
      </c>
      <c r="P42" s="307"/>
      <c r="Q42" s="307"/>
    </row>
    <row r="43" spans="1:17" ht="12.75">
      <c r="A43" s="301" t="s">
        <v>302</v>
      </c>
      <c r="P43" s="307"/>
      <c r="Q43" s="307"/>
    </row>
    <row r="44" spans="1:17" ht="12.75">
      <c r="A44" s="301" t="s">
        <v>505</v>
      </c>
      <c r="P44" s="307"/>
      <c r="Q44" s="307"/>
    </row>
    <row r="45" spans="1:17" ht="12.75">
      <c r="A45" s="301" t="s">
        <v>302</v>
      </c>
      <c r="P45" s="307"/>
      <c r="Q45" s="307"/>
    </row>
    <row r="46" spans="1:17" ht="12.75">
      <c r="A46" s="301" t="s">
        <v>476</v>
      </c>
      <c r="B46" s="301" t="s">
        <v>477</v>
      </c>
      <c r="C46" s="304" t="s">
        <v>483</v>
      </c>
      <c r="D46" s="304" t="s">
        <v>507</v>
      </c>
      <c r="E46" s="304" t="s">
        <v>508</v>
      </c>
      <c r="F46" s="304" t="s">
        <v>774</v>
      </c>
      <c r="G46" s="304" t="s">
        <v>510</v>
      </c>
      <c r="H46" s="304" t="s">
        <v>520</v>
      </c>
      <c r="I46" s="304" t="s">
        <v>512</v>
      </c>
      <c r="J46" s="304" t="s">
        <v>844</v>
      </c>
      <c r="K46" s="304" t="s">
        <v>530</v>
      </c>
      <c r="L46" s="304" t="s">
        <v>513</v>
      </c>
      <c r="M46" s="304" t="s">
        <v>180</v>
      </c>
      <c r="N46" s="304" t="s">
        <v>494</v>
      </c>
      <c r="O46" s="304" t="s">
        <v>495</v>
      </c>
      <c r="P46" s="307"/>
      <c r="Q46" s="307"/>
    </row>
    <row r="47" spans="1:17" ht="12.75">
      <c r="A47" s="305">
        <v>2002</v>
      </c>
      <c r="B47" s="305" t="s">
        <v>480</v>
      </c>
      <c r="C47" s="401">
        <v>20.5</v>
      </c>
      <c r="D47" s="401">
        <v>29</v>
      </c>
      <c r="E47" s="401">
        <v>36</v>
      </c>
      <c r="F47" s="401">
        <v>32.1</v>
      </c>
      <c r="G47" s="401" t="s">
        <v>498</v>
      </c>
      <c r="H47" s="401">
        <v>23.5</v>
      </c>
      <c r="I47" s="401">
        <v>23.3</v>
      </c>
      <c r="J47" s="401" t="s">
        <v>497</v>
      </c>
      <c r="K47" s="401" t="s">
        <v>497</v>
      </c>
      <c r="L47" s="401">
        <v>27.7</v>
      </c>
      <c r="M47" s="401">
        <v>3.1</v>
      </c>
      <c r="N47" s="401">
        <v>54.9</v>
      </c>
      <c r="O47" s="401">
        <v>26.9</v>
      </c>
      <c r="P47" s="307"/>
      <c r="Q47" s="308"/>
    </row>
    <row r="48" spans="1:17" ht="12.75">
      <c r="A48" s="305">
        <v>2003</v>
      </c>
      <c r="B48" s="305" t="s">
        <v>480</v>
      </c>
      <c r="C48" s="401">
        <v>17.5</v>
      </c>
      <c r="D48" s="401">
        <v>30.2</v>
      </c>
      <c r="E48" s="401">
        <v>43</v>
      </c>
      <c r="F48" s="401">
        <v>33.7</v>
      </c>
      <c r="G48" s="401" t="s">
        <v>498</v>
      </c>
      <c r="H48" s="401">
        <v>25.8</v>
      </c>
      <c r="I48" s="401">
        <v>26.8</v>
      </c>
      <c r="J48" s="401" t="s">
        <v>497</v>
      </c>
      <c r="K48" s="401" t="s">
        <v>497</v>
      </c>
      <c r="L48" s="401">
        <v>15.3</v>
      </c>
      <c r="M48" s="401">
        <v>0.3</v>
      </c>
      <c r="N48" s="401">
        <v>41.4</v>
      </c>
      <c r="O48" s="401">
        <v>28.3</v>
      </c>
      <c r="P48" s="307"/>
      <c r="Q48" s="308"/>
    </row>
    <row r="49" spans="1:17" ht="12.75">
      <c r="A49" s="305">
        <v>2004</v>
      </c>
      <c r="B49" s="305" t="s">
        <v>480</v>
      </c>
      <c r="C49" s="401">
        <v>16.9</v>
      </c>
      <c r="D49" s="401">
        <v>32.6</v>
      </c>
      <c r="E49" s="401">
        <v>39</v>
      </c>
      <c r="F49" s="401">
        <v>27.4</v>
      </c>
      <c r="G49" s="401" t="s">
        <v>498</v>
      </c>
      <c r="H49" s="401">
        <v>12.1</v>
      </c>
      <c r="I49" s="401">
        <v>29.9</v>
      </c>
      <c r="J49" s="401" t="s">
        <v>497</v>
      </c>
      <c r="K49" s="401" t="s">
        <v>497</v>
      </c>
      <c r="L49" s="401">
        <v>8.9</v>
      </c>
      <c r="M49" s="401">
        <v>7.7</v>
      </c>
      <c r="N49" s="401">
        <v>45.4</v>
      </c>
      <c r="O49" s="401">
        <v>25.4</v>
      </c>
      <c r="P49" s="307"/>
      <c r="Q49" s="308"/>
    </row>
    <row r="50" spans="1:17" ht="12.75">
      <c r="A50" s="305">
        <v>2005</v>
      </c>
      <c r="B50" s="305" t="s">
        <v>480</v>
      </c>
      <c r="C50" s="401">
        <v>7.9</v>
      </c>
      <c r="D50" s="401">
        <v>19.6</v>
      </c>
      <c r="E50" s="401">
        <v>30.6</v>
      </c>
      <c r="F50" s="401">
        <v>23.6</v>
      </c>
      <c r="G50" s="401" t="s">
        <v>498</v>
      </c>
      <c r="H50" s="401">
        <v>8.9</v>
      </c>
      <c r="I50" s="401">
        <v>29</v>
      </c>
      <c r="J50" s="401" t="s">
        <v>497</v>
      </c>
      <c r="K50" s="401">
        <v>15.8</v>
      </c>
      <c r="L50" s="401">
        <v>9.4</v>
      </c>
      <c r="M50" s="401">
        <v>8.7</v>
      </c>
      <c r="N50" s="401">
        <v>15</v>
      </c>
      <c r="O50" s="401">
        <v>18.1</v>
      </c>
      <c r="P50" s="307"/>
      <c r="Q50" s="308"/>
    </row>
    <row r="51" spans="1:17" ht="12.75">
      <c r="A51" s="305">
        <v>2006</v>
      </c>
      <c r="B51" s="305" t="s">
        <v>480</v>
      </c>
      <c r="C51" s="401">
        <v>5.5</v>
      </c>
      <c r="D51" s="401">
        <v>14.5</v>
      </c>
      <c r="E51" s="401">
        <v>16.3</v>
      </c>
      <c r="F51" s="401">
        <v>19.6</v>
      </c>
      <c r="G51" s="401">
        <v>0</v>
      </c>
      <c r="H51" s="401">
        <v>9.6</v>
      </c>
      <c r="I51" s="401">
        <v>11.5</v>
      </c>
      <c r="J51" s="401" t="s">
        <v>497</v>
      </c>
      <c r="K51" s="401">
        <v>20.7</v>
      </c>
      <c r="L51" s="401">
        <v>4.3</v>
      </c>
      <c r="M51" s="401">
        <v>4.2</v>
      </c>
      <c r="N51" s="401">
        <v>11.7</v>
      </c>
      <c r="O51" s="401">
        <v>12</v>
      </c>
      <c r="P51" s="307"/>
      <c r="Q51" s="308"/>
    </row>
    <row r="52" spans="1:17" ht="12.75">
      <c r="A52" s="305">
        <v>2007</v>
      </c>
      <c r="B52" s="305" t="s">
        <v>480</v>
      </c>
      <c r="C52" s="401">
        <v>9.8</v>
      </c>
      <c r="D52" s="401">
        <v>7.1</v>
      </c>
      <c r="E52" s="401">
        <v>18.2</v>
      </c>
      <c r="F52" s="401">
        <v>21.1</v>
      </c>
      <c r="G52" s="401">
        <v>0</v>
      </c>
      <c r="H52" s="401">
        <v>10.6</v>
      </c>
      <c r="I52" s="401">
        <v>9.8</v>
      </c>
      <c r="J52" s="401" t="s">
        <v>497</v>
      </c>
      <c r="K52" s="401">
        <v>20.7</v>
      </c>
      <c r="L52" s="401">
        <v>6.7</v>
      </c>
      <c r="M52" s="401">
        <v>10.9</v>
      </c>
      <c r="N52" s="401">
        <v>34.3</v>
      </c>
      <c r="O52" s="401">
        <v>14.7</v>
      </c>
      <c r="P52" s="307"/>
      <c r="Q52" s="308"/>
    </row>
    <row r="53" spans="1:17" ht="12.75">
      <c r="A53" s="305">
        <v>2008</v>
      </c>
      <c r="B53" s="305" t="s">
        <v>480</v>
      </c>
      <c r="C53" s="401">
        <v>7.3</v>
      </c>
      <c r="D53" s="401">
        <v>11.3</v>
      </c>
      <c r="E53" s="401">
        <v>16.7</v>
      </c>
      <c r="F53" s="401">
        <v>15.2</v>
      </c>
      <c r="G53" s="401" t="s">
        <v>498</v>
      </c>
      <c r="H53" s="401">
        <v>6.6</v>
      </c>
      <c r="I53" s="401">
        <v>8.4</v>
      </c>
      <c r="J53" s="401">
        <v>0</v>
      </c>
      <c r="K53" s="401">
        <v>25.9</v>
      </c>
      <c r="L53" s="401">
        <v>2.9</v>
      </c>
      <c r="M53" s="401">
        <v>14.8</v>
      </c>
      <c r="N53" s="401">
        <v>0</v>
      </c>
      <c r="O53" s="401">
        <v>9.5</v>
      </c>
      <c r="P53" s="307"/>
      <c r="Q53" s="308"/>
    </row>
    <row r="54" ht="12.75">
      <c r="A54" s="301" t="s">
        <v>302</v>
      </c>
    </row>
    <row r="55" ht="12.75">
      <c r="A55" s="324" t="s">
        <v>159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79"/>
  <sheetViews>
    <sheetView workbookViewId="0" topLeftCell="A1">
      <selection activeCell="A2" sqref="A2"/>
    </sheetView>
  </sheetViews>
  <sheetFormatPr defaultColWidth="11.421875" defaultRowHeight="12.75"/>
  <cols>
    <col min="1" max="1" width="10.7109375" style="293" customWidth="1"/>
    <col min="2" max="16384" width="11.421875" style="293" customWidth="1"/>
  </cols>
  <sheetData>
    <row r="1" ht="12.75">
      <c r="A1" s="325" t="s">
        <v>1020</v>
      </c>
    </row>
    <row r="2" ht="12.75">
      <c r="A2" s="358" t="s">
        <v>986</v>
      </c>
    </row>
    <row r="3" ht="12.75">
      <c r="A3" s="359" t="s">
        <v>987</v>
      </c>
    </row>
    <row r="5" ht="12.75">
      <c r="A5" s="294" t="s">
        <v>467</v>
      </c>
    </row>
    <row r="6" ht="12.75">
      <c r="A6" s="294" t="s">
        <v>521</v>
      </c>
    </row>
    <row r="7" ht="12.75">
      <c r="A7" s="293" t="s">
        <v>302</v>
      </c>
    </row>
    <row r="8" ht="12.75">
      <c r="A8" s="293" t="s">
        <v>474</v>
      </c>
    </row>
    <row r="9" ht="12.75">
      <c r="A9" s="293" t="s">
        <v>302</v>
      </c>
    </row>
    <row r="10" spans="1:10" s="295" customFormat="1" ht="11.25">
      <c r="A10" s="295" t="s">
        <v>476</v>
      </c>
      <c r="B10" s="295" t="s">
        <v>477</v>
      </c>
      <c r="C10" s="296" t="s">
        <v>507</v>
      </c>
      <c r="D10" s="296" t="s">
        <v>781</v>
      </c>
      <c r="E10" s="296" t="s">
        <v>520</v>
      </c>
      <c r="F10" s="296" t="s">
        <v>512</v>
      </c>
      <c r="G10" s="296" t="s">
        <v>552</v>
      </c>
      <c r="H10" s="296" t="s">
        <v>517</v>
      </c>
      <c r="I10" s="296" t="s">
        <v>494</v>
      </c>
      <c r="J10" s="296" t="s">
        <v>495</v>
      </c>
    </row>
    <row r="11" spans="1:12" ht="12.75">
      <c r="A11" s="297">
        <v>2002</v>
      </c>
      <c r="B11" s="297" t="s">
        <v>480</v>
      </c>
      <c r="C11" s="298">
        <v>6742</v>
      </c>
      <c r="D11" s="298">
        <v>5879</v>
      </c>
      <c r="E11" s="298">
        <v>2143</v>
      </c>
      <c r="F11" s="298">
        <v>2809</v>
      </c>
      <c r="G11" s="298">
        <v>3301</v>
      </c>
      <c r="H11" s="298">
        <v>14896</v>
      </c>
      <c r="I11" s="298">
        <v>3586</v>
      </c>
      <c r="J11" s="298">
        <v>39359</v>
      </c>
      <c r="K11" s="299"/>
      <c r="L11" s="300"/>
    </row>
    <row r="12" spans="1:12" ht="12.75">
      <c r="A12" s="297">
        <v>2003</v>
      </c>
      <c r="B12" s="297" t="s">
        <v>480</v>
      </c>
      <c r="C12" s="298">
        <v>16267</v>
      </c>
      <c r="D12" s="298" t="s">
        <v>497</v>
      </c>
      <c r="E12" s="298">
        <v>1634</v>
      </c>
      <c r="F12" s="298">
        <v>2072</v>
      </c>
      <c r="G12" s="298">
        <v>3252</v>
      </c>
      <c r="H12" s="298" t="s">
        <v>496</v>
      </c>
      <c r="I12" s="298" t="s">
        <v>497</v>
      </c>
      <c r="J12" s="298">
        <v>23227</v>
      </c>
      <c r="K12" s="299"/>
      <c r="L12" s="300"/>
    </row>
    <row r="13" spans="1:12" ht="12.75">
      <c r="A13" s="297">
        <v>2004</v>
      </c>
      <c r="B13" s="297" t="s">
        <v>480</v>
      </c>
      <c r="C13" s="298">
        <v>15932</v>
      </c>
      <c r="D13" s="298" t="s">
        <v>497</v>
      </c>
      <c r="E13" s="298">
        <v>4088</v>
      </c>
      <c r="F13" s="298" t="s">
        <v>497</v>
      </c>
      <c r="G13" s="298">
        <v>3579</v>
      </c>
      <c r="H13" s="298" t="s">
        <v>496</v>
      </c>
      <c r="I13" s="298" t="s">
        <v>497</v>
      </c>
      <c r="J13" s="298">
        <v>23600</v>
      </c>
      <c r="K13" s="299"/>
      <c r="L13" s="300"/>
    </row>
    <row r="14" spans="1:12" ht="12.75">
      <c r="A14" s="297">
        <v>2005</v>
      </c>
      <c r="B14" s="297" t="s">
        <v>480</v>
      </c>
      <c r="C14" s="298">
        <v>16184</v>
      </c>
      <c r="D14" s="298" t="s">
        <v>497</v>
      </c>
      <c r="E14" s="298" t="s">
        <v>497</v>
      </c>
      <c r="F14" s="298" t="s">
        <v>497</v>
      </c>
      <c r="G14" s="298">
        <v>4740</v>
      </c>
      <c r="H14" s="298" t="s">
        <v>496</v>
      </c>
      <c r="I14" s="298" t="s">
        <v>497</v>
      </c>
      <c r="J14" s="298">
        <v>20925</v>
      </c>
      <c r="K14" s="299"/>
      <c r="L14" s="300"/>
    </row>
    <row r="15" spans="1:12" ht="12.75">
      <c r="A15" s="297">
        <v>2006</v>
      </c>
      <c r="B15" s="297" t="s">
        <v>480</v>
      </c>
      <c r="C15" s="298">
        <v>23062</v>
      </c>
      <c r="D15" s="298" t="s">
        <v>497</v>
      </c>
      <c r="E15" s="298" t="s">
        <v>497</v>
      </c>
      <c r="F15" s="298" t="s">
        <v>497</v>
      </c>
      <c r="G15" s="298">
        <v>4852</v>
      </c>
      <c r="H15" s="298" t="s">
        <v>496</v>
      </c>
      <c r="I15" s="298" t="s">
        <v>497</v>
      </c>
      <c r="J15" s="298">
        <v>27915</v>
      </c>
      <c r="K15" s="299"/>
      <c r="L15" s="300"/>
    </row>
    <row r="16" spans="1:12" ht="12.75">
      <c r="A16" s="297">
        <v>2007</v>
      </c>
      <c r="B16" s="297" t="s">
        <v>480</v>
      </c>
      <c r="C16" s="298">
        <v>30997</v>
      </c>
      <c r="D16" s="298" t="s">
        <v>497</v>
      </c>
      <c r="E16" s="298" t="s">
        <v>497</v>
      </c>
      <c r="F16" s="298" t="s">
        <v>497</v>
      </c>
      <c r="G16" s="298">
        <v>4874</v>
      </c>
      <c r="H16" s="298" t="s">
        <v>496</v>
      </c>
      <c r="I16" s="298" t="s">
        <v>497</v>
      </c>
      <c r="J16" s="298">
        <v>35872</v>
      </c>
      <c r="K16" s="299"/>
      <c r="L16" s="300"/>
    </row>
    <row r="17" spans="1:12" ht="12.75">
      <c r="A17" s="297">
        <v>2008</v>
      </c>
      <c r="B17" s="297" t="s">
        <v>480</v>
      </c>
      <c r="C17" s="298">
        <v>55696</v>
      </c>
      <c r="D17" s="298" t="s">
        <v>497</v>
      </c>
      <c r="E17" s="298" t="s">
        <v>497</v>
      </c>
      <c r="F17" s="298" t="s">
        <v>497</v>
      </c>
      <c r="G17" s="298">
        <v>5706</v>
      </c>
      <c r="H17" s="298" t="s">
        <v>496</v>
      </c>
      <c r="I17" s="298" t="s">
        <v>497</v>
      </c>
      <c r="J17" s="298">
        <v>61402</v>
      </c>
      <c r="K17" s="299"/>
      <c r="L17" s="300"/>
    </row>
    <row r="18" spans="1:12" ht="12.75">
      <c r="A18" s="293" t="s">
        <v>302</v>
      </c>
      <c r="K18" s="299"/>
      <c r="L18" s="299"/>
    </row>
    <row r="19" spans="1:12" ht="12.75">
      <c r="A19" s="293" t="s">
        <v>302</v>
      </c>
      <c r="K19" s="299"/>
      <c r="L19" s="299"/>
    </row>
    <row r="20" spans="1:12" ht="12.75">
      <c r="A20" s="293" t="s">
        <v>471</v>
      </c>
      <c r="K20" s="299"/>
      <c r="L20" s="299"/>
    </row>
    <row r="21" spans="1:12" ht="12.75">
      <c r="A21" s="293" t="s">
        <v>302</v>
      </c>
      <c r="K21" s="299"/>
      <c r="L21" s="299"/>
    </row>
    <row r="22" spans="1:12" ht="12.75">
      <c r="A22" s="293" t="s">
        <v>476</v>
      </c>
      <c r="B22" s="293" t="s">
        <v>477</v>
      </c>
      <c r="C22" s="296" t="s">
        <v>507</v>
      </c>
      <c r="D22" s="296" t="s">
        <v>781</v>
      </c>
      <c r="E22" s="296" t="s">
        <v>520</v>
      </c>
      <c r="F22" s="296" t="s">
        <v>512</v>
      </c>
      <c r="G22" s="296" t="s">
        <v>552</v>
      </c>
      <c r="H22" s="296" t="s">
        <v>517</v>
      </c>
      <c r="I22" s="296" t="s">
        <v>494</v>
      </c>
      <c r="J22" s="296" t="s">
        <v>495</v>
      </c>
      <c r="K22" s="299"/>
      <c r="L22" s="299"/>
    </row>
    <row r="23" spans="1:12" ht="12.75">
      <c r="A23" s="297">
        <v>2002</v>
      </c>
      <c r="B23" s="297" t="s">
        <v>480</v>
      </c>
      <c r="C23" s="298">
        <v>4747</v>
      </c>
      <c r="D23" s="298">
        <v>5576</v>
      </c>
      <c r="E23" s="298">
        <v>1863</v>
      </c>
      <c r="F23" s="298">
        <v>2614</v>
      </c>
      <c r="G23" s="298">
        <v>2989</v>
      </c>
      <c r="H23" s="298">
        <v>14063</v>
      </c>
      <c r="I23" s="298">
        <v>3179</v>
      </c>
      <c r="J23" s="298">
        <v>35034</v>
      </c>
      <c r="K23" s="299"/>
      <c r="L23" s="300"/>
    </row>
    <row r="24" spans="1:12" ht="12.75">
      <c r="A24" s="297">
        <v>2003</v>
      </c>
      <c r="B24" s="297" t="s">
        <v>480</v>
      </c>
      <c r="C24" s="298">
        <v>8506</v>
      </c>
      <c r="D24" s="298" t="s">
        <v>497</v>
      </c>
      <c r="E24" s="298">
        <v>1282</v>
      </c>
      <c r="F24" s="298">
        <v>1859</v>
      </c>
      <c r="G24" s="298">
        <v>3079</v>
      </c>
      <c r="H24" s="298" t="s">
        <v>496</v>
      </c>
      <c r="I24" s="298" t="s">
        <v>497</v>
      </c>
      <c r="J24" s="298">
        <v>14727</v>
      </c>
      <c r="K24" s="299"/>
      <c r="L24" s="300"/>
    </row>
    <row r="25" spans="1:12" ht="12.75">
      <c r="A25" s="297">
        <v>2004</v>
      </c>
      <c r="B25" s="297" t="s">
        <v>480</v>
      </c>
      <c r="C25" s="298">
        <v>13726</v>
      </c>
      <c r="D25" s="298" t="s">
        <v>497</v>
      </c>
      <c r="E25" s="298">
        <v>3515</v>
      </c>
      <c r="F25" s="298" t="s">
        <v>497</v>
      </c>
      <c r="G25" s="298">
        <v>3398</v>
      </c>
      <c r="H25" s="298" t="s">
        <v>496</v>
      </c>
      <c r="I25" s="298" t="s">
        <v>497</v>
      </c>
      <c r="J25" s="298">
        <v>20640</v>
      </c>
      <c r="K25" s="299"/>
      <c r="L25" s="300"/>
    </row>
    <row r="26" spans="1:12" ht="12.75">
      <c r="A26" s="297">
        <v>2005</v>
      </c>
      <c r="B26" s="297" t="s">
        <v>480</v>
      </c>
      <c r="C26" s="298">
        <v>15360</v>
      </c>
      <c r="D26" s="298" t="s">
        <v>497</v>
      </c>
      <c r="E26" s="298" t="s">
        <v>497</v>
      </c>
      <c r="F26" s="298" t="s">
        <v>497</v>
      </c>
      <c r="G26" s="298">
        <v>4397</v>
      </c>
      <c r="H26" s="298" t="s">
        <v>496</v>
      </c>
      <c r="I26" s="298" t="s">
        <v>497</v>
      </c>
      <c r="J26" s="298">
        <v>19757</v>
      </c>
      <c r="K26" s="299"/>
      <c r="L26" s="300"/>
    </row>
    <row r="27" spans="1:12" ht="12.75">
      <c r="A27" s="297">
        <v>2006</v>
      </c>
      <c r="B27" s="297" t="s">
        <v>480</v>
      </c>
      <c r="C27" s="298">
        <v>20186</v>
      </c>
      <c r="D27" s="298" t="s">
        <v>497</v>
      </c>
      <c r="E27" s="298" t="s">
        <v>497</v>
      </c>
      <c r="F27" s="298" t="s">
        <v>497</v>
      </c>
      <c r="G27" s="298">
        <v>4635</v>
      </c>
      <c r="H27" s="298" t="s">
        <v>496</v>
      </c>
      <c r="I27" s="298" t="s">
        <v>497</v>
      </c>
      <c r="J27" s="298">
        <v>24822</v>
      </c>
      <c r="K27" s="299"/>
      <c r="L27" s="300"/>
    </row>
    <row r="28" spans="1:12" ht="12.75">
      <c r="A28" s="297">
        <v>2007</v>
      </c>
      <c r="B28" s="297" t="s">
        <v>480</v>
      </c>
      <c r="C28" s="298">
        <v>27445</v>
      </c>
      <c r="D28" s="298" t="s">
        <v>497</v>
      </c>
      <c r="E28" s="298" t="s">
        <v>497</v>
      </c>
      <c r="F28" s="298" t="s">
        <v>497</v>
      </c>
      <c r="G28" s="298">
        <v>4508</v>
      </c>
      <c r="H28" s="298" t="s">
        <v>496</v>
      </c>
      <c r="I28" s="298" t="s">
        <v>497</v>
      </c>
      <c r="J28" s="298">
        <v>31953</v>
      </c>
      <c r="K28" s="299"/>
      <c r="L28" s="300"/>
    </row>
    <row r="29" spans="1:12" ht="12.75">
      <c r="A29" s="297">
        <v>2008</v>
      </c>
      <c r="B29" s="297" t="s">
        <v>480</v>
      </c>
      <c r="C29" s="298">
        <v>36586</v>
      </c>
      <c r="D29" s="298" t="s">
        <v>497</v>
      </c>
      <c r="E29" s="298" t="s">
        <v>497</v>
      </c>
      <c r="F29" s="298" t="s">
        <v>497</v>
      </c>
      <c r="G29" s="298">
        <v>4970</v>
      </c>
      <c r="H29" s="298" t="s">
        <v>496</v>
      </c>
      <c r="I29" s="298" t="s">
        <v>497</v>
      </c>
      <c r="J29" s="298">
        <v>41556</v>
      </c>
      <c r="K29" s="299"/>
      <c r="L29" s="300"/>
    </row>
    <row r="30" spans="1:12" ht="12.75">
      <c r="A30" s="293" t="s">
        <v>302</v>
      </c>
      <c r="K30" s="299"/>
      <c r="L30" s="299"/>
    </row>
    <row r="31" spans="1:12" ht="12.75">
      <c r="A31" s="293" t="s">
        <v>302</v>
      </c>
      <c r="K31" s="299"/>
      <c r="L31" s="299"/>
    </row>
    <row r="32" spans="1:12" ht="12.75">
      <c r="A32" s="293" t="s">
        <v>472</v>
      </c>
      <c r="K32" s="299"/>
      <c r="L32" s="299"/>
    </row>
    <row r="33" spans="1:12" ht="12.75">
      <c r="A33" s="293" t="s">
        <v>302</v>
      </c>
      <c r="K33" s="299"/>
      <c r="L33" s="299"/>
    </row>
    <row r="34" spans="1:12" ht="12.75">
      <c r="A34" s="293" t="s">
        <v>476</v>
      </c>
      <c r="B34" s="293" t="s">
        <v>477</v>
      </c>
      <c r="C34" s="296" t="s">
        <v>507</v>
      </c>
      <c r="D34" s="296" t="s">
        <v>781</v>
      </c>
      <c r="E34" s="296" t="s">
        <v>520</v>
      </c>
      <c r="F34" s="296" t="s">
        <v>512</v>
      </c>
      <c r="G34" s="296" t="s">
        <v>552</v>
      </c>
      <c r="H34" s="296" t="s">
        <v>517</v>
      </c>
      <c r="I34" s="296" t="s">
        <v>494</v>
      </c>
      <c r="J34" s="296" t="s">
        <v>495</v>
      </c>
      <c r="K34" s="299"/>
      <c r="L34" s="299"/>
    </row>
    <row r="35" spans="1:12" ht="12.75">
      <c r="A35" s="297">
        <v>2002</v>
      </c>
      <c r="B35" s="297" t="s">
        <v>480</v>
      </c>
      <c r="C35" s="298">
        <v>2903</v>
      </c>
      <c r="D35" s="298">
        <v>1425</v>
      </c>
      <c r="E35" s="298">
        <v>662</v>
      </c>
      <c r="F35" s="298">
        <v>1151</v>
      </c>
      <c r="G35" s="298">
        <v>1211</v>
      </c>
      <c r="H35" s="298">
        <v>4152</v>
      </c>
      <c r="I35" s="298">
        <v>1027</v>
      </c>
      <c r="J35" s="298">
        <v>12533</v>
      </c>
      <c r="K35" s="299"/>
      <c r="L35" s="300"/>
    </row>
    <row r="36" spans="1:12" ht="12.75">
      <c r="A36" s="297">
        <v>2003</v>
      </c>
      <c r="B36" s="297" t="s">
        <v>480</v>
      </c>
      <c r="C36" s="298">
        <v>3710</v>
      </c>
      <c r="D36" s="298" t="s">
        <v>497</v>
      </c>
      <c r="E36" s="298">
        <v>1207</v>
      </c>
      <c r="F36" s="298">
        <v>380</v>
      </c>
      <c r="G36" s="298">
        <v>1062</v>
      </c>
      <c r="H36" s="298" t="s">
        <v>496</v>
      </c>
      <c r="I36" s="298" t="s">
        <v>497</v>
      </c>
      <c r="J36" s="298">
        <v>6360</v>
      </c>
      <c r="K36" s="299"/>
      <c r="L36" s="300"/>
    </row>
    <row r="37" spans="1:12" ht="12.75">
      <c r="A37" s="297">
        <v>2004</v>
      </c>
      <c r="B37" s="297" t="s">
        <v>480</v>
      </c>
      <c r="C37" s="298">
        <v>5007</v>
      </c>
      <c r="D37" s="298" t="s">
        <v>497</v>
      </c>
      <c r="E37" s="298">
        <v>2190</v>
      </c>
      <c r="F37" s="298" t="s">
        <v>497</v>
      </c>
      <c r="G37" s="298">
        <v>1332</v>
      </c>
      <c r="H37" s="298" t="s">
        <v>496</v>
      </c>
      <c r="I37" s="298" t="s">
        <v>497</v>
      </c>
      <c r="J37" s="298">
        <v>8529</v>
      </c>
      <c r="K37" s="299"/>
      <c r="L37" s="300"/>
    </row>
    <row r="38" spans="1:12" ht="12.75">
      <c r="A38" s="297">
        <v>2005</v>
      </c>
      <c r="B38" s="297" t="s">
        <v>480</v>
      </c>
      <c r="C38" s="298">
        <v>4139</v>
      </c>
      <c r="D38" s="298" t="s">
        <v>497</v>
      </c>
      <c r="E38" s="298" t="s">
        <v>497</v>
      </c>
      <c r="F38" s="298" t="s">
        <v>497</v>
      </c>
      <c r="G38" s="298">
        <v>2442</v>
      </c>
      <c r="H38" s="298" t="s">
        <v>496</v>
      </c>
      <c r="I38" s="298" t="s">
        <v>497</v>
      </c>
      <c r="J38" s="298">
        <v>6582</v>
      </c>
      <c r="K38" s="299"/>
      <c r="L38" s="300"/>
    </row>
    <row r="39" spans="1:12" ht="12.75">
      <c r="A39" s="297">
        <v>2006</v>
      </c>
      <c r="B39" s="297" t="s">
        <v>480</v>
      </c>
      <c r="C39" s="298">
        <v>4503</v>
      </c>
      <c r="D39" s="298" t="s">
        <v>497</v>
      </c>
      <c r="E39" s="298" t="s">
        <v>497</v>
      </c>
      <c r="F39" s="298" t="s">
        <v>497</v>
      </c>
      <c r="G39" s="298">
        <v>2196</v>
      </c>
      <c r="H39" s="298" t="s">
        <v>496</v>
      </c>
      <c r="I39" s="298" t="s">
        <v>497</v>
      </c>
      <c r="J39" s="298">
        <v>6699</v>
      </c>
      <c r="K39" s="299"/>
      <c r="L39" s="300"/>
    </row>
    <row r="40" spans="1:12" ht="12.75">
      <c r="A40" s="297">
        <v>2007</v>
      </c>
      <c r="B40" s="297" t="s">
        <v>480</v>
      </c>
      <c r="C40" s="298">
        <v>5764</v>
      </c>
      <c r="D40" s="298" t="s">
        <v>497</v>
      </c>
      <c r="E40" s="298" t="s">
        <v>497</v>
      </c>
      <c r="F40" s="298" t="s">
        <v>497</v>
      </c>
      <c r="G40" s="298">
        <v>2654</v>
      </c>
      <c r="H40" s="298" t="s">
        <v>496</v>
      </c>
      <c r="I40" s="298" t="s">
        <v>497</v>
      </c>
      <c r="J40" s="298">
        <v>8419</v>
      </c>
      <c r="K40" s="299"/>
      <c r="L40" s="300"/>
    </row>
    <row r="41" spans="1:12" ht="12.75">
      <c r="A41" s="297">
        <v>2008</v>
      </c>
      <c r="B41" s="297" t="s">
        <v>480</v>
      </c>
      <c r="C41" s="298">
        <v>6698</v>
      </c>
      <c r="D41" s="298" t="s">
        <v>497</v>
      </c>
      <c r="E41" s="298" t="s">
        <v>497</v>
      </c>
      <c r="F41" s="298" t="s">
        <v>497</v>
      </c>
      <c r="G41" s="298">
        <v>2205</v>
      </c>
      <c r="H41" s="298" t="s">
        <v>496</v>
      </c>
      <c r="I41" s="298" t="s">
        <v>497</v>
      </c>
      <c r="J41" s="298">
        <v>8903</v>
      </c>
      <c r="K41" s="299"/>
      <c r="L41" s="300"/>
    </row>
    <row r="42" spans="1:12" ht="12.75">
      <c r="A42" s="293" t="s">
        <v>302</v>
      </c>
      <c r="K42" s="299"/>
      <c r="L42" s="299"/>
    </row>
    <row r="43" spans="1:12" ht="12.75">
      <c r="A43" s="293" t="s">
        <v>302</v>
      </c>
      <c r="K43" s="299"/>
      <c r="L43" s="299"/>
    </row>
    <row r="44" spans="1:12" ht="12.75">
      <c r="A44" s="293" t="s">
        <v>505</v>
      </c>
      <c r="K44" s="299"/>
      <c r="L44" s="299"/>
    </row>
    <row r="45" spans="1:12" ht="12.75">
      <c r="A45" s="293" t="s">
        <v>302</v>
      </c>
      <c r="K45" s="299"/>
      <c r="L45" s="299"/>
    </row>
    <row r="46" spans="1:12" ht="12.75">
      <c r="A46" s="293" t="s">
        <v>476</v>
      </c>
      <c r="B46" s="293" t="s">
        <v>477</v>
      </c>
      <c r="C46" s="296" t="s">
        <v>507</v>
      </c>
      <c r="D46" s="296" t="s">
        <v>781</v>
      </c>
      <c r="E46" s="296" t="s">
        <v>520</v>
      </c>
      <c r="F46" s="296" t="s">
        <v>512</v>
      </c>
      <c r="G46" s="296" t="s">
        <v>552</v>
      </c>
      <c r="H46" s="296" t="s">
        <v>517</v>
      </c>
      <c r="I46" s="296" t="s">
        <v>494</v>
      </c>
      <c r="J46" s="296" t="s">
        <v>495</v>
      </c>
      <c r="K46" s="299"/>
      <c r="L46" s="299"/>
    </row>
    <row r="47" spans="1:12" ht="12.75">
      <c r="A47" s="297">
        <v>2002</v>
      </c>
      <c r="B47" s="297" t="s">
        <v>480</v>
      </c>
      <c r="C47" s="402">
        <v>157.4</v>
      </c>
      <c r="D47" s="402">
        <v>34.3</v>
      </c>
      <c r="E47" s="402">
        <v>55.1</v>
      </c>
      <c r="F47" s="402">
        <v>78.8</v>
      </c>
      <c r="G47" s="402">
        <v>68.1</v>
      </c>
      <c r="H47" s="402">
        <v>41.9</v>
      </c>
      <c r="I47" s="402">
        <v>47.7</v>
      </c>
      <c r="J47" s="402">
        <v>55.7</v>
      </c>
      <c r="K47" s="299"/>
      <c r="L47" s="300"/>
    </row>
    <row r="48" spans="1:12" ht="12.75">
      <c r="A48" s="297">
        <v>2003</v>
      </c>
      <c r="B48" s="297" t="s">
        <v>480</v>
      </c>
      <c r="C48" s="402">
        <v>77.4</v>
      </c>
      <c r="D48" s="402" t="s">
        <v>497</v>
      </c>
      <c r="E48" s="402">
        <v>1598.8</v>
      </c>
      <c r="F48" s="402">
        <v>25.7</v>
      </c>
      <c r="G48" s="402">
        <v>52.7</v>
      </c>
      <c r="H48" s="402" t="s">
        <v>496</v>
      </c>
      <c r="I48" s="402" t="s">
        <v>497</v>
      </c>
      <c r="J48" s="402">
        <v>76</v>
      </c>
      <c r="K48" s="299"/>
      <c r="L48" s="300"/>
    </row>
    <row r="49" spans="1:12" ht="12.75">
      <c r="A49" s="297">
        <v>2004</v>
      </c>
      <c r="B49" s="297" t="s">
        <v>480</v>
      </c>
      <c r="C49" s="402">
        <v>57.4</v>
      </c>
      <c r="D49" s="402" t="s">
        <v>497</v>
      </c>
      <c r="E49" s="402">
        <v>165.2</v>
      </c>
      <c r="F49" s="402" t="s">
        <v>497</v>
      </c>
      <c r="G49" s="402">
        <v>64.5</v>
      </c>
      <c r="H49" s="402" t="s">
        <v>496</v>
      </c>
      <c r="I49" s="402" t="s">
        <v>497</v>
      </c>
      <c r="J49" s="402">
        <v>70.4</v>
      </c>
      <c r="K49" s="299"/>
      <c r="L49" s="300"/>
    </row>
    <row r="50" spans="1:12" ht="12.75">
      <c r="A50" s="297">
        <v>2005</v>
      </c>
      <c r="B50" s="297" t="s">
        <v>480</v>
      </c>
      <c r="C50" s="402">
        <v>36.9</v>
      </c>
      <c r="D50" s="402" t="s">
        <v>497</v>
      </c>
      <c r="E50" s="402" t="s">
        <v>497</v>
      </c>
      <c r="F50" s="402" t="s">
        <v>497</v>
      </c>
      <c r="G50" s="402">
        <v>124.9</v>
      </c>
      <c r="H50" s="402" t="s">
        <v>496</v>
      </c>
      <c r="I50" s="402" t="s">
        <v>497</v>
      </c>
      <c r="J50" s="402">
        <v>50</v>
      </c>
      <c r="K50" s="299"/>
      <c r="L50" s="300"/>
    </row>
    <row r="51" spans="1:12" ht="12.75">
      <c r="A51" s="297">
        <v>2006</v>
      </c>
      <c r="B51" s="297" t="s">
        <v>480</v>
      </c>
      <c r="C51" s="402">
        <v>28.7</v>
      </c>
      <c r="D51" s="402" t="s">
        <v>497</v>
      </c>
      <c r="E51" s="402" t="s">
        <v>497</v>
      </c>
      <c r="F51" s="402" t="s">
        <v>497</v>
      </c>
      <c r="G51" s="402">
        <v>90</v>
      </c>
      <c r="H51" s="402" t="s">
        <v>496</v>
      </c>
      <c r="I51" s="402" t="s">
        <v>497</v>
      </c>
      <c r="J51" s="402">
        <v>37</v>
      </c>
      <c r="K51" s="299"/>
      <c r="L51" s="300"/>
    </row>
    <row r="52" spans="1:12" ht="12.75">
      <c r="A52" s="297">
        <v>2007</v>
      </c>
      <c r="B52" s="297" t="s">
        <v>480</v>
      </c>
      <c r="C52" s="402">
        <v>26.6</v>
      </c>
      <c r="D52" s="402" t="s">
        <v>497</v>
      </c>
      <c r="E52" s="402" t="s">
        <v>497</v>
      </c>
      <c r="F52" s="402" t="s">
        <v>497</v>
      </c>
      <c r="G52" s="402">
        <v>143.2</v>
      </c>
      <c r="H52" s="402" t="s">
        <v>496</v>
      </c>
      <c r="I52" s="402" t="s">
        <v>497</v>
      </c>
      <c r="J52" s="402">
        <v>35.8</v>
      </c>
      <c r="K52" s="299"/>
      <c r="L52" s="300"/>
    </row>
    <row r="53" spans="1:12" ht="12.75">
      <c r="A53" s="297">
        <v>2008</v>
      </c>
      <c r="B53" s="297" t="s">
        <v>480</v>
      </c>
      <c r="C53" s="402">
        <v>22.4</v>
      </c>
      <c r="D53" s="402" t="s">
        <v>497</v>
      </c>
      <c r="E53" s="402" t="s">
        <v>497</v>
      </c>
      <c r="F53" s="402" t="s">
        <v>497</v>
      </c>
      <c r="G53" s="402">
        <v>79.8</v>
      </c>
      <c r="H53" s="402" t="s">
        <v>496</v>
      </c>
      <c r="I53" s="402" t="s">
        <v>497</v>
      </c>
      <c r="J53" s="402">
        <v>27.3</v>
      </c>
      <c r="K53" s="299"/>
      <c r="L53" s="300"/>
    </row>
    <row r="54" spans="1:12" ht="12.75">
      <c r="A54" s="293" t="s">
        <v>302</v>
      </c>
      <c r="K54" s="299"/>
      <c r="L54" s="299"/>
    </row>
    <row r="55" spans="1:12" ht="12.75">
      <c r="A55" s="293" t="s">
        <v>302</v>
      </c>
      <c r="K55" s="299"/>
      <c r="L55" s="299"/>
    </row>
    <row r="56" spans="1:12" ht="12.75">
      <c r="A56" s="293" t="s">
        <v>475</v>
      </c>
      <c r="K56" s="299"/>
      <c r="L56" s="299"/>
    </row>
    <row r="57" spans="1:12" ht="12.75">
      <c r="A57" s="293" t="s">
        <v>302</v>
      </c>
      <c r="K57" s="299"/>
      <c r="L57" s="299"/>
    </row>
    <row r="58" spans="1:12" ht="12.75">
      <c r="A58" s="293" t="s">
        <v>476</v>
      </c>
      <c r="B58" s="293" t="s">
        <v>477</v>
      </c>
      <c r="C58" s="296" t="s">
        <v>507</v>
      </c>
      <c r="D58" s="296" t="s">
        <v>781</v>
      </c>
      <c r="E58" s="296" t="s">
        <v>520</v>
      </c>
      <c r="F58" s="296" t="s">
        <v>512</v>
      </c>
      <c r="G58" s="296" t="s">
        <v>552</v>
      </c>
      <c r="H58" s="296" t="s">
        <v>517</v>
      </c>
      <c r="I58" s="296" t="s">
        <v>494</v>
      </c>
      <c r="J58" s="296" t="s">
        <v>495</v>
      </c>
      <c r="K58" s="299"/>
      <c r="L58" s="299"/>
    </row>
    <row r="59" spans="1:12" ht="12.75">
      <c r="A59" s="297">
        <v>2002</v>
      </c>
      <c r="B59" s="297" t="s">
        <v>480</v>
      </c>
      <c r="C59" s="298">
        <v>536072</v>
      </c>
      <c r="D59" s="298">
        <v>270377</v>
      </c>
      <c r="E59" s="298">
        <v>247285</v>
      </c>
      <c r="F59" s="298">
        <v>243075</v>
      </c>
      <c r="G59" s="298">
        <v>202872</v>
      </c>
      <c r="H59" s="298">
        <v>0</v>
      </c>
      <c r="I59" s="298">
        <v>208719</v>
      </c>
      <c r="J59" s="298">
        <v>1708402</v>
      </c>
      <c r="K59" s="299"/>
      <c r="L59" s="300"/>
    </row>
    <row r="60" spans="1:12" ht="12.75">
      <c r="A60" s="297">
        <v>2003</v>
      </c>
      <c r="B60" s="297" t="s">
        <v>480</v>
      </c>
      <c r="C60" s="298">
        <v>677602</v>
      </c>
      <c r="D60" s="298" t="s">
        <v>497</v>
      </c>
      <c r="E60" s="298">
        <v>360427</v>
      </c>
      <c r="F60" s="298">
        <v>148687</v>
      </c>
      <c r="G60" s="298">
        <v>195253</v>
      </c>
      <c r="H60" s="298" t="s">
        <v>496</v>
      </c>
      <c r="I60" s="298" t="s">
        <v>497</v>
      </c>
      <c r="J60" s="298">
        <v>1381970</v>
      </c>
      <c r="K60" s="299"/>
      <c r="L60" s="300"/>
    </row>
    <row r="61" spans="1:12" ht="12.75">
      <c r="A61" s="297">
        <v>2004</v>
      </c>
      <c r="B61" s="297" t="s">
        <v>480</v>
      </c>
      <c r="C61" s="298">
        <v>724123</v>
      </c>
      <c r="D61" s="298" t="s">
        <v>497</v>
      </c>
      <c r="E61" s="298">
        <v>496268</v>
      </c>
      <c r="F61" s="298" t="s">
        <v>497</v>
      </c>
      <c r="G61" s="298">
        <v>262014</v>
      </c>
      <c r="H61" s="298" t="s">
        <v>496</v>
      </c>
      <c r="I61" s="298" t="s">
        <v>497</v>
      </c>
      <c r="J61" s="298">
        <v>1482406</v>
      </c>
      <c r="K61" s="299"/>
      <c r="L61" s="300"/>
    </row>
    <row r="62" spans="1:12" ht="12.75">
      <c r="A62" s="297">
        <v>2005</v>
      </c>
      <c r="B62" s="297" t="s">
        <v>480</v>
      </c>
      <c r="C62" s="298">
        <v>676749</v>
      </c>
      <c r="D62" s="298" t="s">
        <v>497</v>
      </c>
      <c r="E62" s="298" t="s">
        <v>497</v>
      </c>
      <c r="F62" s="298" t="s">
        <v>497</v>
      </c>
      <c r="G62" s="298">
        <v>246145</v>
      </c>
      <c r="H62" s="298" t="s">
        <v>496</v>
      </c>
      <c r="I62" s="298" t="s">
        <v>497</v>
      </c>
      <c r="J62" s="298">
        <v>922894</v>
      </c>
      <c r="K62" s="299"/>
      <c r="L62" s="300"/>
    </row>
    <row r="63" spans="1:12" ht="12.75">
      <c r="A63" s="297">
        <v>2006</v>
      </c>
      <c r="B63" s="297" t="s">
        <v>480</v>
      </c>
      <c r="C63" s="298">
        <v>906526269</v>
      </c>
      <c r="D63" s="298" t="s">
        <v>497</v>
      </c>
      <c r="E63" s="298" t="s">
        <v>497</v>
      </c>
      <c r="F63" s="298" t="s">
        <v>497</v>
      </c>
      <c r="G63" s="298">
        <v>279653</v>
      </c>
      <c r="H63" s="298" t="s">
        <v>496</v>
      </c>
      <c r="I63" s="298" t="s">
        <v>497</v>
      </c>
      <c r="J63" s="298">
        <v>906805922</v>
      </c>
      <c r="K63" s="299"/>
      <c r="L63" s="300"/>
    </row>
    <row r="64" spans="1:12" ht="12.75">
      <c r="A64" s="297">
        <v>2007</v>
      </c>
      <c r="B64" s="297" t="s">
        <v>480</v>
      </c>
      <c r="C64" s="298">
        <v>1357607</v>
      </c>
      <c r="D64" s="298" t="s">
        <v>497</v>
      </c>
      <c r="E64" s="298" t="s">
        <v>497</v>
      </c>
      <c r="F64" s="298" t="s">
        <v>497</v>
      </c>
      <c r="G64" s="298">
        <v>400768</v>
      </c>
      <c r="H64" s="298" t="s">
        <v>496</v>
      </c>
      <c r="I64" s="298" t="s">
        <v>497</v>
      </c>
      <c r="J64" s="298">
        <v>1758375</v>
      </c>
      <c r="K64" s="299"/>
      <c r="L64" s="300"/>
    </row>
    <row r="65" spans="1:12" ht="12.75">
      <c r="A65" s="297">
        <v>2008</v>
      </c>
      <c r="B65" s="297" t="s">
        <v>480</v>
      </c>
      <c r="C65" s="298">
        <v>1323301</v>
      </c>
      <c r="D65" s="298" t="s">
        <v>497</v>
      </c>
      <c r="E65" s="298" t="s">
        <v>497</v>
      </c>
      <c r="F65" s="298" t="s">
        <v>497</v>
      </c>
      <c r="G65" s="298">
        <v>455681</v>
      </c>
      <c r="H65" s="298" t="s">
        <v>496</v>
      </c>
      <c r="I65" s="298" t="s">
        <v>497</v>
      </c>
      <c r="J65" s="298">
        <v>1778983</v>
      </c>
      <c r="K65" s="299"/>
      <c r="L65" s="300"/>
    </row>
    <row r="66" spans="1:12" ht="12.75">
      <c r="A66" s="293" t="s">
        <v>302</v>
      </c>
      <c r="K66" s="299"/>
      <c r="L66" s="299"/>
    </row>
    <row r="67" spans="1:12" ht="12.75">
      <c r="A67" s="293" t="s">
        <v>302</v>
      </c>
      <c r="K67" s="299"/>
      <c r="L67" s="299"/>
    </row>
    <row r="68" spans="1:12" ht="12.75">
      <c r="A68" s="293" t="s">
        <v>523</v>
      </c>
      <c r="K68" s="299"/>
      <c r="L68" s="299"/>
    </row>
    <row r="69" spans="1:12" ht="12.75">
      <c r="A69" s="293" t="s">
        <v>302</v>
      </c>
      <c r="K69" s="299"/>
      <c r="L69" s="299"/>
    </row>
    <row r="70" spans="1:12" ht="12.75">
      <c r="A70" s="293" t="s">
        <v>476</v>
      </c>
      <c r="B70" s="293" t="s">
        <v>477</v>
      </c>
      <c r="C70" s="296" t="s">
        <v>507</v>
      </c>
      <c r="D70" s="296" t="s">
        <v>781</v>
      </c>
      <c r="E70" s="296" t="s">
        <v>520</v>
      </c>
      <c r="F70" s="296" t="s">
        <v>512</v>
      </c>
      <c r="G70" s="296" t="s">
        <v>552</v>
      </c>
      <c r="H70" s="296" t="s">
        <v>517</v>
      </c>
      <c r="I70" s="296" t="s">
        <v>494</v>
      </c>
      <c r="J70" s="296" t="s">
        <v>495</v>
      </c>
      <c r="K70" s="299"/>
      <c r="L70" s="299"/>
    </row>
    <row r="71" spans="1:12" ht="12.75">
      <c r="A71" s="297">
        <v>2002</v>
      </c>
      <c r="B71" s="297" t="s">
        <v>480</v>
      </c>
      <c r="C71" s="297">
        <v>15</v>
      </c>
      <c r="D71" s="297">
        <v>13</v>
      </c>
      <c r="E71" s="297">
        <v>11</v>
      </c>
      <c r="F71" s="297">
        <v>16</v>
      </c>
      <c r="G71" s="297">
        <v>8</v>
      </c>
      <c r="H71" s="297">
        <v>0</v>
      </c>
      <c r="I71" s="297">
        <v>9</v>
      </c>
      <c r="J71" s="297">
        <v>72</v>
      </c>
      <c r="K71" s="299"/>
      <c r="L71" s="300"/>
    </row>
    <row r="72" spans="1:12" ht="12.75">
      <c r="A72" s="297">
        <v>2003</v>
      </c>
      <c r="B72" s="297" t="s">
        <v>480</v>
      </c>
      <c r="C72" s="297">
        <v>17</v>
      </c>
      <c r="D72" s="297" t="s">
        <v>497</v>
      </c>
      <c r="E72" s="297">
        <v>11</v>
      </c>
      <c r="F72" s="297">
        <v>18</v>
      </c>
      <c r="G72" s="297">
        <v>8</v>
      </c>
      <c r="H72" s="297" t="s">
        <v>496</v>
      </c>
      <c r="I72" s="297" t="s">
        <v>497</v>
      </c>
      <c r="J72" s="297">
        <v>54</v>
      </c>
      <c r="K72" s="299"/>
      <c r="L72" s="300"/>
    </row>
    <row r="73" spans="1:12" ht="12.75">
      <c r="A73" s="297">
        <v>2004</v>
      </c>
      <c r="B73" s="297" t="s">
        <v>480</v>
      </c>
      <c r="C73" s="297">
        <v>20</v>
      </c>
      <c r="D73" s="297" t="s">
        <v>497</v>
      </c>
      <c r="E73" s="297">
        <v>13</v>
      </c>
      <c r="F73" s="297" t="s">
        <v>497</v>
      </c>
      <c r="G73" s="297">
        <v>8</v>
      </c>
      <c r="H73" s="297" t="s">
        <v>496</v>
      </c>
      <c r="I73" s="297" t="s">
        <v>497</v>
      </c>
      <c r="J73" s="297">
        <v>41</v>
      </c>
      <c r="K73" s="299"/>
      <c r="L73" s="300"/>
    </row>
    <row r="74" spans="1:12" ht="12.75">
      <c r="A74" s="297">
        <v>2005</v>
      </c>
      <c r="B74" s="297" t="s">
        <v>480</v>
      </c>
      <c r="C74" s="297">
        <v>23</v>
      </c>
      <c r="D74" s="297" t="s">
        <v>497</v>
      </c>
      <c r="E74" s="297" t="s">
        <v>497</v>
      </c>
      <c r="F74" s="297" t="s">
        <v>497</v>
      </c>
      <c r="G74" s="297">
        <v>8</v>
      </c>
      <c r="H74" s="297" t="s">
        <v>496</v>
      </c>
      <c r="I74" s="297" t="s">
        <v>497</v>
      </c>
      <c r="J74" s="297">
        <v>31</v>
      </c>
      <c r="K74" s="299"/>
      <c r="L74" s="300"/>
    </row>
    <row r="75" spans="1:12" ht="12.75">
      <c r="A75" s="297">
        <v>2006</v>
      </c>
      <c r="B75" s="297" t="s">
        <v>480</v>
      </c>
      <c r="C75" s="297">
        <v>26</v>
      </c>
      <c r="D75" s="297" t="s">
        <v>497</v>
      </c>
      <c r="E75" s="297" t="s">
        <v>497</v>
      </c>
      <c r="F75" s="297" t="s">
        <v>497</v>
      </c>
      <c r="G75" s="297">
        <v>9</v>
      </c>
      <c r="H75" s="297" t="s">
        <v>496</v>
      </c>
      <c r="I75" s="297" t="s">
        <v>497</v>
      </c>
      <c r="J75" s="297">
        <v>35</v>
      </c>
      <c r="K75" s="299"/>
      <c r="L75" s="300"/>
    </row>
    <row r="76" spans="1:12" ht="12.75">
      <c r="A76" s="297">
        <v>2007</v>
      </c>
      <c r="B76" s="297" t="s">
        <v>480</v>
      </c>
      <c r="C76" s="297">
        <v>31</v>
      </c>
      <c r="D76" s="297" t="s">
        <v>497</v>
      </c>
      <c r="E76" s="297" t="s">
        <v>497</v>
      </c>
      <c r="F76" s="297" t="s">
        <v>497</v>
      </c>
      <c r="G76" s="297">
        <v>11</v>
      </c>
      <c r="H76" s="297" t="s">
        <v>496</v>
      </c>
      <c r="I76" s="297" t="s">
        <v>497</v>
      </c>
      <c r="J76" s="297">
        <v>42</v>
      </c>
      <c r="K76" s="299"/>
      <c r="L76" s="300"/>
    </row>
    <row r="77" spans="1:12" ht="12.75">
      <c r="A77" s="297">
        <v>2008</v>
      </c>
      <c r="B77" s="297" t="s">
        <v>480</v>
      </c>
      <c r="C77" s="297">
        <v>29</v>
      </c>
      <c r="D77" s="297" t="s">
        <v>497</v>
      </c>
      <c r="E77" s="297" t="s">
        <v>497</v>
      </c>
      <c r="F77" s="297" t="s">
        <v>497</v>
      </c>
      <c r="G77" s="297">
        <v>24</v>
      </c>
      <c r="H77" s="297" t="s">
        <v>496</v>
      </c>
      <c r="I77" s="297" t="s">
        <v>497</v>
      </c>
      <c r="J77" s="297">
        <v>53</v>
      </c>
      <c r="K77" s="299"/>
      <c r="L77" s="300"/>
    </row>
    <row r="78" ht="12.75">
      <c r="A78" s="293" t="s">
        <v>302</v>
      </c>
    </row>
    <row r="79" ht="12.75">
      <c r="A79" s="324" t="s">
        <v>159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Diciembre 2008</dc:title>
  <dc:subject/>
  <dc:creator>SBIF</dc:creator>
  <cp:keywords/>
  <dc:description/>
  <cp:lastModifiedBy>rarroyo</cp:lastModifiedBy>
  <cp:lastPrinted>2009-07-06T17:14:57Z</cp:lastPrinted>
  <dcterms:created xsi:type="dcterms:W3CDTF">2000-02-04T14:58:55Z</dcterms:created>
  <dcterms:modified xsi:type="dcterms:W3CDTF">2009-07-06T17:15:01Z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