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5524" windowWidth="20976" windowHeight="8820"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_FilterDatabase" localSheetId="7" hidden="1">'2.3'!$B$1:$B$416</definedName>
    <definedName name="_xlnm.Print_Area" localSheetId="1">'1.1'!$A$1:$H$39</definedName>
    <definedName name="_xlnm.Print_Area" localSheetId="2">'1.2'!$A$1:$H$41</definedName>
    <definedName name="_xlnm.Print_Area" localSheetId="3">'1.3'!$A$1:$G$33</definedName>
    <definedName name="_xlnm.Print_Area" localSheetId="4">'1.4'!$A$1:$G$49</definedName>
    <definedName name="_xlnm.Print_Area" localSheetId="5">'2.1'!$A$1:$H$247</definedName>
    <definedName name="_xlnm.Print_Area" localSheetId="6">'2.2'!$A$1:$H$261</definedName>
    <definedName name="_xlnm.Print_Area" localSheetId="7">'2.3'!$A$1:$H$33</definedName>
    <definedName name="_xlnm.Print_Area" localSheetId="8">'2.4'!$A$1:$H$111</definedName>
    <definedName name="_xlnm.Print_Area" localSheetId="9">'2.5'!$A$4:$P$38</definedName>
    <definedName name="_xlnm.Print_Area" localSheetId="10">'2.6'!$A$1:$O$32</definedName>
    <definedName name="_xlnm.Print_Area" localSheetId="11">'2.7'!$A$1:$Q$31</definedName>
    <definedName name="_xlnm.Print_Area" localSheetId="12">'2.8'!$A$1:$O$31</definedName>
    <definedName name="_xlnm.Print_Area" localSheetId="13">'GLOSARIO'!$A$1:$D$38</definedName>
    <definedName name="_xlnm.Print_Area" localSheetId="0">'INDICE'!$B$1:$L$27</definedName>
  </definedNames>
  <calcPr fullCalcOnLoad="1"/>
</workbook>
</file>

<file path=xl/sharedStrings.xml><?xml version="1.0" encoding="utf-8"?>
<sst xmlns="http://schemas.openxmlformats.org/spreadsheetml/2006/main" count="2301" uniqueCount="203">
  <si>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</si>
  <si>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</si>
  <si>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</si>
  <si>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</si>
  <si>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</si>
  <si>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</si>
  <si>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</si>
  <si>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</si>
  <si>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</si>
  <si>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</si>
  <si>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</si>
  <si>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</si>
  <si>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</si>
  <si>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</si>
  <si>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</si>
  <si>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</si>
  <si>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</si>
  <si>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</si>
  <si>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</si>
  <si>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</si>
  <si>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</si>
  <si>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</si>
  <si>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</si>
  <si>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</si>
  <si>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</si>
  <si>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</si>
  <si>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</si>
  <si>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</si>
  <si>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</si>
  <si>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</si>
  <si>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</si>
  <si>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</si>
  <si>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</si>
  <si>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</si>
  <si>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</si>
  <si>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</si>
  <si>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</si>
  <si>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</si>
  <si>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</si>
  <si>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</si>
  <si>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</si>
  <si>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</si>
  <si>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</si>
  <si>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</si>
  <si>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</si>
  <si>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</si>
  <si>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</si>
  <si>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</si>
  <si>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</si>
  <si>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</si>
  <si>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</si>
  <si>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</si>
  <si>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</si>
  <si>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</si>
  <si>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</si>
  <si>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</si>
  <si>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</si>
  <si>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</si>
  <si>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</si>
  <si>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Institucion</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</si>
  <si>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</si>
  <si>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</si>
  <si>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</si>
  <si>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</si>
  <si>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</si>
  <si>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</si>
  <si>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</si>
  <si>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</si>
  <si>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</si>
  <si>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</si>
  <si>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</si>
  <si>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</si>
  <si>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</si>
  <si>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</si>
  <si>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</si>
  <si>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</si>
  <si>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</si>
  <si>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</si>
  <si>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</si>
  <si>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</si>
  <si>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</si>
  <si>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</si>
  <si>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</si>
  <si>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</si>
  <si>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</si>
  <si>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</si>
  <si>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</si>
  <si>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</si>
  <si>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</si>
  <si>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</si>
  <si>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</si>
  <si>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</si>
  <si>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</si>
  <si>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</si>
  <si>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</si>
  <si>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</si>
  <si>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</si>
  <si>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</si>
  <si>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</si>
  <si>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</si>
  <si>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</si>
  <si>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</si>
  <si>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</si>
  <si>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</si>
  <si>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</si>
  <si>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</si>
  <si>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</si>
  <si>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</si>
  <si>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</si>
  <si>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</si>
  <si>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</si>
  <si>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</si>
  <si>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</si>
  <si>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</si>
  <si>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</si>
  <si>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</si>
  <si>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</si>
  <si>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</si>
  <si>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</si>
  <si>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</si>
  <si>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</si>
  <si>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</si>
  <si>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</si>
  <si>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</si>
  <si>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</si>
  <si>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Monto Cheques Presentados</t>
  </si>
  <si>
    <t>Código institución</t>
  </si>
  <si>
    <t>JP Morgan Chase Bank</t>
  </si>
  <si>
    <t>2°_trim_2006</t>
  </si>
  <si>
    <t>3r_trim_2006</t>
  </si>
  <si>
    <t>4°_trim_2006</t>
  </si>
  <si>
    <t>1r trim 2007</t>
  </si>
  <si>
    <t>2°_trim_2007</t>
  </si>
  <si>
    <t>3r_trim_2007</t>
  </si>
  <si>
    <t>1r_trim_2007</t>
  </si>
  <si>
    <t>3r  trimestre 2007</t>
  </si>
  <si>
    <t>Institución</t>
  </si>
  <si>
    <t xml:space="preserve">Institución </t>
  </si>
  <si>
    <t>N° cheques Protestados</t>
  </si>
  <si>
    <t>CAUSALES</t>
  </si>
  <si>
    <r>
      <t>Número</t>
    </r>
    <r>
      <rPr>
        <b/>
        <sz val="12"/>
        <color indexed="21"/>
        <rFont val="Arial"/>
        <family val="2"/>
      </rPr>
      <t xml:space="preserve"> de Cheques Protestados según la Causal</t>
    </r>
  </si>
  <si>
    <t>Monto cheques Presentados</t>
  </si>
  <si>
    <t>Monto cheques Protestados</t>
  </si>
  <si>
    <t>3r trimestre 2007</t>
  </si>
  <si>
    <t>2°  trimestre 2007</t>
  </si>
  <si>
    <t>1r  trimestre  2007</t>
  </si>
  <si>
    <t>4° trimestre 2006</t>
  </si>
  <si>
    <t>3r  trimestre 2006</t>
  </si>
  <si>
    <t>2° trimestre  2006</t>
  </si>
  <si>
    <t>1r trimestre 2006</t>
  </si>
  <si>
    <t>1r  trimestre 2007</t>
  </si>
  <si>
    <t>4°  trimestre 2006</t>
  </si>
  <si>
    <t>3r trimestre 2006</t>
  </si>
  <si>
    <t>2°  trimestre 2006</t>
  </si>
  <si>
    <t>1r  trimestre 2006</t>
  </si>
  <si>
    <t>1°  trimestre 2006</t>
  </si>
  <si>
    <t>2° trimestre 2006</t>
  </si>
  <si>
    <t>1r trimestre 2007</t>
  </si>
  <si>
    <t>4°_trim_2007</t>
  </si>
  <si>
    <t>4° trimestre 2007</t>
  </si>
  <si>
    <t>4°  trimestre 2007</t>
  </si>
  <si>
    <r>
      <t xml:space="preserve">Montos </t>
    </r>
    <r>
      <rPr>
        <b/>
        <sz val="10"/>
        <color indexed="21"/>
        <rFont val="Arial"/>
        <family val="0"/>
      </rPr>
      <t>de Cheques Protestados según la Causal (cifras expresada en MM$)</t>
    </r>
  </si>
  <si>
    <t>1r trim 2008</t>
  </si>
  <si>
    <t>1r_trim_2008</t>
  </si>
  <si>
    <t>1r trimestre 2008</t>
  </si>
  <si>
    <t>1r  trimestre 2008</t>
  </si>
  <si>
    <t>2°_trim_2008</t>
  </si>
  <si>
    <t>2° trimestre 2008</t>
  </si>
  <si>
    <t>2°  trimestre 2008</t>
  </si>
  <si>
    <t>Itaú Chile</t>
  </si>
  <si>
    <t xml:space="preserve">Nota: </t>
  </si>
  <si>
    <t>Con fecha 29 de febrero de 2007, BankBoston (Chile), pasa a denominarse Banco Itaú Chile</t>
  </si>
  <si>
    <t xml:space="preserve">Con fecha 7 de mayo de 2008, Scotiabank Sud Americano, pasa a llamarse Scotiabank Chile
</t>
  </si>
  <si>
    <t>Scotiabank Chile</t>
  </si>
  <si>
    <t xml:space="preserve">Con fecha 9 de mayo de 2008, ABN AMRO Bank (Chile), pasa a denominarse The Royal Bank of Scotland (Chile)
</t>
  </si>
  <si>
    <t xml:space="preserve"> The Royal Bank of Scotland (Chile)</t>
  </si>
  <si>
    <t>3r_trim_2008</t>
  </si>
  <si>
    <t>3r trimestre 2008</t>
  </si>
  <si>
    <t>3r  trimestre 2008</t>
  </si>
  <si>
    <t>4°_trim_2008</t>
  </si>
  <si>
    <t>4° trimestre 2008</t>
  </si>
  <si>
    <t>4°  trimestre 2008</t>
  </si>
  <si>
    <t xml:space="preserve"> 4° trimestre 2008</t>
  </si>
  <si>
    <t>The Royal Bank of Scotland (Chile)</t>
  </si>
  <si>
    <t>1r trim 2009</t>
  </si>
  <si>
    <t>1r_trim_2009</t>
  </si>
  <si>
    <t>1° trimestre 2009</t>
  </si>
  <si>
    <t>1°  trimestre 2009</t>
  </si>
  <si>
    <t>2003-2009</t>
  </si>
  <si>
    <t>2°_trim_2009</t>
  </si>
  <si>
    <t>2r_trim_2009</t>
  </si>
  <si>
    <t>2° trimestre 2009</t>
  </si>
  <si>
    <t>2°  trimestre 2009</t>
  </si>
  <si>
    <t>2r_trim_2008</t>
  </si>
  <si>
    <t>3°_trim_2009</t>
  </si>
  <si>
    <t>3r_trim_2009</t>
  </si>
  <si>
    <t>3°  trimestre 2009</t>
  </si>
  <si>
    <t>Rabobank Chile</t>
  </si>
  <si>
    <t>3° trimestre 2009</t>
  </si>
  <si>
    <t xml:space="preserve">Dresdner Bank </t>
  </si>
  <si>
    <t>A partir de enero de 2009, entra en funciones el Banco DnB Nor Bank Asa.</t>
  </si>
  <si>
    <t>Act.: 06/04/2010</t>
  </si>
  <si>
    <t>Banco Monex</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</si>
</sst>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340A]dddd\,\ dd&quot; de &quot;mmmm&quot; de &quot;yyyy"/>
    <numFmt numFmtId="181" formatCode="[$-C0A]mmm/yy;@"/>
    <numFmt numFmtId="182" formatCode="mmm"/>
    <numFmt numFmtId="183" formatCode="_-* #,##0.0_-;\-* #,##0.0_-;_-* &quot;-&quot;??_-;_-@_-"/>
    <numFmt numFmtId="184" formatCode="_-* #,##0_-;\-* #,##0_-;_-* &quot;-&quot;??_-;_-@_-"/>
    <numFmt numFmtId="185" formatCode="yy"/>
    <numFmt numFmtId="186" formatCode="0.0%"/>
    <numFmt numFmtId="187" formatCode="0.000%"/>
    <numFmt numFmtId="188" formatCode="_-* #,##0.000_-;\-* #,##0.000_-;_-* &quot;-&quot;??_-;_-@_-"/>
    <numFmt numFmtId="189" formatCode="_-* #,##0.0000_-;\-* #,##0.0000_-;_-* &quot;-&quot;??_-;_-@_-"/>
    <numFmt numFmtId="190" formatCode="0.0000%"/>
    <numFmt numFmtId="191" formatCode="0.00000%"/>
    <numFmt numFmtId="192" formatCode="0.000000%"/>
    <numFmt numFmtId="193" formatCode="0.0000000%"/>
    <numFmt numFmtId="194" formatCode="0.00000000%"/>
    <numFmt numFmtId="195" formatCode="_(* #,##0.0_);_(* \(#,##0.0\);_(* &quot;-&quot;??_);_(@_)"/>
    <numFmt numFmtId="196" formatCode="_(* #,##0_);_(* \(#,##0\);_(* &quot;-&quot;??_);_(@_)"/>
  </numFmts>
  <fonts count="32">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b/>
      <sz val="12"/>
      <color indexed="9"/>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color indexed="63"/>
      </left>
      <right style="thin"/>
      <top style="thin"/>
      <bottom style="thin"/>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
      <left style="thin">
        <color indexed="23"/>
      </left>
      <right>
        <color indexed="63"/>
      </right>
      <top style="thin">
        <color indexed="23"/>
      </top>
      <bottom>
        <color indexed="63"/>
      </bottom>
    </border>
    <border>
      <left style="thin">
        <color indexed="23"/>
      </left>
      <right>
        <color indexed="6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4" fillId="2" borderId="0" xfId="0" applyFont="1" applyFill="1" applyBorder="1" applyAlignment="1">
      <alignment/>
    </xf>
    <xf numFmtId="0" fontId="4" fillId="2" borderId="1" xfId="0" applyFont="1" applyFill="1" applyBorder="1" applyAlignment="1">
      <alignment/>
    </xf>
    <xf numFmtId="0" fontId="4" fillId="2" borderId="0" xfId="0" applyFont="1" applyFill="1" applyAlignment="1">
      <alignment/>
    </xf>
    <xf numFmtId="0" fontId="9" fillId="2" borderId="0" xfId="15" applyFont="1" applyFill="1" applyAlignment="1">
      <alignment/>
    </xf>
    <xf numFmtId="0" fontId="6" fillId="2" borderId="0" xfId="0" applyFont="1" applyFill="1" applyAlignment="1">
      <alignment/>
    </xf>
    <xf numFmtId="0" fontId="5" fillId="2" borderId="0" xfId="0" applyFont="1" applyFill="1" applyAlignment="1">
      <alignment/>
    </xf>
    <xf numFmtId="0" fontId="10" fillId="2"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horizontal="center"/>
    </xf>
    <xf numFmtId="0" fontId="10" fillId="2" borderId="0" xfId="0" applyFont="1" applyFill="1" applyBorder="1" applyAlignment="1">
      <alignment/>
    </xf>
    <xf numFmtId="0" fontId="10" fillId="2" borderId="2" xfId="0" applyFont="1" applyFill="1" applyBorder="1" applyAlignment="1">
      <alignment/>
    </xf>
    <xf numFmtId="0" fontId="12" fillId="2" borderId="3" xfId="0" applyFont="1" applyFill="1" applyBorder="1" applyAlignment="1">
      <alignment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4" fillId="2" borderId="0" xfId="15" applyFont="1" applyFill="1" applyAlignment="1">
      <alignment horizontal="center"/>
    </xf>
    <xf numFmtId="0" fontId="10"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0" fontId="12" fillId="2"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2" xfId="0" applyFont="1" applyFill="1" applyBorder="1" applyAlignment="1">
      <alignment/>
    </xf>
    <xf numFmtId="0" fontId="12" fillId="2" borderId="6" xfId="0" applyFont="1" applyFill="1" applyBorder="1" applyAlignment="1">
      <alignment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10" fontId="10" fillId="2" borderId="0" xfId="21" applyNumberFormat="1" applyFont="1" applyFill="1" applyBorder="1" applyAlignment="1">
      <alignment/>
    </xf>
    <xf numFmtId="0" fontId="0" fillId="2" borderId="10" xfId="0" applyFont="1" applyFill="1" applyBorder="1" applyAlignment="1">
      <alignment/>
    </xf>
    <xf numFmtId="0" fontId="0" fillId="2" borderId="0" xfId="0" applyFill="1" applyAlignment="1">
      <alignment/>
    </xf>
    <xf numFmtId="0" fontId="12" fillId="2" borderId="0" xfId="0" applyFont="1" applyFill="1" applyAlignment="1">
      <alignment/>
    </xf>
    <xf numFmtId="0" fontId="0" fillId="2" borderId="2" xfId="0" applyFill="1" applyBorder="1" applyAlignment="1">
      <alignment/>
    </xf>
    <xf numFmtId="0" fontId="12" fillId="2" borderId="3" xfId="0" applyFont="1" applyFill="1" applyBorder="1" applyAlignment="1">
      <alignment wrapText="1"/>
    </xf>
    <xf numFmtId="0" fontId="12" fillId="2" borderId="11" xfId="0" applyFont="1" applyFill="1" applyBorder="1" applyAlignment="1">
      <alignment horizontal="center" vertical="center" wrapText="1"/>
    </xf>
    <xf numFmtId="10" fontId="10" fillId="2" borderId="3" xfId="21" applyNumberFormat="1" applyFont="1" applyFill="1" applyBorder="1" applyAlignment="1">
      <alignment horizontal="center"/>
    </xf>
    <xf numFmtId="0" fontId="14" fillId="2" borderId="0" xfId="15" applyFont="1" applyFill="1" applyAlignment="1">
      <alignment/>
    </xf>
    <xf numFmtId="0" fontId="12" fillId="2" borderId="11" xfId="0" applyFont="1" applyFill="1" applyBorder="1" applyAlignment="1">
      <alignment vertical="center" wrapText="1"/>
    </xf>
    <xf numFmtId="0" fontId="10" fillId="2" borderId="12" xfId="0" applyFont="1" applyFill="1" applyBorder="1" applyAlignment="1">
      <alignment/>
    </xf>
    <xf numFmtId="3" fontId="10" fillId="2" borderId="12" xfId="0" applyNumberFormat="1" applyFont="1" applyFill="1" applyBorder="1" applyAlignment="1">
      <alignment horizontal="center"/>
    </xf>
    <xf numFmtId="10" fontId="10" fillId="2" borderId="12" xfId="21" applyNumberFormat="1" applyFont="1" applyFill="1" applyBorder="1" applyAlignment="1">
      <alignment horizontal="center"/>
    </xf>
    <xf numFmtId="0" fontId="10" fillId="2" borderId="12" xfId="0" applyFont="1" applyFill="1" applyBorder="1" applyAlignment="1">
      <alignment/>
    </xf>
    <xf numFmtId="0" fontId="0" fillId="2" borderId="0" xfId="0" applyFill="1" applyBorder="1" applyAlignment="1">
      <alignment/>
    </xf>
    <xf numFmtId="0" fontId="14" fillId="2" borderId="0" xfId="15" applyFont="1" applyFill="1" applyAlignment="1">
      <alignment horizontal="right"/>
    </xf>
    <xf numFmtId="0" fontId="10" fillId="2" borderId="0" xfId="0" applyFont="1" applyFill="1" applyAlignment="1">
      <alignment horizontal="right"/>
    </xf>
    <xf numFmtId="0" fontId="10" fillId="2" borderId="13" xfId="0" applyFont="1" applyFill="1" applyBorder="1" applyAlignment="1">
      <alignment/>
    </xf>
    <xf numFmtId="187" fontId="10" fillId="2" borderId="13" xfId="21" applyNumberFormat="1" applyFont="1" applyFill="1" applyBorder="1" applyAlignment="1">
      <alignment/>
    </xf>
    <xf numFmtId="0" fontId="12" fillId="2" borderId="13" xfId="0" applyFont="1" applyFill="1" applyBorder="1" applyAlignment="1">
      <alignment/>
    </xf>
    <xf numFmtId="187" fontId="10" fillId="2" borderId="0" xfId="21" applyNumberFormat="1" applyFont="1" applyFill="1" applyAlignment="1">
      <alignment/>
    </xf>
    <xf numFmtId="0" fontId="19" fillId="2" borderId="0" xfId="0" applyFont="1" applyFill="1" applyAlignment="1">
      <alignment/>
    </xf>
    <xf numFmtId="0" fontId="19" fillId="2" borderId="0" xfId="0" applyFont="1" applyFill="1" applyAlignment="1">
      <alignment/>
    </xf>
    <xf numFmtId="0" fontId="12" fillId="2" borderId="13" xfId="0" applyFont="1" applyFill="1" applyBorder="1" applyAlignment="1">
      <alignment/>
    </xf>
    <xf numFmtId="187" fontId="12" fillId="2" borderId="13" xfId="21" applyNumberFormat="1" applyFont="1" applyFill="1" applyBorder="1" applyAlignment="1">
      <alignment/>
    </xf>
    <xf numFmtId="0" fontId="0" fillId="2" borderId="0" xfId="0" applyFont="1" applyFill="1" applyAlignment="1">
      <alignment/>
    </xf>
    <xf numFmtId="187" fontId="10" fillId="2" borderId="0" xfId="0" applyNumberFormat="1" applyFont="1" applyFill="1" applyAlignment="1">
      <alignment/>
    </xf>
    <xf numFmtId="0" fontId="20" fillId="0" borderId="0" xfId="0" applyFont="1" applyAlignment="1">
      <alignment/>
    </xf>
    <xf numFmtId="0" fontId="20" fillId="0" borderId="0" xfId="0" applyFont="1" applyFill="1" applyAlignment="1">
      <alignment/>
    </xf>
    <xf numFmtId="0" fontId="12" fillId="0" borderId="0" xfId="0" applyFont="1" applyAlignment="1">
      <alignment horizontal="center"/>
    </xf>
    <xf numFmtId="0" fontId="21" fillId="3" borderId="0" xfId="0" applyFont="1" applyFill="1" applyAlignment="1">
      <alignment horizontal="left" vertical="center"/>
    </xf>
    <xf numFmtId="0" fontId="21" fillId="0" borderId="0" xfId="0" applyFont="1" applyFill="1" applyAlignment="1">
      <alignment horizontal="left" vertical="center"/>
    </xf>
    <xf numFmtId="0" fontId="0" fillId="0" borderId="0" xfId="0" applyFont="1" applyAlignment="1">
      <alignment horizontal="justify" vertical="justify"/>
    </xf>
    <xf numFmtId="0" fontId="20" fillId="2" borderId="0" xfId="0" applyFont="1" applyFill="1" applyAlignment="1">
      <alignment/>
    </xf>
    <xf numFmtId="0" fontId="0" fillId="0" borderId="0" xfId="0" applyFont="1" applyAlignment="1">
      <alignment/>
    </xf>
    <xf numFmtId="0" fontId="21" fillId="0" borderId="0" xfId="0" applyFont="1" applyFill="1" applyAlignment="1">
      <alignment/>
    </xf>
    <xf numFmtId="0" fontId="14" fillId="0" borderId="0" xfId="15" applyFont="1" applyAlignment="1">
      <alignment horizontal="right"/>
    </xf>
    <xf numFmtId="187" fontId="12" fillId="2" borderId="13" xfId="0" applyNumberFormat="1" applyFont="1" applyFill="1" applyBorder="1" applyAlignment="1">
      <alignment/>
    </xf>
    <xf numFmtId="187" fontId="10" fillId="2" borderId="13" xfId="0" applyNumberFormat="1" applyFont="1" applyFill="1" applyBorder="1" applyAlignment="1">
      <alignment/>
    </xf>
    <xf numFmtId="187" fontId="12" fillId="2" borderId="13" xfId="21" applyNumberFormat="1" applyFont="1" applyFill="1" applyBorder="1" applyAlignment="1">
      <alignment/>
    </xf>
    <xf numFmtId="10" fontId="10" fillId="2" borderId="13" xfId="21" applyNumberFormat="1" applyFont="1" applyFill="1" applyBorder="1" applyAlignment="1">
      <alignment/>
    </xf>
    <xf numFmtId="10" fontId="12" fillId="2" borderId="13" xfId="21" applyNumberFormat="1" applyFont="1" applyFill="1" applyBorder="1" applyAlignment="1">
      <alignment/>
    </xf>
    <xf numFmtId="0" fontId="22" fillId="2" borderId="0" xfId="0" applyFont="1" applyFill="1" applyAlignment="1">
      <alignment/>
    </xf>
    <xf numFmtId="0" fontId="23" fillId="2" borderId="0" xfId="0" applyFont="1" applyFill="1" applyAlignment="1">
      <alignment/>
    </xf>
    <xf numFmtId="0" fontId="12" fillId="2" borderId="0" xfId="0" applyFont="1" applyFill="1" applyAlignment="1">
      <alignment/>
    </xf>
    <xf numFmtId="0" fontId="24" fillId="2" borderId="0" xfId="0" applyFont="1" applyFill="1" applyAlignment="1">
      <alignment/>
    </xf>
    <xf numFmtId="0" fontId="24" fillId="2" borderId="0" xfId="0" applyFont="1" applyFill="1" applyBorder="1" applyAlignment="1">
      <alignment/>
    </xf>
    <xf numFmtId="0" fontId="10" fillId="2" borderId="14" xfId="0" applyFont="1" applyFill="1" applyBorder="1" applyAlignment="1">
      <alignment/>
    </xf>
    <xf numFmtId="184" fontId="10" fillId="2" borderId="14" xfId="17" applyNumberFormat="1" applyFont="1" applyFill="1" applyBorder="1" applyAlignment="1">
      <alignment/>
    </xf>
    <xf numFmtId="0" fontId="25" fillId="3" borderId="14" xfId="0" applyFont="1" applyFill="1" applyBorder="1" applyAlignment="1">
      <alignment horizontal="center" vertical="center" wrapText="1"/>
    </xf>
    <xf numFmtId="184" fontId="25" fillId="3" borderId="14" xfId="17" applyNumberFormat="1" applyFont="1" applyFill="1" applyBorder="1" applyAlignment="1">
      <alignment horizontal="center" vertical="center" wrapText="1"/>
    </xf>
    <xf numFmtId="0" fontId="27" fillId="2" borderId="0" xfId="0" applyFont="1" applyFill="1" applyAlignment="1">
      <alignment/>
    </xf>
    <xf numFmtId="0" fontId="25" fillId="3" borderId="15" xfId="0" applyFont="1" applyFill="1" applyBorder="1" applyAlignment="1">
      <alignment horizontal="center" vertical="center" wrapText="1"/>
    </xf>
    <xf numFmtId="0" fontId="10" fillId="2" borderId="16" xfId="0" applyFont="1" applyFill="1" applyBorder="1" applyAlignment="1">
      <alignment/>
    </xf>
    <xf numFmtId="10" fontId="10" fillId="2" borderId="16" xfId="21" applyNumberFormat="1" applyFont="1" applyFill="1" applyBorder="1" applyAlignment="1">
      <alignment/>
    </xf>
    <xf numFmtId="184" fontId="10" fillId="2" borderId="16" xfId="17" applyNumberFormat="1" applyFont="1" applyFill="1" applyBorder="1" applyAlignment="1">
      <alignment/>
    </xf>
    <xf numFmtId="0" fontId="10" fillId="2" borderId="0" xfId="0" applyFont="1" applyFill="1" applyBorder="1" applyAlignment="1">
      <alignment horizontal="center" vertical="center"/>
    </xf>
    <xf numFmtId="3" fontId="10" fillId="2" borderId="0" xfId="0" applyNumberFormat="1" applyFont="1" applyFill="1" applyBorder="1" applyAlignment="1">
      <alignment/>
    </xf>
    <xf numFmtId="10" fontId="10" fillId="2" borderId="0" xfId="0" applyNumberFormat="1" applyFont="1" applyFill="1" applyBorder="1" applyAlignment="1">
      <alignment horizontal="center"/>
    </xf>
    <xf numFmtId="0" fontId="12" fillId="2" borderId="0" xfId="0" applyFont="1" applyFill="1" applyBorder="1" applyAlignment="1">
      <alignment/>
    </xf>
    <xf numFmtId="3" fontId="12" fillId="2" borderId="0" xfId="0" applyNumberFormat="1" applyFont="1" applyFill="1" applyBorder="1" applyAlignment="1">
      <alignment/>
    </xf>
    <xf numFmtId="10" fontId="12" fillId="2" borderId="0" xfId="0" applyNumberFormat="1" applyFont="1" applyFill="1" applyBorder="1" applyAlignment="1">
      <alignment horizontal="center"/>
    </xf>
    <xf numFmtId="3" fontId="26" fillId="2" borderId="0" xfId="0" applyNumberFormat="1" applyFont="1" applyFill="1" applyBorder="1" applyAlignment="1">
      <alignment/>
    </xf>
    <xf numFmtId="0" fontId="12" fillId="2" borderId="13" xfId="0" applyFont="1" applyFill="1" applyBorder="1" applyAlignment="1">
      <alignment wrapText="1"/>
    </xf>
    <xf numFmtId="10" fontId="12" fillId="2" borderId="13" xfId="0" applyNumberFormat="1" applyFont="1" applyFill="1" applyBorder="1" applyAlignment="1">
      <alignment/>
    </xf>
    <xf numFmtId="0" fontId="12" fillId="2" borderId="13" xfId="0" applyFont="1" applyFill="1" applyBorder="1" applyAlignment="1">
      <alignment horizontal="center" vertical="center" wrapText="1"/>
    </xf>
    <xf numFmtId="0" fontId="17" fillId="2" borderId="0" xfId="0" applyFont="1" applyFill="1" applyBorder="1" applyAlignment="1">
      <alignment wrapText="1"/>
    </xf>
    <xf numFmtId="3" fontId="10" fillId="2" borderId="0" xfId="0" applyNumberFormat="1" applyFont="1" applyFill="1" applyBorder="1" applyAlignment="1">
      <alignment horizontal="center"/>
    </xf>
    <xf numFmtId="0" fontId="28" fillId="2" borderId="0" xfId="0" applyFont="1" applyFill="1" applyAlignment="1">
      <alignment/>
    </xf>
    <xf numFmtId="0" fontId="28" fillId="2" borderId="0" xfId="0" applyFont="1" applyFill="1" applyBorder="1" applyAlignment="1">
      <alignment/>
    </xf>
    <xf numFmtId="0" fontId="29" fillId="2" borderId="0" xfId="0" applyFont="1" applyFill="1" applyAlignment="1">
      <alignment horizontal="left"/>
    </xf>
    <xf numFmtId="0" fontId="30" fillId="2" borderId="0" xfId="0" applyFont="1" applyFill="1" applyAlignment="1">
      <alignment/>
    </xf>
    <xf numFmtId="0" fontId="28" fillId="2" borderId="0" xfId="0" applyFont="1" applyFill="1" applyBorder="1" applyAlignment="1">
      <alignment horizontal="center"/>
    </xf>
    <xf numFmtId="0" fontId="28" fillId="0" borderId="0" xfId="0" applyFont="1" applyAlignment="1">
      <alignment/>
    </xf>
    <xf numFmtId="184" fontId="28" fillId="2" borderId="0" xfId="17" applyNumberFormat="1" applyFont="1" applyFill="1" applyAlignment="1">
      <alignment/>
    </xf>
    <xf numFmtId="184" fontId="10" fillId="2" borderId="0" xfId="17" applyNumberFormat="1" applyFont="1" applyFill="1" applyBorder="1" applyAlignment="1">
      <alignment/>
    </xf>
    <xf numFmtId="0" fontId="25" fillId="2" borderId="0" xfId="0" applyFont="1" applyFill="1" applyBorder="1" applyAlignment="1">
      <alignment/>
    </xf>
    <xf numFmtId="184" fontId="24" fillId="0" borderId="0" xfId="0" applyNumberFormat="1" applyFont="1" applyFill="1" applyBorder="1" applyAlignment="1">
      <alignment/>
    </xf>
    <xf numFmtId="10" fontId="24" fillId="2" borderId="0" xfId="21" applyNumberFormat="1" applyFont="1" applyFill="1" applyBorder="1" applyAlignment="1">
      <alignment/>
    </xf>
    <xf numFmtId="187" fontId="10" fillId="2" borderId="16" xfId="21" applyNumberFormat="1" applyFont="1" applyFill="1" applyBorder="1" applyAlignment="1">
      <alignment/>
    </xf>
    <xf numFmtId="0" fontId="25" fillId="2" borderId="0" xfId="0" applyFont="1" applyFill="1" applyAlignment="1">
      <alignment/>
    </xf>
    <xf numFmtId="184" fontId="24" fillId="2" borderId="0" xfId="17" applyNumberFormat="1" applyFont="1" applyFill="1" applyAlignment="1">
      <alignment/>
    </xf>
    <xf numFmtId="184" fontId="25" fillId="2" borderId="0" xfId="17" applyNumberFormat="1"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0" xfId="0" applyFont="1" applyFill="1" applyAlignment="1">
      <alignment horizontal="center"/>
    </xf>
    <xf numFmtId="184" fontId="25" fillId="3" borderId="15" xfId="17" applyNumberFormat="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184" fontId="28" fillId="2" borderId="0" xfId="17" applyNumberFormat="1" applyFont="1" applyFill="1" applyBorder="1" applyAlignment="1">
      <alignment/>
    </xf>
    <xf numFmtId="184" fontId="24" fillId="2" borderId="0" xfId="17" applyNumberFormat="1" applyFont="1" applyFill="1" applyBorder="1" applyAlignment="1">
      <alignment/>
    </xf>
    <xf numFmtId="0" fontId="25" fillId="3" borderId="20" xfId="0" applyFont="1" applyFill="1" applyBorder="1" applyAlignment="1">
      <alignment horizontal="center" vertical="center" wrapText="1"/>
    </xf>
    <xf numFmtId="187" fontId="10" fillId="2" borderId="0" xfId="21" applyNumberFormat="1" applyFont="1" applyFill="1" applyBorder="1" applyAlignment="1">
      <alignment/>
    </xf>
    <xf numFmtId="0" fontId="12" fillId="2" borderId="3" xfId="0" applyFont="1" applyFill="1" applyBorder="1" applyAlignment="1">
      <alignment/>
    </xf>
    <xf numFmtId="3" fontId="12" fillId="2" borderId="3" xfId="0" applyNumberFormat="1" applyFont="1" applyFill="1" applyBorder="1" applyAlignment="1">
      <alignment horizontal="center"/>
    </xf>
    <xf numFmtId="0" fontId="12" fillId="2" borderId="14" xfId="0" applyFont="1" applyFill="1" applyBorder="1" applyAlignment="1">
      <alignment/>
    </xf>
    <xf numFmtId="184" fontId="12" fillId="2" borderId="14" xfId="17" applyNumberFormat="1" applyFont="1" applyFill="1" applyBorder="1" applyAlignment="1">
      <alignment/>
    </xf>
    <xf numFmtId="0" fontId="12" fillId="2" borderId="16" xfId="0" applyFont="1" applyFill="1" applyBorder="1" applyAlignment="1">
      <alignment/>
    </xf>
    <xf numFmtId="184" fontId="12" fillId="2" borderId="16" xfId="17" applyNumberFormat="1" applyFont="1" applyFill="1" applyBorder="1" applyAlignment="1">
      <alignment/>
    </xf>
    <xf numFmtId="10" fontId="12" fillId="2" borderId="16" xfId="21" applyNumberFormat="1" applyFont="1" applyFill="1" applyBorder="1" applyAlignment="1">
      <alignment/>
    </xf>
    <xf numFmtId="187" fontId="12" fillId="2" borderId="16" xfId="21" applyNumberFormat="1" applyFont="1" applyFill="1" applyBorder="1" applyAlignment="1">
      <alignment/>
    </xf>
    <xf numFmtId="10" fontId="10" fillId="2" borderId="0" xfId="21" applyNumberFormat="1" applyFont="1" applyFill="1" applyAlignment="1">
      <alignment/>
    </xf>
    <xf numFmtId="0" fontId="12" fillId="2" borderId="0" xfId="0" applyFont="1" applyFill="1" applyBorder="1" applyAlignment="1">
      <alignment/>
    </xf>
    <xf numFmtId="184" fontId="12" fillId="2" borderId="0" xfId="17" applyNumberFormat="1" applyFont="1" applyFill="1" applyBorder="1" applyAlignment="1">
      <alignment/>
    </xf>
    <xf numFmtId="0" fontId="4" fillId="2" borderId="0" xfId="0" applyFont="1" applyFill="1" applyAlignment="1">
      <alignment/>
    </xf>
    <xf numFmtId="0" fontId="7" fillId="2" borderId="0" xfId="0" applyFont="1" applyFill="1" applyAlignment="1">
      <alignment/>
    </xf>
    <xf numFmtId="0" fontId="8" fillId="2" borderId="0" xfId="15" applyFont="1" applyFill="1" applyAlignment="1">
      <alignment/>
    </xf>
    <xf numFmtId="0" fontId="4" fillId="2" borderId="0" xfId="0" applyFont="1" applyFill="1" applyBorder="1" applyAlignment="1">
      <alignment/>
    </xf>
    <xf numFmtId="0" fontId="4" fillId="2" borderId="1" xfId="0" applyFont="1" applyFill="1" applyBorder="1" applyAlignment="1">
      <alignment/>
    </xf>
    <xf numFmtId="3" fontId="12" fillId="2" borderId="0" xfId="0" applyNumberFormat="1" applyFont="1" applyFill="1" applyBorder="1" applyAlignment="1">
      <alignment horizontal="center"/>
    </xf>
    <xf numFmtId="187" fontId="28" fillId="2" borderId="0" xfId="21" applyNumberFormat="1" applyFont="1" applyFill="1" applyBorder="1" applyAlignment="1">
      <alignment/>
    </xf>
    <xf numFmtId="10" fontId="12" fillId="2" borderId="0" xfId="21" applyNumberFormat="1" applyFont="1" applyFill="1" applyBorder="1" applyAlignment="1">
      <alignment/>
    </xf>
    <xf numFmtId="10" fontId="12" fillId="2" borderId="21" xfId="0" applyNumberFormat="1" applyFont="1" applyFill="1" applyBorder="1" applyAlignment="1">
      <alignment horizontal="center"/>
    </xf>
    <xf numFmtId="0" fontId="4" fillId="2" borderId="0" xfId="0" applyFont="1" applyFill="1" applyAlignment="1">
      <alignment horizontal="left" vertical="top"/>
    </xf>
    <xf numFmtId="0" fontId="10" fillId="2" borderId="3" xfId="0" applyFont="1" applyFill="1" applyBorder="1" applyAlignment="1">
      <alignment horizontal="left"/>
    </xf>
    <xf numFmtId="0" fontId="31" fillId="3" borderId="22" xfId="0" applyFont="1" applyFill="1" applyBorder="1" applyAlignment="1">
      <alignment horizontal="center"/>
    </xf>
    <xf numFmtId="0" fontId="31" fillId="3" borderId="7" xfId="0" applyFont="1" applyFill="1" applyBorder="1" applyAlignment="1">
      <alignment horizontal="center"/>
    </xf>
    <xf numFmtId="0" fontId="31" fillId="3" borderId="23" xfId="0" applyFont="1" applyFill="1" applyBorder="1" applyAlignment="1">
      <alignment horizontal="center"/>
    </xf>
    <xf numFmtId="0" fontId="10" fillId="0" borderId="13" xfId="0" applyFont="1" applyFill="1" applyBorder="1" applyAlignment="1">
      <alignment/>
    </xf>
    <xf numFmtId="10" fontId="10" fillId="0" borderId="13" xfId="21" applyNumberFormat="1" applyFont="1" applyFill="1" applyBorder="1" applyAlignment="1">
      <alignment/>
    </xf>
    <xf numFmtId="187" fontId="10" fillId="0" borderId="13" xfId="0" applyNumberFormat="1" applyFont="1" applyFill="1" applyBorder="1" applyAlignment="1">
      <alignment/>
    </xf>
    <xf numFmtId="0" fontId="10" fillId="0" borderId="0" xfId="0" applyFont="1" applyFill="1" applyAlignment="1">
      <alignment/>
    </xf>
    <xf numFmtId="187" fontId="10" fillId="0" borderId="13" xfId="21" applyNumberFormat="1" applyFont="1" applyFill="1" applyBorder="1" applyAlignment="1">
      <alignment/>
    </xf>
    <xf numFmtId="0" fontId="0" fillId="0" borderId="0" xfId="0" applyFill="1" applyAlignment="1">
      <alignment/>
    </xf>
    <xf numFmtId="0" fontId="19" fillId="0" borderId="0" xfId="0" applyFont="1" applyFill="1" applyAlignment="1">
      <alignment/>
    </xf>
    <xf numFmtId="0" fontId="0" fillId="0" borderId="0" xfId="0" applyFont="1" applyFill="1" applyAlignment="1">
      <alignment/>
    </xf>
    <xf numFmtId="187" fontId="12" fillId="2" borderId="0" xfId="0" applyNumberFormat="1" applyFont="1" applyFill="1" applyBorder="1" applyAlignment="1">
      <alignment/>
    </xf>
    <xf numFmtId="10" fontId="12" fillId="2" borderId="0" xfId="21" applyNumberFormat="1" applyFont="1" applyFill="1" applyAlignment="1">
      <alignment/>
    </xf>
    <xf numFmtId="0" fontId="23" fillId="2" borderId="0" xfId="0" applyFont="1" applyFill="1" applyBorder="1" applyAlignment="1">
      <alignment/>
    </xf>
    <xf numFmtId="10" fontId="12" fillId="2" borderId="3" xfId="21" applyNumberFormat="1" applyFont="1" applyFill="1" applyBorder="1" applyAlignment="1">
      <alignment horizontal="center"/>
    </xf>
    <xf numFmtId="0" fontId="12" fillId="2" borderId="12" xfId="0" applyFont="1" applyFill="1" applyBorder="1" applyAlignment="1">
      <alignment/>
    </xf>
    <xf numFmtId="3" fontId="12" fillId="2" borderId="12" xfId="0" applyNumberFormat="1" applyFont="1" applyFill="1" applyBorder="1" applyAlignment="1">
      <alignment horizontal="center"/>
    </xf>
    <xf numFmtId="10" fontId="12" fillId="2" borderId="12" xfId="21" applyNumberFormat="1" applyFont="1" applyFill="1" applyBorder="1" applyAlignment="1">
      <alignment horizontal="center"/>
    </xf>
    <xf numFmtId="0" fontId="11" fillId="2" borderId="0" xfId="0" applyFont="1" applyFill="1" applyAlignment="1">
      <alignment horizontal="center"/>
    </xf>
    <xf numFmtId="0" fontId="17" fillId="2" borderId="24" xfId="0" applyFont="1" applyFill="1" applyBorder="1" applyAlignment="1">
      <alignment horizontal="center" wrapText="1"/>
    </xf>
    <xf numFmtId="0" fontId="12" fillId="2" borderId="25" xfId="0" applyFont="1" applyFill="1" applyBorder="1" applyAlignment="1">
      <alignment horizontal="center" wrapText="1"/>
    </xf>
    <xf numFmtId="0" fontId="12" fillId="2" borderId="26" xfId="0" applyFont="1" applyFill="1" applyBorder="1" applyAlignment="1">
      <alignment horizontal="center"/>
    </xf>
    <xf numFmtId="0" fontId="12" fillId="2" borderId="21" xfId="0" applyFont="1" applyFill="1" applyBorder="1" applyAlignment="1">
      <alignment horizontal="center"/>
    </xf>
    <xf numFmtId="0" fontId="12" fillId="2" borderId="0" xfId="0" applyFont="1" applyFill="1" applyAlignment="1">
      <alignment horizontal="center"/>
    </xf>
    <xf numFmtId="0" fontId="16" fillId="2" borderId="0" xfId="0" applyFont="1" applyFill="1" applyAlignment="1">
      <alignment horizontal="center"/>
    </xf>
    <xf numFmtId="0" fontId="10" fillId="2" borderId="0" xfId="0" applyFont="1" applyFill="1" applyAlignment="1">
      <alignment horizontal="left"/>
    </xf>
    <xf numFmtId="0" fontId="10" fillId="2" borderId="25" xfId="0" applyFont="1" applyFill="1" applyBorder="1" applyAlignment="1">
      <alignment horizontal="left"/>
    </xf>
    <xf numFmtId="0" fontId="16" fillId="2" borderId="0" xfId="0" applyFont="1" applyFill="1" applyAlignment="1">
      <alignment horizontal="center"/>
    </xf>
    <xf numFmtId="0" fontId="4" fillId="2" borderId="0" xfId="0" applyFont="1" applyFill="1" applyAlignment="1">
      <alignment horizontal="left" vertical="top" wrapText="1"/>
    </xf>
    <xf numFmtId="0" fontId="4" fillId="2" borderId="1" xfId="0" applyFont="1" applyFill="1" applyBorder="1" applyAlignment="1">
      <alignment/>
    </xf>
    <xf numFmtId="0" fontId="4" fillId="2" borderId="0" xfId="0" applyFont="1" applyFill="1" applyAlignment="1">
      <alignment/>
    </xf>
    <xf numFmtId="0" fontId="12" fillId="2" borderId="0" xfId="0" applyFont="1" applyFill="1" applyAlignment="1">
      <alignment horizontal="center"/>
    </xf>
    <xf numFmtId="0" fontId="12" fillId="2" borderId="27" xfId="0" applyFont="1" applyFill="1" applyBorder="1" applyAlignment="1">
      <alignment horizont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13" fillId="2" borderId="0" xfId="0" applyFont="1" applyFill="1" applyAlignment="1">
      <alignment horizontal="justify" vertical="top" wrapText="1"/>
    </xf>
    <xf numFmtId="0" fontId="12" fillId="2" borderId="0" xfId="0" applyFont="1" applyFill="1" applyBorder="1" applyAlignment="1">
      <alignment horizontal="center"/>
    </xf>
    <xf numFmtId="0" fontId="16" fillId="2" borderId="22" xfId="0" applyFont="1" applyFill="1" applyBorder="1" applyAlignment="1">
      <alignment horizontal="center"/>
    </xf>
    <xf numFmtId="0" fontId="16" fillId="2" borderId="7" xfId="0" applyFont="1" applyFill="1" applyBorder="1" applyAlignment="1">
      <alignment horizontal="center"/>
    </xf>
    <xf numFmtId="0" fontId="16" fillId="2" borderId="23" xfId="0" applyFont="1" applyFill="1" applyBorder="1" applyAlignment="1">
      <alignment horizontal="center"/>
    </xf>
    <xf numFmtId="0" fontId="12" fillId="2" borderId="28"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0" fillId="2" borderId="7" xfId="0" applyFont="1" applyFill="1" applyBorder="1" applyAlignment="1">
      <alignment horizontal="left" wrapText="1"/>
    </xf>
    <xf numFmtId="0" fontId="12" fillId="2" borderId="0" xfId="0" applyFont="1" applyFill="1" applyAlignment="1">
      <alignment horizontal="center" wrapText="1"/>
    </xf>
    <xf numFmtId="0" fontId="12" fillId="2" borderId="28"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3" fillId="2" borderId="7" xfId="0" applyFont="1" applyFill="1" applyBorder="1" applyAlignment="1">
      <alignment horizontal="left" wrapText="1"/>
    </xf>
    <xf numFmtId="0" fontId="31" fillId="3" borderId="22" xfId="0" applyFont="1" applyFill="1" applyBorder="1" applyAlignment="1">
      <alignment horizontal="center"/>
    </xf>
    <xf numFmtId="0" fontId="31" fillId="3" borderId="7" xfId="0" applyFont="1" applyFill="1" applyBorder="1" applyAlignment="1">
      <alignment horizontal="center"/>
    </xf>
    <xf numFmtId="0" fontId="31" fillId="3" borderId="23" xfId="0" applyFont="1" applyFill="1" applyBorder="1" applyAlignment="1">
      <alignment horizontal="center"/>
    </xf>
    <xf numFmtId="0" fontId="18" fillId="2" borderId="0" xfId="0" applyFont="1" applyFill="1" applyBorder="1" applyAlignment="1">
      <alignment horizontal="center" wrapText="1"/>
    </xf>
    <xf numFmtId="0" fontId="16" fillId="2" borderId="0" xfId="0" applyFont="1" applyFill="1" applyBorder="1" applyAlignment="1">
      <alignment horizontal="center" wrapText="1"/>
    </xf>
    <xf numFmtId="0" fontId="11" fillId="2" borderId="0" xfId="0" applyFont="1" applyFill="1" applyAlignment="1">
      <alignment horizontal="center"/>
    </xf>
    <xf numFmtId="0" fontId="17" fillId="2" borderId="24" xfId="0" applyFont="1" applyFill="1" applyBorder="1" applyAlignment="1">
      <alignment horizontal="center" wrapText="1"/>
    </xf>
    <xf numFmtId="0" fontId="12" fillId="2" borderId="0" xfId="0" applyFont="1" applyFill="1" applyBorder="1" applyAlignment="1">
      <alignment horizontal="center"/>
    </xf>
    <xf numFmtId="0" fontId="21" fillId="3"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85725</xdr:rowOff>
    </xdr:from>
    <xdr:to>
      <xdr:col>2</xdr:col>
      <xdr:colOff>123825</xdr:colOff>
      <xdr:row>6</xdr:row>
      <xdr:rowOff>28575</xdr:rowOff>
    </xdr:to>
    <xdr:pic>
      <xdr:nvPicPr>
        <xdr:cNvPr id="1" name="Picture 1"/>
        <xdr:cNvPicPr preferRelativeResize="1">
          <a:picLocks noChangeAspect="1"/>
        </xdr:cNvPicPr>
      </xdr:nvPicPr>
      <xdr:blipFill>
        <a:blip r:embed="rId1"/>
        <a:stretch>
          <a:fillRect/>
        </a:stretch>
      </xdr:blipFill>
      <xdr:spPr>
        <a:xfrm>
          <a:off x="171450" y="571500"/>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285750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1028700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190500"/>
    <xdr:sp>
      <xdr:nvSpPr>
        <xdr:cNvPr id="2" name="TextBox 2"/>
        <xdr:cNvSpPr txBox="1">
          <a:spLocks noChangeArrowheads="1"/>
        </xdr:cNvSpPr>
      </xdr:nvSpPr>
      <xdr:spPr>
        <a:xfrm>
          <a:off x="7772400" y="15240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2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xdr:col>
      <xdr:colOff>809625</xdr:colOff>
      <xdr:row>3</xdr:row>
      <xdr:rowOff>142875</xdr:rowOff>
    </xdr:to>
    <xdr:pic>
      <xdr:nvPicPr>
        <xdr:cNvPr id="1" name="Picture 1"/>
        <xdr:cNvPicPr preferRelativeResize="1">
          <a:picLocks noChangeAspect="1"/>
        </xdr:cNvPicPr>
      </xdr:nvPicPr>
      <xdr:blipFill>
        <a:blip r:embed="rId1"/>
        <a:stretch>
          <a:fillRect/>
        </a:stretch>
      </xdr:blipFill>
      <xdr:spPr>
        <a:xfrm>
          <a:off x="19050"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1</xdr:row>
      <xdr:rowOff>9525</xdr:rowOff>
    </xdr:from>
    <xdr:to>
      <xdr:col>1</xdr:col>
      <xdr:colOff>904875</xdr:colOff>
      <xdr:row>3</xdr:row>
      <xdr:rowOff>104775</xdr:rowOff>
    </xdr:to>
    <xdr:pic>
      <xdr:nvPicPr>
        <xdr:cNvPr id="1" name="Picture 2"/>
        <xdr:cNvPicPr preferRelativeResize="1">
          <a:picLocks noChangeAspect="1"/>
        </xdr:cNvPicPr>
      </xdr:nvPicPr>
      <xdr:blipFill>
        <a:blip r:embed="rId1"/>
        <a:stretch>
          <a:fillRect/>
        </a:stretch>
      </xdr:blipFill>
      <xdr:spPr>
        <a:xfrm>
          <a:off x="695325"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0</xdr:rowOff>
    </xdr:from>
    <xdr:to>
      <xdr:col>1</xdr:col>
      <xdr:colOff>1095375</xdr:colOff>
      <xdr:row>3</xdr:row>
      <xdr:rowOff>114300</xdr:rowOff>
    </xdr:to>
    <xdr:pic>
      <xdr:nvPicPr>
        <xdr:cNvPr id="1" name="Picture 2"/>
        <xdr:cNvPicPr preferRelativeResize="1">
          <a:picLocks noChangeAspect="1"/>
        </xdr:cNvPicPr>
      </xdr:nvPicPr>
      <xdr:blipFill>
        <a:blip r:embed="rId1"/>
        <a:stretch>
          <a:fillRect/>
        </a:stretch>
      </xdr:blipFill>
      <xdr:spPr>
        <a:xfrm>
          <a:off x="438150" y="152400"/>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36"/>
  <sheetViews>
    <sheetView tabSelected="1" workbookViewId="0" topLeftCell="A1">
      <selection activeCell="A1" sqref="A1"/>
    </sheetView>
  </sheetViews>
  <sheetFormatPr defaultColWidth="11.421875" defaultRowHeight="12.75"/>
  <cols>
    <col min="1" max="1" width="2.7109375" style="6" customWidth="1"/>
    <col min="2" max="2" width="5.00390625" style="136" customWidth="1"/>
    <col min="3" max="16384" width="11.421875" style="6" customWidth="1"/>
  </cols>
  <sheetData>
    <row r="1" ht="12.75"/>
    <row r="2" ht="12.75">
      <c r="D2" s="5" t="s">
        <v>0</v>
      </c>
    </row>
    <row r="3" ht="12.75">
      <c r="E3" s="5" t="s">
        <v>188</v>
      </c>
    </row>
    <row r="7" spans="2:3" s="5" customFormat="1" ht="12.75">
      <c r="B7" s="137" t="s">
        <v>1</v>
      </c>
      <c r="C7" s="5" t="s">
        <v>2</v>
      </c>
    </row>
    <row r="8" spans="2:11" s="136" customFormat="1" ht="9.75">
      <c r="B8" s="138" t="s">
        <v>3</v>
      </c>
      <c r="C8" s="139" t="s">
        <v>4</v>
      </c>
      <c r="D8" s="139"/>
      <c r="E8" s="139"/>
      <c r="F8" s="139"/>
      <c r="G8" s="139"/>
      <c r="H8" s="139"/>
      <c r="I8" s="139"/>
      <c r="J8" s="139"/>
      <c r="K8" s="139"/>
    </row>
    <row r="9" spans="2:11" s="136" customFormat="1" ht="9.75">
      <c r="B9" s="138" t="s">
        <v>5</v>
      </c>
      <c r="C9" s="140" t="s">
        <v>6</v>
      </c>
      <c r="D9" s="140"/>
      <c r="E9" s="140"/>
      <c r="F9" s="140"/>
      <c r="G9" s="140"/>
      <c r="H9" s="140"/>
      <c r="I9" s="140"/>
      <c r="J9" s="140"/>
      <c r="K9" s="140"/>
    </row>
    <row r="10" spans="2:11" s="136" customFormat="1" ht="9.75">
      <c r="B10" s="138" t="s">
        <v>7</v>
      </c>
      <c r="C10" s="139" t="s">
        <v>8</v>
      </c>
      <c r="D10" s="139"/>
      <c r="E10" s="139"/>
      <c r="F10" s="139"/>
      <c r="G10" s="139"/>
      <c r="H10" s="139"/>
      <c r="I10" s="139"/>
      <c r="J10" s="139"/>
      <c r="K10" s="139"/>
    </row>
    <row r="11" spans="2:11" s="136" customFormat="1" ht="9.75">
      <c r="B11" s="138" t="s">
        <v>9</v>
      </c>
      <c r="C11" s="140" t="s">
        <v>10</v>
      </c>
      <c r="D11" s="140"/>
      <c r="E11" s="140"/>
      <c r="F11" s="140"/>
      <c r="G11" s="140"/>
      <c r="H11" s="140"/>
      <c r="I11" s="140"/>
      <c r="J11" s="140"/>
      <c r="K11" s="140"/>
    </row>
    <row r="12" s="136" customFormat="1" ht="9.75"/>
    <row r="15" spans="2:3" s="5" customFormat="1" ht="12.75">
      <c r="B15" s="137" t="s">
        <v>1</v>
      </c>
      <c r="C15" s="5" t="s">
        <v>11</v>
      </c>
    </row>
    <row r="16" spans="2:15" s="136" customFormat="1" ht="9.75">
      <c r="B16" s="138" t="s">
        <v>12</v>
      </c>
      <c r="C16" s="1" t="s">
        <v>13</v>
      </c>
      <c r="D16" s="1"/>
      <c r="E16" s="1"/>
      <c r="F16" s="3"/>
      <c r="G16" s="3"/>
      <c r="H16" s="3"/>
      <c r="I16" s="3"/>
      <c r="J16" s="3"/>
      <c r="K16" s="3"/>
      <c r="L16" s="3"/>
      <c r="M16" s="3"/>
      <c r="N16" s="3"/>
      <c r="O16" s="3"/>
    </row>
    <row r="17" spans="2:15" s="136" customFormat="1" ht="9.75">
      <c r="B17" s="138" t="s">
        <v>14</v>
      </c>
      <c r="C17" s="176" t="s">
        <v>15</v>
      </c>
      <c r="D17" s="176"/>
      <c r="E17" s="176"/>
      <c r="F17" s="176"/>
      <c r="G17" s="176"/>
      <c r="H17" s="176"/>
      <c r="I17" s="176"/>
      <c r="J17" s="2"/>
      <c r="K17" s="2"/>
      <c r="L17" s="3"/>
      <c r="M17" s="3"/>
      <c r="N17" s="3"/>
      <c r="O17" s="3"/>
    </row>
    <row r="18" spans="2:15" s="136" customFormat="1" ht="9.75">
      <c r="B18" s="138" t="s">
        <v>16</v>
      </c>
      <c r="C18" s="136" t="s">
        <v>17</v>
      </c>
      <c r="D18" s="3"/>
      <c r="E18" s="3"/>
      <c r="F18" s="3"/>
      <c r="G18" s="3"/>
      <c r="H18" s="3"/>
      <c r="I18" s="3"/>
      <c r="J18" s="3"/>
      <c r="K18" s="3"/>
      <c r="L18" s="3"/>
      <c r="M18" s="3"/>
      <c r="N18" s="3"/>
      <c r="O18" s="3"/>
    </row>
    <row r="19" spans="2:15" s="136" customFormat="1" ht="9.75">
      <c r="B19" s="138" t="s">
        <v>18</v>
      </c>
      <c r="C19" s="176" t="s">
        <v>19</v>
      </c>
      <c r="D19" s="176"/>
      <c r="E19" s="176"/>
      <c r="F19" s="176"/>
      <c r="G19" s="176"/>
      <c r="H19" s="176"/>
      <c r="I19" s="176"/>
      <c r="J19" s="2"/>
      <c r="K19" s="2"/>
      <c r="L19" s="3"/>
      <c r="M19" s="3"/>
      <c r="N19" s="3"/>
      <c r="O19" s="3"/>
    </row>
    <row r="20" spans="2:15" s="136" customFormat="1" ht="9.75">
      <c r="B20" s="138" t="s">
        <v>20</v>
      </c>
      <c r="C20" s="177" t="s">
        <v>21</v>
      </c>
      <c r="D20" s="177"/>
      <c r="E20" s="177"/>
      <c r="F20" s="177"/>
      <c r="G20" s="177"/>
      <c r="H20" s="177"/>
      <c r="I20" s="177"/>
      <c r="J20" s="177"/>
      <c r="K20" s="177"/>
      <c r="L20" s="177"/>
      <c r="M20" s="3"/>
      <c r="N20" s="3"/>
      <c r="O20" s="3"/>
    </row>
    <row r="21" spans="2:15" s="136" customFormat="1" ht="9.75">
      <c r="B21" s="138" t="s">
        <v>22</v>
      </c>
      <c r="C21" s="2" t="s">
        <v>23</v>
      </c>
      <c r="D21" s="140"/>
      <c r="E21" s="2"/>
      <c r="F21" s="2"/>
      <c r="G21" s="2"/>
      <c r="H21" s="2"/>
      <c r="I21" s="2"/>
      <c r="J21" s="2"/>
      <c r="K21" s="2"/>
      <c r="L21" s="3"/>
      <c r="M21" s="3"/>
      <c r="N21" s="3"/>
      <c r="O21" s="3"/>
    </row>
    <row r="22" spans="2:15" s="136" customFormat="1" ht="9.75">
      <c r="B22" s="138" t="s">
        <v>24</v>
      </c>
      <c r="C22" s="3" t="s">
        <v>25</v>
      </c>
      <c r="D22" s="3"/>
      <c r="F22" s="3"/>
      <c r="G22" s="3"/>
      <c r="H22" s="3"/>
      <c r="I22" s="3"/>
      <c r="J22" s="3"/>
      <c r="K22" s="3"/>
      <c r="L22" s="3"/>
      <c r="M22" s="3"/>
      <c r="N22" s="3"/>
      <c r="O22" s="3"/>
    </row>
    <row r="23" spans="2:15" s="136" customFormat="1" ht="9.75">
      <c r="B23" s="138" t="s">
        <v>26</v>
      </c>
      <c r="C23" s="2" t="s">
        <v>27</v>
      </c>
      <c r="D23" s="2"/>
      <c r="E23" s="2"/>
      <c r="F23" s="140"/>
      <c r="G23" s="2"/>
      <c r="H23" s="2"/>
      <c r="I23" s="2"/>
      <c r="J23" s="2"/>
      <c r="K23" s="2"/>
      <c r="L23" s="3"/>
      <c r="M23" s="3"/>
      <c r="N23" s="3"/>
      <c r="O23" s="3"/>
    </row>
    <row r="26" spans="2:9" ht="12.75">
      <c r="B26" s="137" t="s">
        <v>1</v>
      </c>
      <c r="C26" s="4" t="s">
        <v>28</v>
      </c>
      <c r="D26" s="5"/>
      <c r="E26" s="5"/>
      <c r="F26" s="5"/>
      <c r="G26" s="5"/>
      <c r="H26" s="5"/>
      <c r="I26" s="5"/>
    </row>
    <row r="28" ht="12.75">
      <c r="C28" s="3"/>
    </row>
    <row r="29" spans="2:11" ht="12.75">
      <c r="B29" s="145" t="s">
        <v>170</v>
      </c>
      <c r="C29" s="145"/>
      <c r="D29" s="145"/>
      <c r="E29" s="145"/>
      <c r="F29" s="145"/>
      <c r="G29" s="145"/>
      <c r="H29" s="145"/>
      <c r="I29" s="145"/>
      <c r="J29" s="145"/>
      <c r="K29" s="145"/>
    </row>
    <row r="30" spans="2:11" ht="12.75">
      <c r="B30" s="145" t="s">
        <v>171</v>
      </c>
      <c r="C30" s="145"/>
      <c r="D30" s="145"/>
      <c r="E30" s="145"/>
      <c r="F30" s="145"/>
      <c r="G30" s="145"/>
      <c r="H30" s="145"/>
      <c r="I30" s="145"/>
      <c r="J30" s="145"/>
      <c r="K30" s="145"/>
    </row>
    <row r="31" spans="2:11" ht="12.75">
      <c r="B31" s="175" t="s">
        <v>172</v>
      </c>
      <c r="C31" s="175"/>
      <c r="D31" s="175"/>
      <c r="E31" s="175"/>
      <c r="F31" s="175"/>
      <c r="G31" s="175"/>
      <c r="H31" s="145"/>
      <c r="I31" s="145"/>
      <c r="J31" s="145"/>
      <c r="K31" s="145"/>
    </row>
    <row r="32" spans="2:11" ht="12.75">
      <c r="B32" s="175" t="s">
        <v>174</v>
      </c>
      <c r="C32" s="175"/>
      <c r="D32" s="175"/>
      <c r="E32" s="175"/>
      <c r="F32" s="175"/>
      <c r="G32" s="175"/>
      <c r="H32" s="175"/>
      <c r="I32" s="175"/>
      <c r="J32" s="145"/>
      <c r="K32" s="145"/>
    </row>
    <row r="33" spans="2:11" ht="12.75">
      <c r="B33" s="145" t="s">
        <v>200</v>
      </c>
      <c r="C33" s="145"/>
      <c r="D33" s="145"/>
      <c r="E33" s="145"/>
      <c r="F33" s="145"/>
      <c r="G33" s="145"/>
      <c r="H33" s="145"/>
      <c r="I33" s="145"/>
      <c r="J33" s="145"/>
      <c r="K33" s="145"/>
    </row>
    <row r="36" ht="12.75">
      <c r="B36" s="136" t="s">
        <v>201</v>
      </c>
    </row>
  </sheetData>
  <mergeCells count="5">
    <mergeCell ref="B32:I32"/>
    <mergeCell ref="C17:I17"/>
    <mergeCell ref="C19:I19"/>
    <mergeCell ref="C20:L20"/>
    <mergeCell ref="B31:G31"/>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4:AB39"/>
  <sheetViews>
    <sheetView workbookViewId="0" topLeftCell="A3">
      <selection activeCell="C28" sqref="C28"/>
    </sheetView>
  </sheetViews>
  <sheetFormatPr defaultColWidth="11.421875" defaultRowHeight="12.75"/>
  <cols>
    <col min="1" max="1" width="2.140625" style="57" customWidth="1"/>
    <col min="2" max="2" width="13.421875" style="57" customWidth="1"/>
    <col min="3" max="3" width="25.7109375" style="57" bestFit="1" customWidth="1"/>
    <col min="4" max="4" width="15.421875" style="57" customWidth="1"/>
    <col min="5" max="5" width="14.00390625" style="57" customWidth="1"/>
    <col min="6" max="8" width="13.8515625" style="57" bestFit="1" customWidth="1"/>
    <col min="9" max="9" width="14.28125" style="57" bestFit="1" customWidth="1"/>
    <col min="10" max="12" width="13.8515625" style="57" bestFit="1" customWidth="1"/>
    <col min="13" max="13" width="14.28125" style="57" bestFit="1" customWidth="1"/>
    <col min="14" max="16" width="13.8515625" style="57" bestFit="1" customWidth="1"/>
    <col min="17" max="17" width="14.28125" style="57" bestFit="1" customWidth="1"/>
    <col min="18" max="18" width="12.8515625" style="57" customWidth="1"/>
    <col min="19" max="16384" width="11.421875" style="57" customWidth="1"/>
  </cols>
  <sheetData>
    <row r="4" spans="1:15" ht="12.75">
      <c r="A4" s="8"/>
      <c r="B4" s="178" t="s">
        <v>68</v>
      </c>
      <c r="C4" s="178"/>
      <c r="D4" s="178"/>
      <c r="E4" s="178"/>
      <c r="F4" s="178"/>
      <c r="G4" s="178"/>
      <c r="H4" s="178"/>
      <c r="I4" s="178"/>
      <c r="J4" s="178"/>
      <c r="K4" s="178"/>
      <c r="L4" s="178"/>
      <c r="M4" s="178"/>
      <c r="N4" s="178"/>
      <c r="O4" s="178"/>
    </row>
    <row r="5" spans="1:15" ht="12.75">
      <c r="A5" s="8"/>
      <c r="B5" s="54"/>
      <c r="C5" s="54"/>
      <c r="D5" s="54"/>
      <c r="E5" s="54"/>
      <c r="F5" s="53"/>
      <c r="G5" s="54"/>
      <c r="H5" s="53"/>
      <c r="I5" s="53"/>
      <c r="J5" s="53"/>
      <c r="K5" s="53"/>
      <c r="L5" s="53"/>
      <c r="M5" s="53"/>
      <c r="N5" s="53"/>
      <c r="O5" s="53"/>
    </row>
    <row r="6" spans="1:15" ht="12.75">
      <c r="A6" s="8"/>
      <c r="B6" s="54"/>
      <c r="C6" s="54"/>
      <c r="D6" s="54"/>
      <c r="E6" s="54"/>
      <c r="F6" s="54"/>
      <c r="G6" s="54"/>
      <c r="H6" s="53"/>
      <c r="I6" s="53"/>
      <c r="J6" s="54"/>
      <c r="K6" s="54"/>
      <c r="L6" s="54"/>
      <c r="M6" s="54"/>
      <c r="N6" s="53"/>
      <c r="O6" s="53"/>
    </row>
    <row r="7" spans="1:7" ht="10.5" customHeight="1">
      <c r="A7" s="53"/>
      <c r="B7" s="53"/>
      <c r="C7" s="53"/>
      <c r="D7" s="53"/>
      <c r="E7" s="53"/>
      <c r="G7" s="53"/>
    </row>
    <row r="8" spans="1:16" ht="10.5" customHeight="1">
      <c r="A8" s="53"/>
      <c r="B8" s="53"/>
      <c r="C8" s="53"/>
      <c r="D8" s="53"/>
      <c r="E8" s="53"/>
      <c r="F8" s="53"/>
      <c r="G8" s="167" t="s">
        <v>56</v>
      </c>
      <c r="H8" s="167"/>
      <c r="I8" s="167"/>
      <c r="J8" s="167"/>
      <c r="K8" s="167"/>
      <c r="L8" s="167"/>
      <c r="M8" s="167"/>
      <c r="N8" s="167"/>
      <c r="O8" s="167"/>
      <c r="P8" s="167"/>
    </row>
    <row r="9" spans="1:28" s="75" customFormat="1" ht="30" customHeight="1">
      <c r="A9" s="74"/>
      <c r="B9" s="95" t="s">
        <v>126</v>
      </c>
      <c r="C9" s="51" t="s">
        <v>59</v>
      </c>
      <c r="D9" s="51" t="s">
        <v>195</v>
      </c>
      <c r="E9" s="51" t="s">
        <v>190</v>
      </c>
      <c r="F9" s="51" t="s">
        <v>185</v>
      </c>
      <c r="G9" s="51" t="s">
        <v>179</v>
      </c>
      <c r="H9" s="51" t="s">
        <v>176</v>
      </c>
      <c r="I9" s="51" t="s">
        <v>166</v>
      </c>
      <c r="J9" s="51" t="s">
        <v>163</v>
      </c>
      <c r="K9" s="51" t="s">
        <v>158</v>
      </c>
      <c r="L9" s="51" t="s">
        <v>133</v>
      </c>
      <c r="M9" s="51" t="s">
        <v>132</v>
      </c>
      <c r="N9" s="51" t="s">
        <v>134</v>
      </c>
      <c r="O9" s="51" t="s">
        <v>130</v>
      </c>
      <c r="P9" s="51" t="s">
        <v>129</v>
      </c>
      <c r="Q9" s="51" t="s">
        <v>128</v>
      </c>
      <c r="R9" s="51" t="s">
        <v>101</v>
      </c>
      <c r="S9" s="51" t="s">
        <v>99</v>
      </c>
      <c r="T9" s="51" t="s">
        <v>98</v>
      </c>
      <c r="U9" s="51" t="s">
        <v>44</v>
      </c>
      <c r="V9" s="51" t="s">
        <v>43</v>
      </c>
      <c r="W9" s="51" t="s">
        <v>42</v>
      </c>
      <c r="X9" s="51" t="s">
        <v>41</v>
      </c>
      <c r="Y9" s="51" t="s">
        <v>40</v>
      </c>
      <c r="Z9" s="51" t="s">
        <v>39</v>
      </c>
      <c r="AA9" s="51" t="s">
        <v>38</v>
      </c>
      <c r="AB9" s="51" t="s">
        <v>37</v>
      </c>
    </row>
    <row r="10" spans="1:28" ht="12.75">
      <c r="A10" s="53"/>
      <c r="B10" s="49">
        <v>1</v>
      </c>
      <c r="C10" s="49" t="s">
        <v>102</v>
      </c>
      <c r="D10" s="72">
        <f>+VLOOKUP(C10,'2.3'!$B$9:$E$30,4,0)</f>
        <v>0.0009435016870967212</v>
      </c>
      <c r="E10" s="72">
        <f>+VLOOKUP(C10,'2.3'!$B$36:$E$57,4,0)</f>
        <v>0.0009723497541089135</v>
      </c>
      <c r="F10" s="72">
        <v>0.001057082525199158</v>
      </c>
      <c r="G10" s="72">
        <v>0.0010039354218335968</v>
      </c>
      <c r="H10" s="72">
        <v>0.0009256186712520237</v>
      </c>
      <c r="I10" s="72">
        <v>0.0008263346574397536</v>
      </c>
      <c r="J10" s="72">
        <f>+VLOOKUP(C10,'2.3'!$B$169:$F$190,4,0)</f>
        <v>0.0007371344380618961</v>
      </c>
      <c r="K10" s="72">
        <v>0.0005921317017373129</v>
      </c>
      <c r="L10" s="72">
        <v>0.0006548136027758471</v>
      </c>
      <c r="M10" s="72">
        <v>0.0005061148140693999</v>
      </c>
      <c r="N10" s="72">
        <v>0.0004937886550991457</v>
      </c>
      <c r="O10" s="72">
        <v>0.0004849134926451958</v>
      </c>
      <c r="P10" s="72">
        <v>0.00048682732891973445</v>
      </c>
      <c r="Q10" s="72">
        <v>0.0004652185723269538</v>
      </c>
      <c r="R10" s="72">
        <v>0.00046218124319788754</v>
      </c>
      <c r="S10" s="72">
        <v>0.0004459729823536171</v>
      </c>
      <c r="T10" s="50">
        <v>0.0004306909544377312</v>
      </c>
      <c r="U10" s="50">
        <v>0.0004118017422170068</v>
      </c>
      <c r="V10" s="50">
        <v>0.0005127078613644842</v>
      </c>
      <c r="W10" s="50">
        <v>0.0005196634536499931</v>
      </c>
      <c r="X10" s="50">
        <v>0.0004701621118268806</v>
      </c>
      <c r="Y10" s="50">
        <v>0.00048425788253030495</v>
      </c>
      <c r="Z10" s="50">
        <v>0.0006100849206762515</v>
      </c>
      <c r="AA10" s="50">
        <v>0.0006511604115065166</v>
      </c>
      <c r="AB10" s="50">
        <v>0.0006108746747620661</v>
      </c>
    </row>
    <row r="11" spans="1:28" ht="12.75">
      <c r="A11" s="53"/>
      <c r="B11" s="49">
        <v>9</v>
      </c>
      <c r="C11" s="49" t="s">
        <v>103</v>
      </c>
      <c r="D11" s="72">
        <f>+VLOOKUP(C11,'2.3'!$B$9:$E$30,4,0)</f>
        <v>0.0008881133045605397</v>
      </c>
      <c r="E11" s="72">
        <f>+VLOOKUP(C11,'2.3'!$B$36:$E$57,4,0)</f>
        <v>0.0005428680707209041</v>
      </c>
      <c r="F11" s="72">
        <v>0.0006968189405111085</v>
      </c>
      <c r="G11" s="72">
        <v>0.0015509943758334783</v>
      </c>
      <c r="H11" s="72">
        <v>0.0003054589884943781</v>
      </c>
      <c r="I11" s="72">
        <v>0.0007548646835159919</v>
      </c>
      <c r="J11" s="72">
        <v>0.001443755414082803</v>
      </c>
      <c r="K11" s="72">
        <v>0.001722746274410592</v>
      </c>
      <c r="L11" s="72">
        <v>0.0013106313264291147</v>
      </c>
      <c r="M11" s="72">
        <v>0.0013541038449721783</v>
      </c>
      <c r="N11" s="72">
        <v>0.0005965286620550412</v>
      </c>
      <c r="O11" s="72">
        <v>0.0006353695903915721</v>
      </c>
      <c r="P11" s="72">
        <v>0.0004181028329016337</v>
      </c>
      <c r="Q11" s="72">
        <v>0.000515607028120414</v>
      </c>
      <c r="R11" s="72">
        <v>0.001360489776319475</v>
      </c>
      <c r="S11" s="72">
        <v>0.00043893437483204044</v>
      </c>
      <c r="T11" s="50">
        <v>0.0008477719493456261</v>
      </c>
      <c r="U11" s="50">
        <v>0.000992970123022847</v>
      </c>
      <c r="V11" s="50">
        <v>0.0005338062192948329</v>
      </c>
      <c r="W11" s="50">
        <v>0.000675251256281407</v>
      </c>
      <c r="X11" s="50">
        <v>0.0009826140703995435</v>
      </c>
      <c r="Y11" s="50">
        <v>0.0007501576129027109</v>
      </c>
      <c r="Z11" s="50">
        <v>0.0011754894563361265</v>
      </c>
      <c r="AA11" s="50">
        <v>0.0019644930658506837</v>
      </c>
      <c r="AB11" s="50">
        <v>0.001371981097149328</v>
      </c>
    </row>
    <row r="12" spans="1:28" ht="12.75">
      <c r="A12" s="53"/>
      <c r="B12" s="49">
        <v>11</v>
      </c>
      <c r="C12" s="49" t="s">
        <v>199</v>
      </c>
      <c r="D12" s="72"/>
      <c r="E12" s="72"/>
      <c r="F12" s="72"/>
      <c r="G12" s="72"/>
      <c r="H12" s="72"/>
      <c r="I12" s="72"/>
      <c r="J12" s="72"/>
      <c r="K12" s="72"/>
      <c r="L12" s="72"/>
      <c r="M12" s="72"/>
      <c r="N12" s="72"/>
      <c r="O12" s="72"/>
      <c r="P12" s="72"/>
      <c r="Q12" s="72"/>
      <c r="R12" s="72"/>
      <c r="S12" s="72"/>
      <c r="T12" s="50"/>
      <c r="U12" s="50"/>
      <c r="V12" s="50"/>
      <c r="W12" s="50"/>
      <c r="X12" s="50">
        <v>0.000282326369282891</v>
      </c>
      <c r="Y12" s="50">
        <v>0</v>
      </c>
      <c r="Z12" s="50">
        <v>4.105427374989737E-05</v>
      </c>
      <c r="AA12" s="50">
        <v>0.00032083273919863113</v>
      </c>
      <c r="AB12" s="50">
        <v>6.889662062075855E-05</v>
      </c>
    </row>
    <row r="13" spans="1:28" ht="12.75">
      <c r="A13" s="53"/>
      <c r="B13" s="49">
        <v>12</v>
      </c>
      <c r="C13" s="49" t="s">
        <v>104</v>
      </c>
      <c r="D13" s="72">
        <f>+VLOOKUP(C13,'2.3'!$B$9:$E$30,4,0)</f>
        <v>0.0007895405925731835</v>
      </c>
      <c r="E13" s="72">
        <f>+VLOOKUP(C13,'2.3'!$B$36:$E$57,4,0)</f>
        <v>0.0006898029717428631</v>
      </c>
      <c r="F13" s="72">
        <v>0.0009711288654597748</v>
      </c>
      <c r="G13" s="72">
        <v>0.0009715643737632541</v>
      </c>
      <c r="H13" s="72">
        <v>0.0008770680268139156</v>
      </c>
      <c r="I13" s="72">
        <v>0.0007670150974056183</v>
      </c>
      <c r="J13" s="72">
        <v>0.0009120031398671586</v>
      </c>
      <c r="K13" s="72">
        <v>0.0009138475209212985</v>
      </c>
      <c r="L13" s="72">
        <v>0.0009099661212613315</v>
      </c>
      <c r="M13" s="72">
        <v>0.0007430533043676003</v>
      </c>
      <c r="N13" s="72">
        <v>0.0008882346512899902</v>
      </c>
      <c r="O13" s="72">
        <v>0.0007934688947720184</v>
      </c>
      <c r="P13" s="72">
        <v>0.0006440590161941371</v>
      </c>
      <c r="Q13" s="72">
        <v>0.0005119621059004746</v>
      </c>
      <c r="R13" s="72">
        <v>0.0005758699919370082</v>
      </c>
      <c r="S13" s="72">
        <v>0.0005347465561207997</v>
      </c>
      <c r="T13" s="50">
        <v>0.0004726810803481082</v>
      </c>
      <c r="U13" s="50">
        <v>0.00040960468659572205</v>
      </c>
      <c r="V13" s="50">
        <v>0.0005529067958892258</v>
      </c>
      <c r="W13" s="50">
        <v>0.0005336039743186114</v>
      </c>
      <c r="X13" s="50">
        <v>0.0005268784276399828</v>
      </c>
      <c r="Y13" s="50">
        <v>0.0004630706134364066</v>
      </c>
      <c r="Z13" s="50">
        <v>0.0006331251381897523</v>
      </c>
      <c r="AA13" s="50">
        <v>0.000579643262405944</v>
      </c>
      <c r="AB13" s="50">
        <v>0.00061012251913239</v>
      </c>
    </row>
    <row r="14" spans="1:28" ht="12.75">
      <c r="A14" s="53"/>
      <c r="B14" s="49">
        <v>14</v>
      </c>
      <c r="C14" s="87" t="s">
        <v>173</v>
      </c>
      <c r="D14" s="72">
        <f>+VLOOKUP(C14,'2.3'!$B$9:$E$30,4,0)</f>
        <v>0</v>
      </c>
      <c r="E14" s="72">
        <f>+VLOOKUP(C14,'2.3'!$B$36:$E$57,4,0)</f>
        <v>0</v>
      </c>
      <c r="F14" s="72">
        <v>0</v>
      </c>
      <c r="G14" s="72">
        <v>0</v>
      </c>
      <c r="H14" s="72">
        <v>0</v>
      </c>
      <c r="I14" s="72">
        <v>0</v>
      </c>
      <c r="J14" s="72">
        <v>0</v>
      </c>
      <c r="K14" s="72">
        <v>0</v>
      </c>
      <c r="L14" s="72">
        <v>1.491778065193685E-06</v>
      </c>
      <c r="M14" s="72">
        <v>1.4471361176232237E-06</v>
      </c>
      <c r="N14" s="72">
        <v>7.295989540469395E-07</v>
      </c>
      <c r="O14" s="72">
        <v>1.3567536142220342E-06</v>
      </c>
      <c r="P14" s="72">
        <v>6.783128460243406E-07</v>
      </c>
      <c r="Q14" s="72">
        <v>1.961006048396322E-06</v>
      </c>
      <c r="R14" s="72">
        <v>4.510579564368226E-06</v>
      </c>
      <c r="S14" s="72">
        <v>3.5883193030048584E-06</v>
      </c>
      <c r="T14" s="50">
        <v>3.52941528356459E-05</v>
      </c>
      <c r="U14" s="50">
        <v>0.000400643341862662</v>
      </c>
      <c r="V14" s="50">
        <v>0.000510309991696651</v>
      </c>
      <c r="W14" s="50">
        <v>0.0003887410798280605</v>
      </c>
      <c r="X14" s="50">
        <v>0.0004129961023492841</v>
      </c>
      <c r="Y14" s="50">
        <v>0.000510046303694956</v>
      </c>
      <c r="Z14" s="50">
        <v>0.001117439479818724</v>
      </c>
      <c r="AA14" s="50">
        <v>0.0007217279880609066</v>
      </c>
      <c r="AB14" s="50">
        <v>0.0005806907192639168</v>
      </c>
    </row>
    <row r="15" spans="1:28" ht="12.75">
      <c r="A15" s="53"/>
      <c r="B15" s="49">
        <v>16</v>
      </c>
      <c r="C15" s="49" t="s">
        <v>106</v>
      </c>
      <c r="D15" s="72">
        <f>+VLOOKUP(C15,'2.3'!$B$9:$E$30,4,0)</f>
        <v>0.00047761777125451143</v>
      </c>
      <c r="E15" s="72">
        <f>+VLOOKUP(C15,'2.3'!$B$36:$E$57,4,0)</f>
        <v>1.0735583962626426E-07</v>
      </c>
      <c r="F15" s="72">
        <v>0.000573172033355584</v>
      </c>
      <c r="G15" s="72">
        <v>0.0007927380802317363</v>
      </c>
      <c r="H15" s="72">
        <v>0.0006771184990304256</v>
      </c>
      <c r="I15" s="72">
        <v>0.00023459393184969865</v>
      </c>
      <c r="J15" s="72">
        <v>0.0007092802744351251</v>
      </c>
      <c r="K15" s="72">
        <v>0.0006226339273190563</v>
      </c>
      <c r="L15" s="72">
        <v>0.0007108037493561681</v>
      </c>
      <c r="M15" s="72">
        <v>0.0006567890794822108</v>
      </c>
      <c r="N15" s="72">
        <v>0.0007250968140783079</v>
      </c>
      <c r="O15" s="72">
        <v>0.0007195093968646477</v>
      </c>
      <c r="P15" s="72">
        <v>0.0006534164357851061</v>
      </c>
      <c r="Q15" s="72">
        <v>0.0006318269625288574</v>
      </c>
      <c r="R15" s="72">
        <v>0.0006280689532319466</v>
      </c>
      <c r="S15" s="72">
        <v>0.000649044882745768</v>
      </c>
      <c r="T15" s="50">
        <v>0.0007150906901780146</v>
      </c>
      <c r="U15" s="50">
        <v>0.0006819579204350071</v>
      </c>
      <c r="V15" s="50">
        <v>0.0007132453323591055</v>
      </c>
      <c r="W15" s="50">
        <v>0.0006505047059760028</v>
      </c>
      <c r="X15" s="50">
        <v>0.0006168461471940898</v>
      </c>
      <c r="Y15" s="50">
        <v>0.0006365693159914552</v>
      </c>
      <c r="Z15" s="50">
        <v>0.0006859955040022625</v>
      </c>
      <c r="AA15" s="50">
        <v>0.0006304739268864048</v>
      </c>
      <c r="AB15" s="50">
        <v>0.000568462314442036</v>
      </c>
    </row>
    <row r="16" spans="1:28" ht="12.75">
      <c r="A16" s="53"/>
      <c r="B16" s="49">
        <v>17</v>
      </c>
      <c r="C16" s="49" t="s">
        <v>107</v>
      </c>
      <c r="D16" s="72">
        <f>+VLOOKUP(C16,'2.3'!$B$9:$E$30,4,0)</f>
        <v>0</v>
      </c>
      <c r="E16" s="72">
        <f>+VLOOKUP(C16,'2.3'!$B$36:$E$57,4,0)</f>
        <v>0</v>
      </c>
      <c r="F16" s="72">
        <v>0</v>
      </c>
      <c r="G16" s="72">
        <v>0</v>
      </c>
      <c r="H16" s="72">
        <v>0.0003096934035305048</v>
      </c>
      <c r="I16" s="72">
        <v>0</v>
      </c>
      <c r="J16" s="72">
        <v>0</v>
      </c>
      <c r="K16" s="72">
        <v>0</v>
      </c>
      <c r="L16" s="72">
        <v>0</v>
      </c>
      <c r="M16" s="72">
        <v>0</v>
      </c>
      <c r="N16" s="72">
        <v>0</v>
      </c>
      <c r="O16" s="72">
        <v>0</v>
      </c>
      <c r="P16" s="72">
        <v>0</v>
      </c>
      <c r="Q16" s="72">
        <v>0.0003288391976323578</v>
      </c>
      <c r="R16" s="72">
        <v>0.0007510326699211416</v>
      </c>
      <c r="S16" s="72">
        <v>0.0006944444444444445</v>
      </c>
      <c r="T16" s="50">
        <v>0</v>
      </c>
      <c r="U16" s="50">
        <v>0</v>
      </c>
      <c r="V16" s="50">
        <v>0</v>
      </c>
      <c r="W16" s="50">
        <v>0</v>
      </c>
      <c r="X16" s="50">
        <v>0</v>
      </c>
      <c r="Y16" s="50">
        <v>0</v>
      </c>
      <c r="Z16" s="50">
        <v>0</v>
      </c>
      <c r="AA16" s="50">
        <v>0.00038714672861014324</v>
      </c>
      <c r="AB16" s="50">
        <v>0</v>
      </c>
    </row>
    <row r="17" spans="1:28" ht="12.75">
      <c r="A17" s="53"/>
      <c r="B17" s="49">
        <v>27</v>
      </c>
      <c r="C17" s="49" t="s">
        <v>108</v>
      </c>
      <c r="D17" s="72">
        <f>+VLOOKUP(C17,'2.3'!$B$9:$E$30,4,0)</f>
        <v>0.00018797391645621191</v>
      </c>
      <c r="E17" s="72">
        <f>+VLOOKUP(C17,'2.3'!$B$36:$E$57,4,0)</f>
        <v>0.00012959478712870897</v>
      </c>
      <c r="F17" s="72">
        <v>0.0010760462707993105</v>
      </c>
      <c r="G17" s="72">
        <v>0.000174889151140968</v>
      </c>
      <c r="H17" s="72">
        <v>0.0001402337179427566</v>
      </c>
      <c r="I17" s="72">
        <v>9.717704342133335E-05</v>
      </c>
      <c r="J17" s="72">
        <v>5.941894216457264E-05</v>
      </c>
      <c r="K17" s="72">
        <v>7.288780092003659E-05</v>
      </c>
      <c r="L17" s="72">
        <v>7.787318422742369E-05</v>
      </c>
      <c r="M17" s="72">
        <v>6.270960002181203E-05</v>
      </c>
      <c r="N17" s="72">
        <v>0.00011454627255388506</v>
      </c>
      <c r="O17" s="72">
        <v>0.00010351552701151944</v>
      </c>
      <c r="P17" s="72">
        <v>8.10948701428483E-05</v>
      </c>
      <c r="Q17" s="72">
        <v>0.00010435472257297004</v>
      </c>
      <c r="R17" s="72">
        <v>0.0002083978913757704</v>
      </c>
      <c r="S17" s="72">
        <v>0.0002134660498899094</v>
      </c>
      <c r="T17" s="50">
        <v>0.00016786191570516084</v>
      </c>
      <c r="U17" s="50">
        <v>0.0001688360195089749</v>
      </c>
      <c r="V17" s="50">
        <v>0.00024128757363358228</v>
      </c>
      <c r="W17" s="50">
        <v>0.00021870675216836575</v>
      </c>
      <c r="X17" s="50">
        <v>0.00027015055037318776</v>
      </c>
      <c r="Y17" s="50">
        <v>0.00034583033708621375</v>
      </c>
      <c r="Z17" s="50">
        <v>0.000338919205030296</v>
      </c>
      <c r="AA17" s="50">
        <v>0.00032556157018533486</v>
      </c>
      <c r="AB17" s="50">
        <v>0.0003337622099383104</v>
      </c>
    </row>
    <row r="18" spans="1:28" s="157" customFormat="1" ht="12.75">
      <c r="A18" s="156"/>
      <c r="B18" s="150">
        <v>28</v>
      </c>
      <c r="C18" s="150" t="s">
        <v>109</v>
      </c>
      <c r="D18" s="72">
        <f>+VLOOKUP(C18,'2.3'!$B$9:$E$30,4,0)</f>
        <v>0.00024414011116793684</v>
      </c>
      <c r="E18" s="72">
        <f>+VLOOKUP(C18,'2.3'!$B$36:$E$57,4,0)</f>
        <v>0.00024883706213525795</v>
      </c>
      <c r="F18" s="151">
        <v>0.00029030267641406656</v>
      </c>
      <c r="G18" s="72">
        <v>0.00029624114809036526</v>
      </c>
      <c r="H18" s="72">
        <v>0.0004493710280566817</v>
      </c>
      <c r="I18" s="72">
        <v>0.00015868717247015114</v>
      </c>
      <c r="J18" s="151">
        <v>0.00016677383057386272</v>
      </c>
      <c r="K18" s="151">
        <v>0.00017394568317167066</v>
      </c>
      <c r="L18" s="151">
        <v>0.00015420379923247241</v>
      </c>
      <c r="M18" s="151">
        <v>0.00019152774676481607</v>
      </c>
      <c r="N18" s="151">
        <v>0.00025381282724950193</v>
      </c>
      <c r="O18" s="151">
        <v>0.00022344618107330726</v>
      </c>
      <c r="P18" s="151">
        <v>0.00020364182578908873</v>
      </c>
      <c r="Q18" s="151">
        <v>0.00020067266202728422</v>
      </c>
      <c r="R18" s="151">
        <v>0.00020233602669308487</v>
      </c>
      <c r="S18" s="151">
        <v>0.00020475091530599852</v>
      </c>
      <c r="T18" s="154">
        <v>0.00021484196928843075</v>
      </c>
      <c r="U18" s="154">
        <v>0.00020333107804539345</v>
      </c>
      <c r="V18" s="154">
        <v>0.0002525885524563036</v>
      </c>
      <c r="W18" s="154">
        <v>0.00024090204818734206</v>
      </c>
      <c r="X18" s="154">
        <v>0.00033773747718945837</v>
      </c>
      <c r="Y18" s="154">
        <v>0.0002700125187622335</v>
      </c>
      <c r="Z18" s="154">
        <v>0.00047816138237036405</v>
      </c>
      <c r="AA18" s="154">
        <v>0.00023137857908046145</v>
      </c>
      <c r="AB18" s="154">
        <v>0.000246779239453588</v>
      </c>
    </row>
    <row r="19" spans="1:28" ht="12.75">
      <c r="A19" s="53"/>
      <c r="B19" s="49">
        <v>31</v>
      </c>
      <c r="C19" s="49" t="s">
        <v>110</v>
      </c>
      <c r="D19" s="72">
        <f>+VLOOKUP(C19,'2.3'!$B$9:$E$30,4,0)</f>
        <v>0</v>
      </c>
      <c r="E19" s="72">
        <f>+VLOOKUP(C19,'2.3'!$B$36:$E$57,4,0)</f>
        <v>0</v>
      </c>
      <c r="F19" s="72">
        <v>0</v>
      </c>
      <c r="G19" s="72">
        <v>0</v>
      </c>
      <c r="H19" s="72">
        <v>0</v>
      </c>
      <c r="I19" s="72">
        <v>0</v>
      </c>
      <c r="J19" s="72">
        <v>0</v>
      </c>
      <c r="K19" s="72">
        <v>0</v>
      </c>
      <c r="L19" s="72">
        <v>0</v>
      </c>
      <c r="M19" s="72">
        <v>0</v>
      </c>
      <c r="N19" s="72">
        <v>0</v>
      </c>
      <c r="O19" s="72">
        <v>0</v>
      </c>
      <c r="P19" s="72">
        <v>0.002869198312236287</v>
      </c>
      <c r="Q19" s="72">
        <v>0.0006677053193857111</v>
      </c>
      <c r="R19" s="72">
        <v>0</v>
      </c>
      <c r="S19" s="72">
        <v>0</v>
      </c>
      <c r="T19" s="50">
        <v>0</v>
      </c>
      <c r="U19" s="50">
        <v>0</v>
      </c>
      <c r="V19" s="50">
        <v>0</v>
      </c>
      <c r="W19" s="50">
        <v>0</v>
      </c>
      <c r="X19" s="50">
        <v>0</v>
      </c>
      <c r="Y19" s="50">
        <v>0</v>
      </c>
      <c r="Z19" s="50">
        <v>0</v>
      </c>
      <c r="AA19" s="50">
        <v>0</v>
      </c>
      <c r="AB19" s="50">
        <v>0</v>
      </c>
    </row>
    <row r="20" spans="1:28" ht="12.75">
      <c r="A20" s="53"/>
      <c r="B20" s="49">
        <v>33</v>
      </c>
      <c r="C20" s="49" t="s">
        <v>111</v>
      </c>
      <c r="D20" s="72"/>
      <c r="E20" s="72"/>
      <c r="F20" s="72"/>
      <c r="G20" s="72"/>
      <c r="H20" s="72"/>
      <c r="I20" s="72"/>
      <c r="J20" s="72"/>
      <c r="K20" s="72">
        <v>0.0006206906425621975</v>
      </c>
      <c r="L20" s="72">
        <v>0.0007314244469204841</v>
      </c>
      <c r="M20" s="72">
        <v>0.0007012610856773556</v>
      </c>
      <c r="N20" s="72">
        <v>0.0006468971123009837</v>
      </c>
      <c r="O20" s="72">
        <v>0.0006044289470895903</v>
      </c>
      <c r="P20" s="72">
        <v>0.0006163634229755006</v>
      </c>
      <c r="Q20" s="72">
        <v>0.0005752997215931818</v>
      </c>
      <c r="R20" s="72">
        <v>0.0006812413002538278</v>
      </c>
      <c r="S20" s="72">
        <v>0.0006653558016197767</v>
      </c>
      <c r="T20" s="50">
        <v>0.00060707680346183</v>
      </c>
      <c r="U20" s="50">
        <v>0.0006908389480786546</v>
      </c>
      <c r="V20" s="50">
        <v>0.0008420124705998579</v>
      </c>
      <c r="W20" s="50">
        <v>0.0008065707646640072</v>
      </c>
      <c r="X20" s="50">
        <v>0.0005549506886673785</v>
      </c>
      <c r="Y20" s="50">
        <v>0.000582605933320558</v>
      </c>
      <c r="Z20" s="50">
        <v>0.0005798925232565616</v>
      </c>
      <c r="AA20" s="50">
        <v>0.0004485570135934281</v>
      </c>
      <c r="AB20" s="50">
        <v>0.00036659684340823253</v>
      </c>
    </row>
    <row r="21" spans="1:28" s="157" customFormat="1" ht="12.75">
      <c r="A21" s="156"/>
      <c r="B21" s="150">
        <v>37</v>
      </c>
      <c r="C21" s="150" t="s">
        <v>112</v>
      </c>
      <c r="D21" s="72">
        <f>+VLOOKUP(C21,'2.3'!$B$9:$E$30,4,0)</f>
        <v>0.0009965186615325543</v>
      </c>
      <c r="E21" s="72">
        <f>+VLOOKUP(C21,'2.3'!$B$36:$E$57,4,0)</f>
        <v>0.0010054100259224933</v>
      </c>
      <c r="F21" s="151">
        <v>0.0012225242943831247</v>
      </c>
      <c r="G21" s="72">
        <v>0.0011868054387648313</v>
      </c>
      <c r="H21" s="72">
        <v>0.0010900319932729192</v>
      </c>
      <c r="I21" s="72">
        <v>0.001016630579124958</v>
      </c>
      <c r="J21" s="151">
        <v>0.0010891588338262919</v>
      </c>
      <c r="K21" s="151">
        <v>0.0011275189412013852</v>
      </c>
      <c r="L21" s="151">
        <v>0.0011599481196700376</v>
      </c>
      <c r="M21" s="151">
        <v>0.0010635775975323003</v>
      </c>
      <c r="N21" s="151">
        <v>0.001089848692198019</v>
      </c>
      <c r="O21" s="151">
        <v>0.0010842635909110226</v>
      </c>
      <c r="P21" s="151">
        <v>0.0009877953583379952</v>
      </c>
      <c r="Q21" s="151">
        <v>0.0008616840695949763</v>
      </c>
      <c r="R21" s="151">
        <v>0.0008715766429469933</v>
      </c>
      <c r="S21" s="151">
        <v>0.0008404423279644627</v>
      </c>
      <c r="T21" s="154">
        <v>0.0008074647678399007</v>
      </c>
      <c r="U21" s="154">
        <v>0.0006814919126953843</v>
      </c>
      <c r="V21" s="154">
        <v>0.00031717612204123184</v>
      </c>
      <c r="W21" s="154">
        <v>7.207021210491952E-05</v>
      </c>
      <c r="X21" s="154">
        <v>6.287548094026966E-05</v>
      </c>
      <c r="Y21" s="154">
        <v>5.9059418996874026E-05</v>
      </c>
      <c r="Z21" s="154">
        <v>6.467805035857855E-05</v>
      </c>
      <c r="AA21" s="154">
        <v>6.574525050358804E-05</v>
      </c>
      <c r="AB21" s="154">
        <v>6.095394648743576E-05</v>
      </c>
    </row>
    <row r="22" spans="1:28" ht="12.75">
      <c r="A22" s="53"/>
      <c r="B22" s="49">
        <v>39</v>
      </c>
      <c r="C22" s="85" t="s">
        <v>169</v>
      </c>
      <c r="D22" s="72">
        <f>+VLOOKUP(C22,'2.3'!$B$9:$E$30,4,0)</f>
        <v>0.000736999611974973</v>
      </c>
      <c r="E22" s="72">
        <f>+VLOOKUP(C22,'2.3'!$B$36:$E$57,4,0)</f>
        <v>0.0007697656095010354</v>
      </c>
      <c r="F22" s="72">
        <v>0.0006787301652421378</v>
      </c>
      <c r="G22" s="72">
        <v>0.0004941725778532156</v>
      </c>
      <c r="H22" s="72">
        <v>0.0006227211133449995</v>
      </c>
      <c r="I22" s="72">
        <v>0.00042271288843308345</v>
      </c>
      <c r="J22" s="72">
        <v>0.0004973376126878895</v>
      </c>
      <c r="K22" s="72">
        <v>0.00042783453835577</v>
      </c>
      <c r="L22" s="72">
        <v>0.00048343647781020884</v>
      </c>
      <c r="M22" s="72">
        <v>0.0006602780896984473</v>
      </c>
      <c r="N22" s="72">
        <v>0.000463772717015128</v>
      </c>
      <c r="O22" s="72">
        <v>0.0003561660915785964</v>
      </c>
      <c r="P22" s="72">
        <v>0.0003800728770997729</v>
      </c>
      <c r="Q22" s="72">
        <v>0.00036361404834919797</v>
      </c>
      <c r="R22" s="72">
        <v>0.0004661440739221893</v>
      </c>
      <c r="S22" s="72">
        <v>0.00043594511296123463</v>
      </c>
      <c r="T22" s="50">
        <v>0.00012874924704681415</v>
      </c>
      <c r="U22" s="50">
        <v>7.7754893250008E-06</v>
      </c>
      <c r="V22" s="50">
        <v>1.9624748639677842E-05</v>
      </c>
      <c r="W22" s="50">
        <v>0.0003189696534241049</v>
      </c>
      <c r="X22" s="50">
        <v>0.0004723149813404913</v>
      </c>
      <c r="Y22" s="50">
        <v>0.0005525283861458382</v>
      </c>
      <c r="Z22" s="50">
        <v>0.0005001329590208005</v>
      </c>
      <c r="AA22" s="50">
        <v>0.0003789381057432516</v>
      </c>
      <c r="AB22" s="50">
        <v>0.00012832074367850644</v>
      </c>
    </row>
    <row r="23" spans="1:28" ht="12.75">
      <c r="A23" s="53"/>
      <c r="B23" s="49">
        <v>43</v>
      </c>
      <c r="C23" s="49" t="s">
        <v>114</v>
      </c>
      <c r="D23" s="72">
        <f>+VLOOKUP(C23,'2.3'!$B$9:$E$30,4,0)</f>
        <v>0</v>
      </c>
      <c r="E23" s="72">
        <f>+VLOOKUP(C23,'2.3'!$B$36:$E$57,4,0)</f>
        <v>0</v>
      </c>
      <c r="F23" s="72">
        <v>0</v>
      </c>
      <c r="G23" s="72">
        <v>0</v>
      </c>
      <c r="H23" s="72">
        <v>0</v>
      </c>
      <c r="I23" s="72">
        <v>0</v>
      </c>
      <c r="J23" s="72">
        <v>0</v>
      </c>
      <c r="K23" s="72">
        <v>0</v>
      </c>
      <c r="L23" s="72">
        <v>0</v>
      </c>
      <c r="M23" s="72">
        <v>0</v>
      </c>
      <c r="N23" s="72">
        <v>0</v>
      </c>
      <c r="O23" s="72">
        <v>0</v>
      </c>
      <c r="P23" s="72">
        <v>0</v>
      </c>
      <c r="Q23" s="72">
        <v>0.0002484472049689441</v>
      </c>
      <c r="R23" s="72">
        <v>0</v>
      </c>
      <c r="S23" s="72">
        <v>0</v>
      </c>
      <c r="T23" s="50">
        <v>0</v>
      </c>
      <c r="U23" s="50">
        <v>0</v>
      </c>
      <c r="V23" s="50">
        <v>0</v>
      </c>
      <c r="W23" s="50">
        <v>0</v>
      </c>
      <c r="X23" s="50">
        <v>0</v>
      </c>
      <c r="Y23" s="50">
        <v>0</v>
      </c>
      <c r="Z23" s="50">
        <v>0</v>
      </c>
      <c r="AA23" s="50">
        <v>0</v>
      </c>
      <c r="AB23" s="50">
        <v>0</v>
      </c>
    </row>
    <row r="24" spans="1:28" ht="12.75">
      <c r="A24" s="53"/>
      <c r="B24" s="49">
        <v>45</v>
      </c>
      <c r="C24" s="49" t="s">
        <v>115</v>
      </c>
      <c r="D24" s="72">
        <f>+VLOOKUP(C24,'2.3'!$B$9:$E$30,4,0)</f>
        <v>0</v>
      </c>
      <c r="E24" s="72">
        <f>+VLOOKUP(C24,'2.3'!$B$36:$E$57,4,0)</f>
        <v>0</v>
      </c>
      <c r="F24" s="72">
        <v>0</v>
      </c>
      <c r="G24" s="72">
        <v>0</v>
      </c>
      <c r="H24" s="72">
        <v>0</v>
      </c>
      <c r="I24" s="72">
        <v>0</v>
      </c>
      <c r="J24" s="72">
        <v>0</v>
      </c>
      <c r="K24" s="72">
        <v>0</v>
      </c>
      <c r="L24" s="72">
        <v>0</v>
      </c>
      <c r="M24" s="72">
        <v>0</v>
      </c>
      <c r="N24" s="72">
        <v>0</v>
      </c>
      <c r="O24" s="72">
        <v>0</v>
      </c>
      <c r="P24" s="72">
        <v>0</v>
      </c>
      <c r="Q24" s="72">
        <v>0</v>
      </c>
      <c r="R24" s="72">
        <v>0</v>
      </c>
      <c r="S24" s="72">
        <v>0</v>
      </c>
      <c r="T24" s="50">
        <v>0</v>
      </c>
      <c r="U24" s="50">
        <v>0</v>
      </c>
      <c r="V24" s="50">
        <v>0</v>
      </c>
      <c r="W24" s="50">
        <v>0</v>
      </c>
      <c r="X24" s="50">
        <v>0</v>
      </c>
      <c r="Y24" s="50">
        <v>0</v>
      </c>
      <c r="Z24" s="50">
        <v>0</v>
      </c>
      <c r="AA24" s="50">
        <v>0</v>
      </c>
      <c r="AB24" s="50">
        <v>0</v>
      </c>
    </row>
    <row r="25" spans="1:28" ht="12.75">
      <c r="A25" s="53"/>
      <c r="B25" s="49">
        <v>46</v>
      </c>
      <c r="C25" s="85" t="s">
        <v>183</v>
      </c>
      <c r="D25" s="72">
        <v>0</v>
      </c>
      <c r="E25" s="72">
        <f>+VLOOKUP(C25,'2.3'!$B$36:$E$57,4,0)</f>
        <v>0</v>
      </c>
      <c r="F25" s="72">
        <v>0</v>
      </c>
      <c r="G25" s="72">
        <v>0</v>
      </c>
      <c r="H25" s="72">
        <v>0</v>
      </c>
      <c r="I25" s="72">
        <v>0</v>
      </c>
      <c r="J25" s="72">
        <v>0</v>
      </c>
      <c r="K25" s="72">
        <v>0</v>
      </c>
      <c r="L25" s="72">
        <v>0</v>
      </c>
      <c r="M25" s="72">
        <v>0</v>
      </c>
      <c r="N25" s="72">
        <v>0</v>
      </c>
      <c r="O25" s="72">
        <v>0</v>
      </c>
      <c r="P25" s="72">
        <v>9.950248756218905E-05</v>
      </c>
      <c r="Q25" s="72">
        <v>0</v>
      </c>
      <c r="R25" s="72">
        <v>0</v>
      </c>
      <c r="S25" s="72">
        <v>0</v>
      </c>
      <c r="T25" s="50">
        <v>0</v>
      </c>
      <c r="U25" s="50">
        <v>0</v>
      </c>
      <c r="V25" s="50">
        <v>0</v>
      </c>
      <c r="W25" s="50">
        <v>0</v>
      </c>
      <c r="X25" s="50">
        <v>0</v>
      </c>
      <c r="Y25" s="50">
        <v>0</v>
      </c>
      <c r="Z25" s="50">
        <v>0</v>
      </c>
      <c r="AA25" s="50">
        <v>0</v>
      </c>
      <c r="AB25" s="50">
        <v>0</v>
      </c>
    </row>
    <row r="26" spans="1:28" ht="12.75">
      <c r="A26" s="53"/>
      <c r="B26" s="49">
        <v>49</v>
      </c>
      <c r="C26" s="49" t="s">
        <v>117</v>
      </c>
      <c r="D26" s="72">
        <f>+VLOOKUP(C26,'2.3'!$B$9:$E$30,4,0)</f>
        <v>0.0025311132430052698</v>
      </c>
      <c r="E26" s="72">
        <f>+VLOOKUP(C26,'2.3'!$B$36:$E$57,4,0)</f>
        <v>0.0024459992934675297</v>
      </c>
      <c r="F26" s="72">
        <v>0.0023063648806524815</v>
      </c>
      <c r="G26" s="72">
        <v>0.0021488888408958385</v>
      </c>
      <c r="H26" s="72">
        <v>0.0010594539911343078</v>
      </c>
      <c r="I26" s="72">
        <v>0.0008368569415081043</v>
      </c>
      <c r="J26" s="72">
        <v>0.0010697173276797579</v>
      </c>
      <c r="K26" s="72">
        <v>0.0008624982031287435</v>
      </c>
      <c r="L26" s="72">
        <v>0.0018799594536060837</v>
      </c>
      <c r="M26" s="72">
        <v>0.0005861883517185411</v>
      </c>
      <c r="N26" s="72">
        <v>0.0005063044790461406</v>
      </c>
      <c r="O26" s="72">
        <v>0.0004500304906651656</v>
      </c>
      <c r="P26" s="72">
        <v>0.0006130901998899334</v>
      </c>
      <c r="Q26" s="72">
        <v>0.0006050373775080164</v>
      </c>
      <c r="R26" s="72">
        <v>0.00048636133221904073</v>
      </c>
      <c r="S26" s="72">
        <v>0.0003900773105031057</v>
      </c>
      <c r="T26" s="50">
        <v>0.00010214841175695268</v>
      </c>
      <c r="U26" s="50">
        <v>0.000376317731002144</v>
      </c>
      <c r="V26" s="50">
        <v>0.0004769716635470793</v>
      </c>
      <c r="W26" s="50">
        <v>0.00026069297839237117</v>
      </c>
      <c r="X26" s="50">
        <v>0.0004639460395067897</v>
      </c>
      <c r="Y26" s="50">
        <v>0.00047004092886032727</v>
      </c>
      <c r="Z26" s="50">
        <v>0.0005326086745236165</v>
      </c>
      <c r="AA26" s="50">
        <v>0.0006222231925507876</v>
      </c>
      <c r="AB26" s="50">
        <v>0.0004918942714414225</v>
      </c>
    </row>
    <row r="27" spans="1:28" ht="12.75">
      <c r="A27" s="53"/>
      <c r="B27" s="49">
        <v>54</v>
      </c>
      <c r="C27" s="79" t="s">
        <v>197</v>
      </c>
      <c r="D27" s="72">
        <f>+VLOOKUP(C27,'2.3'!$B$9:$E$30,4,0)</f>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row>
    <row r="28" spans="1:28" ht="12.75">
      <c r="A28" s="53"/>
      <c r="B28" s="49">
        <v>55</v>
      </c>
      <c r="C28" s="79" t="s">
        <v>202</v>
      </c>
      <c r="D28" s="72">
        <f>+VLOOKUP(C28,'2.3'!$B$9:$E$30,4,0)</f>
        <v>0</v>
      </c>
      <c r="E28" s="72">
        <v>0.00367745986187102</v>
      </c>
      <c r="F28" s="72">
        <v>0.0014401810513321675</v>
      </c>
      <c r="G28" s="72">
        <v>0.00626832473966232</v>
      </c>
      <c r="H28" s="72">
        <v>0.003568151697420736</v>
      </c>
      <c r="I28" s="72">
        <v>0.0014382121916141166</v>
      </c>
      <c r="J28" s="72">
        <v>0.0010501443948542925</v>
      </c>
      <c r="K28" s="72">
        <v>0.006584779030011397</v>
      </c>
      <c r="L28" s="72">
        <v>0.000921901751613328</v>
      </c>
      <c r="M28" s="72">
        <v>0.00031751071598666456</v>
      </c>
      <c r="N28" s="72">
        <v>0</v>
      </c>
      <c r="O28" s="72">
        <v>0</v>
      </c>
      <c r="P28" s="72">
        <v>0.00020108586366378444</v>
      </c>
      <c r="Q28" s="72">
        <v>0.00022593764121102577</v>
      </c>
      <c r="R28" s="72">
        <v>0</v>
      </c>
      <c r="S28" s="72"/>
      <c r="T28" s="50"/>
      <c r="U28" s="50"/>
      <c r="V28" s="50"/>
      <c r="W28" s="50"/>
      <c r="X28" s="50"/>
      <c r="Y28" s="50"/>
      <c r="Z28" s="50"/>
      <c r="AA28" s="50"/>
      <c r="AB28" s="50"/>
    </row>
    <row r="29" spans="1:28" ht="12.75">
      <c r="A29" s="53"/>
      <c r="B29" s="49">
        <v>504</v>
      </c>
      <c r="C29" s="150" t="s">
        <v>122</v>
      </c>
      <c r="D29" s="72">
        <f>+VLOOKUP(C29,'2.3'!$B$9:$E$30,4,0)</f>
        <v>0.0009272037260652061</v>
      </c>
      <c r="E29" s="72">
        <f>+VLOOKUP(C29,'2.3'!$B$36:$E$57,4,0)</f>
        <v>0.0009218917040575048</v>
      </c>
      <c r="F29" s="72">
        <v>0.0010260128722390717</v>
      </c>
      <c r="G29" s="72">
        <v>0.0009857087490043731</v>
      </c>
      <c r="H29" s="72">
        <v>0.000936814327668203</v>
      </c>
      <c r="I29" s="72">
        <v>0.0008651698243958476</v>
      </c>
      <c r="J29" s="72">
        <v>0.0009268867124629127</v>
      </c>
      <c r="K29" s="72">
        <v>0.0008634919518634204</v>
      </c>
      <c r="L29" s="72">
        <v>0.0008595672451332792</v>
      </c>
      <c r="M29" s="72">
        <v>0.0008176155934448558</v>
      </c>
      <c r="N29" s="72">
        <v>0.0008984389911725477</v>
      </c>
      <c r="O29" s="72">
        <v>0.0009186590492003224</v>
      </c>
      <c r="P29" s="72">
        <v>0.0008999273680667505</v>
      </c>
      <c r="Q29" s="72">
        <v>0.0008621735867891213</v>
      </c>
      <c r="R29" s="72">
        <v>0.0011007425452993923</v>
      </c>
      <c r="S29" s="72">
        <v>0.0010383603837800482</v>
      </c>
      <c r="T29" s="50">
        <v>0.0011165178455809777</v>
      </c>
      <c r="U29" s="50">
        <v>0.0009977721321086574</v>
      </c>
      <c r="V29" s="50">
        <v>0.001135535346323951</v>
      </c>
      <c r="W29" s="50">
        <v>0.0012427774123311718</v>
      </c>
      <c r="X29" s="50">
        <v>0.0013860948505952954</v>
      </c>
      <c r="Y29" s="50">
        <v>0.0013186588523919859</v>
      </c>
      <c r="Z29" s="50">
        <v>0.0015590967583519386</v>
      </c>
      <c r="AA29" s="50">
        <v>0.0014707400558554924</v>
      </c>
      <c r="AB29" s="50">
        <v>0.0014500997953751011</v>
      </c>
    </row>
    <row r="30" spans="1:28" ht="12.75">
      <c r="A30" s="53"/>
      <c r="B30" s="49">
        <v>507</v>
      </c>
      <c r="C30" s="150" t="s">
        <v>123</v>
      </c>
      <c r="D30" s="72">
        <f>+VLOOKUP(C30,'2.3'!$B$9:$E$30,4,0)</f>
        <v>0.0008460204904801904</v>
      </c>
      <c r="E30" s="72">
        <f>+VLOOKUP(C30,'2.3'!$B$36:$E$57,4,0)</f>
        <v>0.0009237595039912023</v>
      </c>
      <c r="F30" s="72">
        <v>0.0009798268455637812</v>
      </c>
      <c r="G30" s="72">
        <v>0.0011121909149366797</v>
      </c>
      <c r="H30" s="72">
        <v>0.0009350057710736033</v>
      </c>
      <c r="I30" s="72">
        <v>0.0009008714370237348</v>
      </c>
      <c r="J30" s="72">
        <v>0.0008204136581443196</v>
      </c>
      <c r="K30" s="72">
        <v>0.0008132225499289436</v>
      </c>
      <c r="L30" s="72">
        <v>0.0010616514660686982</v>
      </c>
      <c r="M30" s="72">
        <v>0.0010711050179987333</v>
      </c>
      <c r="N30" s="72">
        <v>0.001102200025813406</v>
      </c>
      <c r="O30" s="72">
        <v>0.0010254865180303451</v>
      </c>
      <c r="P30" s="72">
        <v>0.0009240984393227227</v>
      </c>
      <c r="Q30" s="72">
        <v>0.000943641790871787</v>
      </c>
      <c r="R30" s="72">
        <v>0.0009592687695823223</v>
      </c>
      <c r="S30" s="72">
        <v>0.0010195361110694634</v>
      </c>
      <c r="T30" s="50">
        <v>0.0010326270429135969</v>
      </c>
      <c r="U30" s="50">
        <v>0.0010869372798243905</v>
      </c>
      <c r="V30" s="50">
        <v>0.0011585621822186242</v>
      </c>
      <c r="W30" s="50">
        <v>0.0010180101613285844</v>
      </c>
      <c r="X30" s="50">
        <v>0.0010390682835840035</v>
      </c>
      <c r="Y30" s="50">
        <v>0.0012381504629242722</v>
      </c>
      <c r="Z30" s="50">
        <v>0.001451314548693966</v>
      </c>
      <c r="AA30" s="50">
        <v>0.0012782976299501668</v>
      </c>
      <c r="AB30" s="50">
        <v>0.001130972394942639</v>
      </c>
    </row>
    <row r="31" spans="1:28" ht="12.75">
      <c r="A31" s="53"/>
      <c r="B31" s="49">
        <v>51</v>
      </c>
      <c r="C31" s="150" t="s">
        <v>118</v>
      </c>
      <c r="D31" s="72">
        <f>+VLOOKUP(C31,'2.3'!$B$9:$E$30,4,0)</f>
        <v>0.002418576784306124</v>
      </c>
      <c r="E31" s="72">
        <f>+VLOOKUP(C31,'2.3'!$B$36:$E$57,4,0)</f>
        <v>0.0018498264301678635</v>
      </c>
      <c r="F31" s="72">
        <v>0.0022236815289508843</v>
      </c>
      <c r="G31" s="72">
        <v>0.0015577840521857657</v>
      </c>
      <c r="H31" s="72">
        <v>0.001867280925308763</v>
      </c>
      <c r="I31" s="72">
        <v>0.0007587870247418769</v>
      </c>
      <c r="J31" s="72">
        <v>0.0009655232268003211</v>
      </c>
      <c r="K31" s="72">
        <v>0.001971054980017848</v>
      </c>
      <c r="L31" s="72">
        <v>0.00148784477941523</v>
      </c>
      <c r="M31" s="72">
        <v>0.0015955790784557909</v>
      </c>
      <c r="N31" s="72">
        <v>0.0012055027655651681</v>
      </c>
      <c r="O31" s="72">
        <v>0.0010125476493011436</v>
      </c>
      <c r="P31" s="72">
        <v>0.0011219976777257369</v>
      </c>
      <c r="Q31" s="72">
        <v>0.0014592595106390199</v>
      </c>
      <c r="R31" s="72">
        <v>0.000933589018974566</v>
      </c>
      <c r="S31" s="72">
        <v>0.0009802250255710877</v>
      </c>
      <c r="T31" s="50">
        <v>0.000499001996007984</v>
      </c>
      <c r="U31" s="50">
        <v>0</v>
      </c>
      <c r="V31" s="50">
        <v>0</v>
      </c>
      <c r="W31" s="50">
        <v>0</v>
      </c>
      <c r="X31" s="50">
        <v>0</v>
      </c>
      <c r="Y31" s="50"/>
      <c r="Z31" s="50"/>
      <c r="AA31" s="50"/>
      <c r="AB31" s="50"/>
    </row>
    <row r="32" spans="1:28" ht="12.75">
      <c r="A32" s="53"/>
      <c r="B32" s="49">
        <v>53</v>
      </c>
      <c r="C32" s="79" t="s">
        <v>119</v>
      </c>
      <c r="D32" s="72">
        <f>+VLOOKUP(C32,'2.3'!$B$9:$E$30,4,0)</f>
        <v>0</v>
      </c>
      <c r="E32" s="72">
        <v>0</v>
      </c>
      <c r="F32" s="72">
        <v>0</v>
      </c>
      <c r="G32" s="72">
        <v>0</v>
      </c>
      <c r="H32" s="72">
        <v>0</v>
      </c>
      <c r="I32" s="72">
        <v>0</v>
      </c>
      <c r="J32" s="72">
        <v>0</v>
      </c>
      <c r="K32" s="72">
        <v>0</v>
      </c>
      <c r="L32" s="72">
        <v>0</v>
      </c>
      <c r="M32" s="72">
        <v>0</v>
      </c>
      <c r="N32" s="72">
        <v>0</v>
      </c>
      <c r="O32" s="72">
        <v>0</v>
      </c>
      <c r="P32" s="72">
        <v>0</v>
      </c>
      <c r="Q32" s="72">
        <v>0</v>
      </c>
      <c r="R32" s="72">
        <v>0</v>
      </c>
      <c r="S32" s="72">
        <v>0</v>
      </c>
      <c r="T32" s="72">
        <v>0</v>
      </c>
      <c r="U32" s="72">
        <v>0</v>
      </c>
      <c r="V32" s="72">
        <v>0</v>
      </c>
      <c r="W32" s="72">
        <v>0</v>
      </c>
      <c r="X32" s="72">
        <v>0</v>
      </c>
      <c r="Y32" s="50"/>
      <c r="Z32" s="50"/>
      <c r="AA32" s="50"/>
      <c r="AB32" s="50"/>
    </row>
    <row r="34" spans="1:28" ht="12.75">
      <c r="A34" s="53"/>
      <c r="B34" s="55">
        <v>999</v>
      </c>
      <c r="C34" s="55" t="s">
        <v>124</v>
      </c>
      <c r="D34" s="73">
        <f>+VLOOKUP(C34,'2.3'!$B$9:$E$30,4,0)</f>
        <v>0.0008271545850246622</v>
      </c>
      <c r="E34" s="73">
        <f>+VLOOKUP(C34,'2.3'!$B$36:$E$57,4,0)</f>
        <v>0.0007428127325949435</v>
      </c>
      <c r="F34" s="73">
        <v>0.0009813131618742102</v>
      </c>
      <c r="G34" s="73">
        <v>0.0009697382052418286</v>
      </c>
      <c r="H34" s="72">
        <v>0.0008760885738921747</v>
      </c>
      <c r="I34" s="72">
        <v>0.0007231613045444081</v>
      </c>
      <c r="J34" s="73">
        <v>0.0008218633706780275</v>
      </c>
      <c r="K34" s="73">
        <v>0.0007773184693307208</v>
      </c>
      <c r="L34" s="73">
        <v>0.0008276626513391074</v>
      </c>
      <c r="M34" s="73">
        <v>0.0007330724237949644</v>
      </c>
      <c r="N34" s="73">
        <v>0.0007620335333723736</v>
      </c>
      <c r="O34" s="73">
        <v>0.0007377988954866238</v>
      </c>
      <c r="P34" s="73">
        <v>0.0006800827455862322</v>
      </c>
      <c r="Q34" s="73">
        <v>0.0006179228155323214</v>
      </c>
      <c r="R34" s="73">
        <v>0.0006443363956744401</v>
      </c>
      <c r="S34" s="71">
        <v>0.0006249748703056565</v>
      </c>
      <c r="T34" s="71">
        <v>0.0006094946605950129</v>
      </c>
      <c r="U34" s="56">
        <v>0.0005504580039356711</v>
      </c>
      <c r="V34" s="56">
        <v>0.0005245641560506094</v>
      </c>
      <c r="W34" s="56">
        <v>0.0004611076529347202</v>
      </c>
      <c r="X34" s="56">
        <v>0.0004588834916880888</v>
      </c>
      <c r="Y34" s="56">
        <v>0.000468497576509147</v>
      </c>
      <c r="Z34" s="56">
        <v>0.0005672402550181357</v>
      </c>
      <c r="AA34" s="56">
        <v>0.000530448011498305</v>
      </c>
      <c r="AB34" s="56">
        <v>0.000488685568600653</v>
      </c>
    </row>
    <row r="35" spans="1:27" ht="12.75">
      <c r="A35" s="53"/>
      <c r="B35" s="7"/>
      <c r="C35" s="7"/>
      <c r="D35" s="7"/>
      <c r="E35" s="7"/>
      <c r="F35" s="7"/>
      <c r="G35" s="7"/>
      <c r="H35" s="7"/>
      <c r="I35" s="7"/>
      <c r="J35" s="7"/>
      <c r="K35" s="7"/>
      <c r="L35" s="7"/>
      <c r="M35" s="7"/>
      <c r="N35" s="7"/>
      <c r="O35" s="7"/>
      <c r="P35" s="7"/>
      <c r="Q35" s="7"/>
      <c r="R35" s="7"/>
      <c r="S35" s="7"/>
      <c r="T35" s="52"/>
      <c r="U35" s="52"/>
      <c r="V35" s="52"/>
      <c r="W35" s="52"/>
      <c r="X35" s="52"/>
      <c r="Y35" s="52"/>
      <c r="Z35" s="52"/>
      <c r="AA35" s="52"/>
    </row>
    <row r="36" spans="1:28" s="75" customFormat="1" ht="12.75">
      <c r="A36" s="74"/>
      <c r="B36" s="168" t="s">
        <v>66</v>
      </c>
      <c r="C36" s="169"/>
      <c r="D36" s="144">
        <f aca="true" t="shared" si="0" ref="D36:AB36">+AVERAGE(D10:D32)</f>
        <v>0.0005708247571654011</v>
      </c>
      <c r="E36" s="144">
        <f t="shared" si="0"/>
        <v>0.0006751272586026153</v>
      </c>
      <c r="F36" s="144">
        <f t="shared" si="0"/>
        <v>0.0006924701404810786</v>
      </c>
      <c r="G36" s="144">
        <f t="shared" si="0"/>
        <v>0.0008830589459141154</v>
      </c>
      <c r="H36" s="144">
        <f t="shared" si="0"/>
        <v>0.0006554296263973436</v>
      </c>
      <c r="I36" s="144">
        <f t="shared" si="0"/>
        <v>0.0004322815939497271</v>
      </c>
      <c r="J36" s="144">
        <f t="shared" si="0"/>
        <v>0.000497502276459105</v>
      </c>
      <c r="K36" s="144">
        <f t="shared" si="0"/>
        <v>0.000789512897524985</v>
      </c>
      <c r="L36" s="144">
        <f t="shared" si="0"/>
        <v>0.000563887150072041</v>
      </c>
      <c r="M36" s="144">
        <f t="shared" si="0"/>
        <v>0.00046949368437765136</v>
      </c>
      <c r="N36" s="144">
        <f t="shared" si="0"/>
        <v>0.00040844101201778683</v>
      </c>
      <c r="O36" s="144">
        <f t="shared" si="0"/>
        <v>0.0003824164624158485</v>
      </c>
      <c r="P36" s="144">
        <f t="shared" si="0"/>
        <v>0.0005091342104299657</v>
      </c>
      <c r="Q36" s="144">
        <f t="shared" si="0"/>
        <v>0.0004351473876394859</v>
      </c>
      <c r="R36" s="144">
        <f t="shared" si="0"/>
        <v>0.0004405368552472279</v>
      </c>
      <c r="S36" s="144">
        <f t="shared" si="0"/>
        <v>0.00040737574278403623</v>
      </c>
      <c r="T36" s="144">
        <f t="shared" si="0"/>
        <v>0.00034180089651175113</v>
      </c>
      <c r="U36" s="144">
        <f t="shared" si="0"/>
        <v>0.0003385846859391355</v>
      </c>
      <c r="V36" s="144">
        <f t="shared" si="0"/>
        <v>0.00034603499333640987</v>
      </c>
      <c r="W36" s="144">
        <f t="shared" si="0"/>
        <v>0.0003307840215549972</v>
      </c>
      <c r="X36" s="144">
        <f t="shared" si="0"/>
        <v>0.0003581346173131612</v>
      </c>
      <c r="Y36" s="144">
        <f t="shared" si="0"/>
        <v>0.00038404942835220675</v>
      </c>
      <c r="Z36" s="144">
        <f t="shared" si="0"/>
        <v>0.0004883996437189568</v>
      </c>
      <c r="AA36" s="144">
        <f t="shared" si="0"/>
        <v>0.000503845975999087</v>
      </c>
      <c r="AB36" s="144">
        <f t="shared" si="0"/>
        <v>0.0004010203695047865</v>
      </c>
    </row>
    <row r="37" spans="1:28" s="75" customFormat="1" ht="12.75">
      <c r="A37" s="74"/>
      <c r="B37" s="168" t="s">
        <v>67</v>
      </c>
      <c r="C37" s="169"/>
      <c r="D37" s="144">
        <f aca="true" t="shared" si="1" ref="D37:AB37">+MAX(D10:D32)</f>
        <v>0.0025311132430052698</v>
      </c>
      <c r="E37" s="144">
        <f t="shared" si="1"/>
        <v>0.00367745986187102</v>
      </c>
      <c r="F37" s="144">
        <f t="shared" si="1"/>
        <v>0.0023063648806524815</v>
      </c>
      <c r="G37" s="144">
        <f t="shared" si="1"/>
        <v>0.00626832473966232</v>
      </c>
      <c r="H37" s="144">
        <f t="shared" si="1"/>
        <v>0.003568151697420736</v>
      </c>
      <c r="I37" s="144">
        <f t="shared" si="1"/>
        <v>0.0014382121916141166</v>
      </c>
      <c r="J37" s="144">
        <f t="shared" si="1"/>
        <v>0.001443755414082803</v>
      </c>
      <c r="K37" s="144">
        <f t="shared" si="1"/>
        <v>0.006584779030011397</v>
      </c>
      <c r="L37" s="144">
        <f t="shared" si="1"/>
        <v>0.0018799594536060837</v>
      </c>
      <c r="M37" s="144">
        <f t="shared" si="1"/>
        <v>0.0015955790784557909</v>
      </c>
      <c r="N37" s="144">
        <f t="shared" si="1"/>
        <v>0.0012055027655651681</v>
      </c>
      <c r="O37" s="144">
        <f t="shared" si="1"/>
        <v>0.0010842635909110226</v>
      </c>
      <c r="P37" s="144">
        <f t="shared" si="1"/>
        <v>0.002869198312236287</v>
      </c>
      <c r="Q37" s="144">
        <f t="shared" si="1"/>
        <v>0.0014592595106390199</v>
      </c>
      <c r="R37" s="144">
        <f t="shared" si="1"/>
        <v>0.001360489776319475</v>
      </c>
      <c r="S37" s="144">
        <f t="shared" si="1"/>
        <v>0.0010383603837800482</v>
      </c>
      <c r="T37" s="144">
        <f t="shared" si="1"/>
        <v>0.0011165178455809777</v>
      </c>
      <c r="U37" s="144">
        <f t="shared" si="1"/>
        <v>0.0010869372798243905</v>
      </c>
      <c r="V37" s="144">
        <f t="shared" si="1"/>
        <v>0.0011585621822186242</v>
      </c>
      <c r="W37" s="144">
        <f t="shared" si="1"/>
        <v>0.0012427774123311718</v>
      </c>
      <c r="X37" s="144">
        <f t="shared" si="1"/>
        <v>0.0013860948505952954</v>
      </c>
      <c r="Y37" s="144">
        <f t="shared" si="1"/>
        <v>0.0013186588523919859</v>
      </c>
      <c r="Z37" s="144">
        <f t="shared" si="1"/>
        <v>0.0015590967583519386</v>
      </c>
      <c r="AA37" s="144">
        <f t="shared" si="1"/>
        <v>0.0019644930658506837</v>
      </c>
      <c r="AB37" s="144">
        <f t="shared" si="1"/>
        <v>0.0014500997953751011</v>
      </c>
    </row>
    <row r="38" spans="1:15" ht="12.75">
      <c r="A38" s="53"/>
      <c r="B38" s="7"/>
      <c r="C38" s="7"/>
      <c r="D38" s="7"/>
      <c r="E38" s="7"/>
      <c r="F38" s="7"/>
      <c r="G38" s="7"/>
      <c r="H38" s="7"/>
      <c r="I38" s="7"/>
      <c r="J38" s="7"/>
      <c r="K38" s="7"/>
      <c r="L38" s="7"/>
      <c r="M38" s="7"/>
      <c r="N38" s="7"/>
      <c r="O38" s="7"/>
    </row>
    <row r="39" spans="1:17" ht="12.75">
      <c r="A39" s="53"/>
      <c r="C39" s="7"/>
      <c r="D39" s="7"/>
      <c r="E39" s="7"/>
      <c r="F39" s="7"/>
      <c r="G39" s="7"/>
      <c r="H39" s="7"/>
      <c r="I39" s="7"/>
      <c r="J39" s="7"/>
      <c r="K39" s="7"/>
      <c r="L39" s="7"/>
      <c r="Q39" s="40" t="s">
        <v>45</v>
      </c>
    </row>
  </sheetData>
  <mergeCells count="4">
    <mergeCell ref="B4:O4"/>
    <mergeCell ref="G8:P8"/>
    <mergeCell ref="B36:C36"/>
    <mergeCell ref="B37:C37"/>
  </mergeCells>
  <conditionalFormatting sqref="C25 C22">
    <cfRule type="cellIs" priority="1" dxfId="0" operator="equal" stopIfTrue="1">
      <formula>0</formula>
    </cfRule>
  </conditionalFormatting>
  <conditionalFormatting sqref="C32 C27:C28">
    <cfRule type="cellIs" priority="2" dxfId="0" operator="equal" stopIfTrue="1">
      <formula>999</formula>
    </cfRule>
  </conditionalFormatting>
  <hyperlinks>
    <hyperlink ref="Q39" location="INDICE!A1" display="volver al indice"/>
  </hyperlinks>
  <printOptions/>
  <pageMargins left="0.75" right="0.75" top="1" bottom="1" header="0" footer="0"/>
  <pageSetup fitToHeight="1" fitToWidth="1" horizontalDpi="600" verticalDpi="600" orientation="landscape" scale="67"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AC34"/>
  <sheetViews>
    <sheetView workbookViewId="0" topLeftCell="A1">
      <selection activeCell="D11" sqref="D11"/>
    </sheetView>
  </sheetViews>
  <sheetFormatPr defaultColWidth="11.421875" defaultRowHeight="12.75"/>
  <cols>
    <col min="1" max="1" width="2.8515625" style="34" customWidth="1"/>
    <col min="2" max="2" width="11.28125" style="34" customWidth="1"/>
    <col min="3" max="3" width="23.8515625" style="34" bestFit="1" customWidth="1"/>
    <col min="4" max="4" width="23.8515625" style="34" customWidth="1"/>
    <col min="5" max="5" width="14.140625" style="34" customWidth="1"/>
    <col min="6" max="13" width="15.28125" style="34" customWidth="1"/>
    <col min="14" max="14" width="15.8515625" style="34" customWidth="1"/>
    <col min="15" max="15" width="13.421875" style="34" customWidth="1"/>
    <col min="16" max="16" width="14.140625" style="34" customWidth="1"/>
    <col min="17" max="17" width="13.8515625" style="34" customWidth="1"/>
    <col min="18" max="16384" width="11.421875" style="34" customWidth="1"/>
  </cols>
  <sheetData>
    <row r="2" spans="1:15" ht="12.75">
      <c r="A2" s="7"/>
      <c r="B2" s="7"/>
      <c r="C2" s="7"/>
      <c r="D2" s="7"/>
      <c r="E2" s="7"/>
      <c r="F2" s="7"/>
      <c r="G2" s="7"/>
      <c r="H2" s="7"/>
      <c r="I2" s="7"/>
      <c r="J2" s="7"/>
      <c r="K2" s="7"/>
      <c r="L2" s="7"/>
      <c r="M2" s="7"/>
      <c r="N2" s="7"/>
      <c r="O2" s="7"/>
    </row>
    <row r="3" spans="1:15" ht="12.75">
      <c r="A3" s="7"/>
      <c r="B3" s="170" t="s">
        <v>93</v>
      </c>
      <c r="C3" s="170"/>
      <c r="D3" s="170"/>
      <c r="E3" s="170"/>
      <c r="F3" s="170"/>
      <c r="G3" s="170"/>
      <c r="H3" s="170"/>
      <c r="I3" s="170"/>
      <c r="J3" s="170"/>
      <c r="K3" s="170"/>
      <c r="L3" s="170"/>
      <c r="M3" s="170"/>
      <c r="N3" s="170"/>
      <c r="O3" s="7"/>
    </row>
    <row r="4" spans="2:15" ht="12.75">
      <c r="B4" s="170" t="s">
        <v>92</v>
      </c>
      <c r="C4" s="170"/>
      <c r="D4" s="170"/>
      <c r="E4" s="170"/>
      <c r="F4" s="170"/>
      <c r="G4" s="170"/>
      <c r="H4" s="170"/>
      <c r="I4" s="170"/>
      <c r="J4" s="170"/>
      <c r="K4" s="170"/>
      <c r="L4" s="170"/>
      <c r="M4" s="170"/>
      <c r="N4" s="170"/>
      <c r="O4" s="7"/>
    </row>
    <row r="5" spans="1:15" ht="12.75">
      <c r="A5" s="7"/>
      <c r="B5" s="7"/>
      <c r="C5" s="7"/>
      <c r="D5" s="7"/>
      <c r="E5" s="7"/>
      <c r="F5" s="7"/>
      <c r="G5" s="7"/>
      <c r="H5" s="7"/>
      <c r="I5" s="7"/>
      <c r="J5" s="7"/>
      <c r="K5" s="7"/>
      <c r="L5" s="7"/>
      <c r="M5" s="7"/>
      <c r="N5" s="7"/>
      <c r="O5" s="7"/>
    </row>
    <row r="6" spans="1:15" ht="12.75">
      <c r="A6" s="7"/>
      <c r="B6" s="7"/>
      <c r="C6" s="7"/>
      <c r="D6" s="7"/>
      <c r="E6" s="7"/>
      <c r="F6" s="7"/>
      <c r="G6" s="7"/>
      <c r="H6" s="7"/>
      <c r="I6" s="7"/>
      <c r="J6" s="7"/>
      <c r="K6" s="7"/>
      <c r="L6" s="7"/>
      <c r="M6" s="7"/>
      <c r="N6" s="7"/>
      <c r="O6" s="7"/>
    </row>
    <row r="7" spans="1:15" ht="12.75">
      <c r="A7" s="7"/>
      <c r="B7" s="7"/>
      <c r="C7" s="7"/>
      <c r="D7" s="7"/>
      <c r="E7" s="7"/>
      <c r="F7" s="7"/>
      <c r="G7" s="7"/>
      <c r="H7" s="7"/>
      <c r="I7" s="7"/>
      <c r="J7" s="7"/>
      <c r="K7" s="7"/>
      <c r="L7" s="7"/>
      <c r="M7" s="7"/>
      <c r="N7" s="7"/>
      <c r="O7" s="7"/>
    </row>
    <row r="8" spans="1:29" ht="27" customHeight="1">
      <c r="A8" s="7"/>
      <c r="B8" s="95" t="s">
        <v>126</v>
      </c>
      <c r="C8" s="51" t="s">
        <v>59</v>
      </c>
      <c r="D8" s="51" t="s">
        <v>195</v>
      </c>
      <c r="E8" s="51" t="s">
        <v>190</v>
      </c>
      <c r="F8" s="51" t="s">
        <v>185</v>
      </c>
      <c r="G8" s="51" t="s">
        <v>179</v>
      </c>
      <c r="H8" s="51" t="s">
        <v>176</v>
      </c>
      <c r="I8" s="51" t="s">
        <v>166</v>
      </c>
      <c r="J8" s="51" t="s">
        <v>163</v>
      </c>
      <c r="K8" s="51" t="s">
        <v>158</v>
      </c>
      <c r="L8" s="51" t="s">
        <v>133</v>
      </c>
      <c r="M8" s="51" t="s">
        <v>132</v>
      </c>
      <c r="N8" s="51" t="s">
        <v>134</v>
      </c>
      <c r="O8" s="51" t="s">
        <v>130</v>
      </c>
      <c r="P8" s="51" t="s">
        <v>129</v>
      </c>
      <c r="Q8" s="51" t="s">
        <v>128</v>
      </c>
      <c r="R8" s="51" t="s">
        <v>101</v>
      </c>
      <c r="S8" s="51" t="s">
        <v>99</v>
      </c>
      <c r="T8" s="51" t="s">
        <v>98</v>
      </c>
      <c r="U8" s="51" t="s">
        <v>44</v>
      </c>
      <c r="V8" s="51" t="s">
        <v>43</v>
      </c>
      <c r="W8" s="51" t="s">
        <v>42</v>
      </c>
      <c r="X8" s="51" t="s">
        <v>41</v>
      </c>
      <c r="Y8" s="51" t="s">
        <v>40</v>
      </c>
      <c r="Z8" s="51" t="s">
        <v>39</v>
      </c>
      <c r="AA8" s="51" t="s">
        <v>38</v>
      </c>
      <c r="AB8" s="51" t="s">
        <v>37</v>
      </c>
      <c r="AC8" s="76"/>
    </row>
    <row r="9" spans="1:29" ht="12.75">
      <c r="A9" s="7"/>
      <c r="B9" s="49">
        <v>1</v>
      </c>
      <c r="C9" s="49" t="s">
        <v>102</v>
      </c>
      <c r="D9" s="50">
        <f>VLOOKUP(C9,'2.4'!B10:E31,4,0)</f>
        <v>0.0006132463095852259</v>
      </c>
      <c r="E9" s="50">
        <f>VLOOKUP(C9,'2.4'!B36:E57,4,0)</f>
        <v>0.0006030472602020635</v>
      </c>
      <c r="F9" s="50">
        <v>0.0007124461618926955</v>
      </c>
      <c r="G9" s="50">
        <v>0.0006014754830167248</v>
      </c>
      <c r="H9" s="50">
        <v>0.0005540684989834926</v>
      </c>
      <c r="I9" s="50">
        <v>0.0005287336516590387</v>
      </c>
      <c r="J9" s="50">
        <f>+VLOOKUP(C9,'2.4'!$B$166:$E$187,4,0)</f>
        <v>0.0003938569460060744</v>
      </c>
      <c r="K9" s="50">
        <f>+VLOOKUP(C9,'2.4'!$B$193:$E$216,4,0)</f>
        <v>0.00027134432872068557</v>
      </c>
      <c r="L9" s="50">
        <v>0.0003256578476289757</v>
      </c>
      <c r="M9" s="50">
        <v>0.0002915292950915442</v>
      </c>
      <c r="N9" s="50">
        <v>0.0002610735780485524</v>
      </c>
      <c r="O9" s="50">
        <v>0.00023650054522693692</v>
      </c>
      <c r="P9" s="50">
        <v>0.000641499917858281</v>
      </c>
      <c r="Q9" s="50">
        <v>0.0002514673672434351</v>
      </c>
      <c r="R9" s="50">
        <v>0.00022002249834935479</v>
      </c>
      <c r="S9" s="50">
        <v>0.0001733939246172595</v>
      </c>
      <c r="T9" s="70">
        <v>0.00016446709706064585</v>
      </c>
      <c r="U9" s="70">
        <v>0.00015241268657194873</v>
      </c>
      <c r="V9" s="70">
        <v>0.000202894022881466</v>
      </c>
      <c r="W9" s="70">
        <v>0.00038394923473829707</v>
      </c>
      <c r="X9" s="70">
        <v>0.00017923787258716648</v>
      </c>
      <c r="Y9" s="70">
        <v>0.00020403527082636227</v>
      </c>
      <c r="Z9" s="70">
        <v>0.00027748257509528754</v>
      </c>
      <c r="AA9" s="70">
        <v>0.00027442638527940525</v>
      </c>
      <c r="AB9" s="70">
        <v>0.000266154877884945</v>
      </c>
      <c r="AC9" s="7"/>
    </row>
    <row r="10" spans="1:29" ht="12.75">
      <c r="A10" s="7"/>
      <c r="B10" s="49">
        <v>12</v>
      </c>
      <c r="C10" s="49" t="s">
        <v>104</v>
      </c>
      <c r="D10" s="50">
        <f>VLOOKUP(C10,'2.4'!B11:E32,4,0)</f>
        <v>0.0005445679218635772</v>
      </c>
      <c r="E10" s="50">
        <f>VLOOKUP(C10,'2.4'!B37:E58,4,0)</f>
        <v>0.0005737653976634753</v>
      </c>
      <c r="F10" s="50">
        <v>0.0007764858574787803</v>
      </c>
      <c r="G10" s="50">
        <v>0.0008389587351038797</v>
      </c>
      <c r="H10" s="50">
        <v>0.0006211493539811516</v>
      </c>
      <c r="I10" s="50">
        <v>0.0006610315498842261</v>
      </c>
      <c r="J10" s="50">
        <v>0.0008060127563505919</v>
      </c>
      <c r="K10" s="50">
        <v>0.0006897271504603838</v>
      </c>
      <c r="L10" s="50">
        <v>0.0007632467286117764</v>
      </c>
      <c r="M10" s="50">
        <v>0.0006883749262821388</v>
      </c>
      <c r="N10" s="50">
        <v>0.0007603973657207271</v>
      </c>
      <c r="O10" s="50">
        <v>0.0005367578829233563</v>
      </c>
      <c r="P10" s="50">
        <v>0.00044471481559154864</v>
      </c>
      <c r="Q10" s="50">
        <v>0.0003804342647990697</v>
      </c>
      <c r="R10" s="50">
        <v>0.00042245390008382306</v>
      </c>
      <c r="S10" s="50">
        <v>0.000350301827874848</v>
      </c>
      <c r="T10" s="70">
        <v>0.0003009680373569242</v>
      </c>
      <c r="U10" s="70">
        <v>0.0002866932398054838</v>
      </c>
      <c r="V10" s="70">
        <v>0.0003431236307619682</v>
      </c>
      <c r="W10" s="70">
        <v>0.00029698990162947095</v>
      </c>
      <c r="X10" s="70">
        <v>0.000282860443924377</v>
      </c>
      <c r="Y10" s="70">
        <v>0.00032870121014567407</v>
      </c>
      <c r="Z10" s="70">
        <v>0.0003738277944121416</v>
      </c>
      <c r="AA10" s="70">
        <v>0.0003554504299250569</v>
      </c>
      <c r="AB10" s="70">
        <v>0.00038231648268540505</v>
      </c>
      <c r="AC10" s="7"/>
    </row>
    <row r="11" spans="1:29" ht="12.75">
      <c r="A11" s="7"/>
      <c r="B11" s="49">
        <v>14</v>
      </c>
      <c r="C11" s="85" t="s">
        <v>173</v>
      </c>
      <c r="D11" s="50">
        <f>VLOOKUP(C11,'2.4'!B12:E33,4,0)</f>
        <v>0</v>
      </c>
      <c r="E11" s="50">
        <f>VLOOKUP(C11,'2.4'!B38:E59,4,0)</f>
        <v>0</v>
      </c>
      <c r="F11" s="50">
        <v>0</v>
      </c>
      <c r="G11" s="50">
        <v>0</v>
      </c>
      <c r="H11" s="50">
        <v>0</v>
      </c>
      <c r="I11" s="50">
        <v>0</v>
      </c>
      <c r="J11" s="50">
        <v>0</v>
      </c>
      <c r="K11" s="50">
        <v>0</v>
      </c>
      <c r="L11" s="50">
        <v>2.1017327483118652E-05</v>
      </c>
      <c r="M11" s="50">
        <v>4.305767084703862E-07</v>
      </c>
      <c r="N11" s="50">
        <v>4.270941418188969E-06</v>
      </c>
      <c r="O11" s="50">
        <v>6.218455126395503E-07</v>
      </c>
      <c r="P11" s="50">
        <v>4.6032676884414406E-07</v>
      </c>
      <c r="Q11" s="50">
        <v>4.751558546964674E-07</v>
      </c>
      <c r="R11" s="50">
        <v>1.3768904351579967E-06</v>
      </c>
      <c r="S11" s="50">
        <v>1.3564373013909556E-06</v>
      </c>
      <c r="T11" s="70">
        <v>2.9777530252545082E-05</v>
      </c>
      <c r="U11" s="70">
        <v>0.0003391829668361485</v>
      </c>
      <c r="V11" s="70">
        <v>0.000251454270741819</v>
      </c>
      <c r="W11" s="70">
        <v>0.00017780362477356972</v>
      </c>
      <c r="X11" s="70">
        <v>0.00020189213641096026</v>
      </c>
      <c r="Y11" s="70">
        <v>0.0002548693581099924</v>
      </c>
      <c r="Z11" s="70">
        <v>0.000810833444612762</v>
      </c>
      <c r="AA11" s="70">
        <v>0.00036797167453717517</v>
      </c>
      <c r="AB11" s="70">
        <v>0.0002645480683477996</v>
      </c>
      <c r="AC11" s="7"/>
    </row>
    <row r="12" spans="1:29" ht="12.75">
      <c r="A12" s="7"/>
      <c r="B12" s="49">
        <v>16</v>
      </c>
      <c r="C12" s="49" t="s">
        <v>106</v>
      </c>
      <c r="D12" s="50">
        <f>VLOOKUP(C12,'2.4'!B13:E34,4,0)</f>
        <v>0.00017473734274689394</v>
      </c>
      <c r="E12" s="50">
        <f>VLOOKUP(C12,'2.4'!B39:E60,4,0)</f>
        <v>7.599246649482118E-07</v>
      </c>
      <c r="F12" s="50">
        <v>0.00018436989846977315</v>
      </c>
      <c r="G12" s="50">
        <v>0.0002534783158968416</v>
      </c>
      <c r="H12" s="50">
        <v>0.00023020844099821776</v>
      </c>
      <c r="I12" s="50">
        <v>7.12287222268753E-05</v>
      </c>
      <c r="J12" s="50">
        <v>0.00022581051831013703</v>
      </c>
      <c r="K12" s="50">
        <v>0.00016160581132794504</v>
      </c>
      <c r="L12" s="50">
        <v>0.0001728066014408047</v>
      </c>
      <c r="M12" s="50">
        <v>0.00018758527125151155</v>
      </c>
      <c r="N12" s="50">
        <v>0.0001925026103905045</v>
      </c>
      <c r="O12" s="50">
        <v>0.00021881319551003787</v>
      </c>
      <c r="P12" s="50">
        <v>0.00019945565336101662</v>
      </c>
      <c r="Q12" s="50">
        <v>0.0001783203265606576</v>
      </c>
      <c r="R12" s="50">
        <v>0.00018446501563257033</v>
      </c>
      <c r="S12" s="50">
        <v>0.0001765599426195633</v>
      </c>
      <c r="T12" s="70">
        <v>0.00019508701278874143</v>
      </c>
      <c r="U12" s="70">
        <v>0.0001699160045938265</v>
      </c>
      <c r="V12" s="70">
        <v>0.00021751203039752703</v>
      </c>
      <c r="W12" s="70">
        <v>0.00021615698345711447</v>
      </c>
      <c r="X12" s="70">
        <v>0.0001932647298476418</v>
      </c>
      <c r="Y12" s="70">
        <v>0.00020723661392692993</v>
      </c>
      <c r="Z12" s="70">
        <v>0.00022327300687195146</v>
      </c>
      <c r="AA12" s="70">
        <v>0.00025738348043078394</v>
      </c>
      <c r="AB12" s="70">
        <v>0.00020473901834737167</v>
      </c>
      <c r="AC12" s="7"/>
    </row>
    <row r="13" spans="1:29" ht="12.75">
      <c r="A13" s="7"/>
      <c r="B13" s="49">
        <v>17</v>
      </c>
      <c r="C13" s="49" t="s">
        <v>107</v>
      </c>
      <c r="D13" s="50">
        <f>VLOOKUP(C13,'2.4'!B14:E35,4,0)</f>
        <v>0</v>
      </c>
      <c r="E13" s="50">
        <f>VLOOKUP(C13,'2.4'!B40:E61,4,0)</f>
        <v>0</v>
      </c>
      <c r="F13" s="50">
        <v>0</v>
      </c>
      <c r="G13" s="50">
        <v>0</v>
      </c>
      <c r="H13" s="50">
        <v>1.7941125213297196E-05</v>
      </c>
      <c r="I13" s="50">
        <v>0</v>
      </c>
      <c r="J13" s="50">
        <v>0</v>
      </c>
      <c r="K13" s="50">
        <v>0</v>
      </c>
      <c r="L13" s="50">
        <v>0</v>
      </c>
      <c r="M13" s="50">
        <v>0</v>
      </c>
      <c r="N13" s="50">
        <v>0</v>
      </c>
      <c r="O13" s="50">
        <v>0</v>
      </c>
      <c r="P13" s="50">
        <v>0</v>
      </c>
      <c r="Q13" s="50">
        <v>8.222578529845575E-05</v>
      </c>
      <c r="R13" s="50">
        <v>0.0008976739018169386</v>
      </c>
      <c r="S13" s="50">
        <v>0.000857665890101663</v>
      </c>
      <c r="T13" s="70">
        <v>0</v>
      </c>
      <c r="U13" s="70">
        <v>0</v>
      </c>
      <c r="V13" s="70">
        <v>0</v>
      </c>
      <c r="W13" s="70">
        <v>0</v>
      </c>
      <c r="X13" s="70">
        <v>0</v>
      </c>
      <c r="Y13" s="70">
        <v>0</v>
      </c>
      <c r="Z13" s="70">
        <v>0</v>
      </c>
      <c r="AA13" s="70">
        <v>2.3892834745150665E-05</v>
      </c>
      <c r="AB13" s="70">
        <v>0</v>
      </c>
      <c r="AC13" s="7"/>
    </row>
    <row r="14" spans="1:29" ht="12.75">
      <c r="A14" s="7"/>
      <c r="B14" s="49">
        <v>27</v>
      </c>
      <c r="C14" s="49" t="s">
        <v>108</v>
      </c>
      <c r="D14" s="50">
        <f>VLOOKUP(C14,'2.4'!B15:E36,4,0)</f>
        <v>0.0003159405645244177</v>
      </c>
      <c r="E14" s="50">
        <f>VLOOKUP(C14,'2.4'!B41:E62,4,0)</f>
        <v>0.00029966032194415665</v>
      </c>
      <c r="F14" s="50">
        <v>0.0007265443840566638</v>
      </c>
      <c r="G14" s="50">
        <v>0.000365161200279086</v>
      </c>
      <c r="H14" s="50">
        <v>0.00040777330539169685</v>
      </c>
      <c r="I14" s="50">
        <v>0.00036600886695783313</v>
      </c>
      <c r="J14" s="50">
        <v>0.0001739043534645091</v>
      </c>
      <c r="K14" s="50">
        <v>9.248987912193247E-05</v>
      </c>
      <c r="L14" s="50">
        <v>0.00011509153702306351</v>
      </c>
      <c r="M14" s="50">
        <v>8.847480809325498E-05</v>
      </c>
      <c r="N14" s="50">
        <v>8.214649576293348E-05</v>
      </c>
      <c r="O14" s="50">
        <v>9.753523584700705E-05</v>
      </c>
      <c r="P14" s="50">
        <v>6.834349258669538E-05</v>
      </c>
      <c r="Q14" s="50">
        <v>0.0001181096052033981</v>
      </c>
      <c r="R14" s="50">
        <v>0.00019676178385051428</v>
      </c>
      <c r="S14" s="50">
        <v>0.00011376904435052415</v>
      </c>
      <c r="T14" s="70">
        <v>7.742185150410857E-05</v>
      </c>
      <c r="U14" s="70">
        <v>0.00010755936488850334</v>
      </c>
      <c r="V14" s="70">
        <v>0.00016902022327798397</v>
      </c>
      <c r="W14" s="70">
        <v>0.000115338434463334</v>
      </c>
      <c r="X14" s="70">
        <v>0.0001320675250024625</v>
      </c>
      <c r="Y14" s="70">
        <v>0.00017099030993256856</v>
      </c>
      <c r="Z14" s="70">
        <v>0.00021032990107424754</v>
      </c>
      <c r="AA14" s="70">
        <v>0.00018092378510151013</v>
      </c>
      <c r="AB14" s="70">
        <v>0.0001483210297532474</v>
      </c>
      <c r="AC14" s="7"/>
    </row>
    <row r="15" spans="1:29" s="155" customFormat="1" ht="12.75">
      <c r="A15" s="153"/>
      <c r="B15" s="150">
        <v>28</v>
      </c>
      <c r="C15" s="150" t="s">
        <v>109</v>
      </c>
      <c r="D15" s="50">
        <f>VLOOKUP(C15,'2.4'!B16:E37,4,0)</f>
        <v>0.0001095833945228326</v>
      </c>
      <c r="E15" s="50">
        <f>VLOOKUP(C15,'2.4'!B42:E63,4,0)</f>
        <v>0.00010605095058455011</v>
      </c>
      <c r="F15" s="154">
        <v>0.00010628804864038885</v>
      </c>
      <c r="G15" s="50">
        <v>0.00015782807343696283</v>
      </c>
      <c r="H15" s="50">
        <v>0.00018653339030000375</v>
      </c>
      <c r="I15" s="50">
        <v>7.093338178948397E-05</v>
      </c>
      <c r="J15" s="154">
        <v>9.652512296390281E-05</v>
      </c>
      <c r="K15" s="154">
        <v>0.0001015637854460926</v>
      </c>
      <c r="L15" s="154">
        <v>7.207165295803127E-05</v>
      </c>
      <c r="M15" s="154">
        <v>9.004878414373016E-05</v>
      </c>
      <c r="N15" s="154">
        <v>8.290576962124134E-05</v>
      </c>
      <c r="O15" s="154">
        <v>7.298387000518796E-05</v>
      </c>
      <c r="P15" s="154">
        <v>5.884434720170521E-05</v>
      </c>
      <c r="Q15" s="154">
        <v>9.825086835999267E-05</v>
      </c>
      <c r="R15" s="154">
        <v>9.280692711621275E-05</v>
      </c>
      <c r="S15" s="154">
        <v>5.586313701413131E-05</v>
      </c>
      <c r="T15" s="152">
        <v>0.00012257212206825036</v>
      </c>
      <c r="U15" s="152">
        <v>6.817449098848406E-05</v>
      </c>
      <c r="V15" s="152">
        <v>7.505739763757426E-05</v>
      </c>
      <c r="W15" s="152">
        <v>4.04764384940695E-05</v>
      </c>
      <c r="X15" s="152">
        <v>5.9853893473410706E-05</v>
      </c>
      <c r="Y15" s="152">
        <v>5.698521893297301E-05</v>
      </c>
      <c r="Z15" s="152">
        <v>6.355835334870077E-05</v>
      </c>
      <c r="AA15" s="152">
        <v>2.2233203010925977E-05</v>
      </c>
      <c r="AB15" s="152">
        <v>4.3789138641834955E-05</v>
      </c>
      <c r="AC15" s="153"/>
    </row>
    <row r="16" spans="1:29" ht="12.75">
      <c r="A16" s="7"/>
      <c r="B16" s="49">
        <v>31</v>
      </c>
      <c r="C16" s="49" t="s">
        <v>110</v>
      </c>
      <c r="D16" s="50">
        <f>VLOOKUP(C16,'2.4'!B17:E38,4,0)</f>
        <v>0</v>
      </c>
      <c r="E16" s="50">
        <f>VLOOKUP(C16,'2.4'!B43:E64,4,0)</f>
        <v>0</v>
      </c>
      <c r="F16" s="50">
        <v>0</v>
      </c>
      <c r="G16" s="50">
        <v>0</v>
      </c>
      <c r="H16" s="50">
        <v>0</v>
      </c>
      <c r="I16" s="50">
        <v>0</v>
      </c>
      <c r="J16" s="50">
        <v>0</v>
      </c>
      <c r="K16" s="50">
        <v>0</v>
      </c>
      <c r="L16" s="50">
        <v>0</v>
      </c>
      <c r="M16" s="50">
        <v>0</v>
      </c>
      <c r="N16" s="50">
        <v>0</v>
      </c>
      <c r="O16" s="50">
        <v>0</v>
      </c>
      <c r="P16" s="50">
        <v>4.281287913147237E-05</v>
      </c>
      <c r="Q16" s="50">
        <v>7.260465315671838E-06</v>
      </c>
      <c r="R16" s="50">
        <v>0</v>
      </c>
      <c r="S16" s="50">
        <v>0</v>
      </c>
      <c r="T16" s="70">
        <v>0</v>
      </c>
      <c r="U16" s="70">
        <v>0</v>
      </c>
      <c r="V16" s="70">
        <v>0</v>
      </c>
      <c r="W16" s="70">
        <v>0</v>
      </c>
      <c r="X16" s="70">
        <v>0</v>
      </c>
      <c r="Y16" s="70">
        <v>0</v>
      </c>
      <c r="Z16" s="70">
        <v>0</v>
      </c>
      <c r="AA16" s="70">
        <v>0</v>
      </c>
      <c r="AB16" s="70">
        <v>0</v>
      </c>
      <c r="AC16" s="7"/>
    </row>
    <row r="17" spans="1:29" ht="12.75">
      <c r="A17" s="7"/>
      <c r="B17" s="49">
        <v>33</v>
      </c>
      <c r="C17" s="49" t="s">
        <v>111</v>
      </c>
      <c r="D17" s="50"/>
      <c r="E17" s="50"/>
      <c r="F17" s="50"/>
      <c r="G17" s="50"/>
      <c r="H17" s="50"/>
      <c r="I17" s="50"/>
      <c r="J17" s="50"/>
      <c r="K17" s="50">
        <v>0.0004321012051596267</v>
      </c>
      <c r="L17" s="50">
        <v>0.0003654723043459372</v>
      </c>
      <c r="M17" s="50">
        <v>0.00032689620571666383</v>
      </c>
      <c r="N17" s="50">
        <v>0.00029665217558249354</v>
      </c>
      <c r="O17" s="50">
        <v>0.00033851978794485554</v>
      </c>
      <c r="P17" s="50">
        <v>0.00030551238101133123</v>
      </c>
      <c r="Q17" s="50">
        <v>0.0002770996001296602</v>
      </c>
      <c r="R17" s="50">
        <v>0.00033620796068007096</v>
      </c>
      <c r="S17" s="50">
        <v>0.000192127549345541</v>
      </c>
      <c r="T17" s="70">
        <v>0.00018687032398141744</v>
      </c>
      <c r="U17" s="70">
        <v>0.0002635963999902331</v>
      </c>
      <c r="V17" s="70">
        <v>0.0002309600890477263</v>
      </c>
      <c r="W17" s="70">
        <v>9.451096736797301E-05</v>
      </c>
      <c r="X17" s="70">
        <v>9.679947734220134E-05</v>
      </c>
      <c r="Y17" s="70">
        <v>7.790678471918306E-05</v>
      </c>
      <c r="Z17" s="70">
        <v>8.148910494327279E-05</v>
      </c>
      <c r="AA17" s="70">
        <v>7.4271403403243E-05</v>
      </c>
      <c r="AB17" s="70">
        <v>2.5315179296370713E-05</v>
      </c>
      <c r="AC17" s="7"/>
    </row>
    <row r="18" spans="1:29" s="155" customFormat="1" ht="12.75">
      <c r="A18" s="153"/>
      <c r="B18" s="150">
        <v>37</v>
      </c>
      <c r="C18" s="150" t="s">
        <v>112</v>
      </c>
      <c r="D18" s="50">
        <f>VLOOKUP(C18,'2.4'!B19:E40,4,0)</f>
        <v>0.0002723569548181645</v>
      </c>
      <c r="E18" s="50">
        <f>VLOOKUP(C18,'2.4'!B45:E66,4,0)</f>
        <v>0.00029079313355100084</v>
      </c>
      <c r="F18" s="154">
        <v>0.00036418370570332175</v>
      </c>
      <c r="G18" s="50">
        <v>0.00037758699708719695</v>
      </c>
      <c r="H18" s="50">
        <v>0.0003421874562759007</v>
      </c>
      <c r="I18" s="50">
        <v>0.00029161526907293603</v>
      </c>
      <c r="J18" s="154">
        <v>0.0003090043447232221</v>
      </c>
      <c r="K18" s="154">
        <v>0.00030966634682249607</v>
      </c>
      <c r="L18" s="154">
        <v>0.0003094566407651995</v>
      </c>
      <c r="M18" s="154">
        <v>0.0002891312901902966</v>
      </c>
      <c r="N18" s="154">
        <v>0.00027416223930583036</v>
      </c>
      <c r="O18" s="154">
        <v>0.00029704938824748236</v>
      </c>
      <c r="P18" s="154">
        <v>0.000300522639908003</v>
      </c>
      <c r="Q18" s="154">
        <v>0.00025999935582359744</v>
      </c>
      <c r="R18" s="154">
        <v>0.0002552669844043223</v>
      </c>
      <c r="S18" s="154">
        <v>0.00019624630398004203</v>
      </c>
      <c r="T18" s="152">
        <v>0.0003264214985408225</v>
      </c>
      <c r="U18" s="152">
        <v>0.00012845510513968006</v>
      </c>
      <c r="V18" s="152">
        <v>5.800112347984227E-05</v>
      </c>
      <c r="W18" s="152">
        <v>1.5140760169216005E-05</v>
      </c>
      <c r="X18" s="152">
        <v>1.6061288309696095E-05</v>
      </c>
      <c r="Y18" s="152">
        <v>1.3745344791341465E-05</v>
      </c>
      <c r="Z18" s="152">
        <v>1.5000337414335953E-05</v>
      </c>
      <c r="AA18" s="152">
        <v>1.709976644365939E-05</v>
      </c>
      <c r="AB18" s="152">
        <v>1.4665181556325176E-05</v>
      </c>
      <c r="AC18" s="153"/>
    </row>
    <row r="19" spans="1:29" ht="12.75">
      <c r="A19" s="7"/>
      <c r="B19" s="49">
        <v>39</v>
      </c>
      <c r="C19" s="85" t="s">
        <v>169</v>
      </c>
      <c r="D19" s="50">
        <f>VLOOKUP(C19,'2.4'!B20:E41,4,0)</f>
        <v>0.0006228256862232325</v>
      </c>
      <c r="E19" s="50">
        <f>VLOOKUP(C19,'2.4'!B46:E67,4,0)</f>
        <v>0.0008996516671698298</v>
      </c>
      <c r="F19" s="50">
        <v>0.0007048172241574283</v>
      </c>
      <c r="G19" s="50">
        <v>0.0004909784896634232</v>
      </c>
      <c r="H19" s="50">
        <v>0.0006004022513129292</v>
      </c>
      <c r="I19" s="50">
        <v>0.00045237168263602043</v>
      </c>
      <c r="J19" s="50">
        <v>0.0004089906251836387</v>
      </c>
      <c r="K19" s="50">
        <v>0.0005026719379325627</v>
      </c>
      <c r="L19" s="50">
        <v>0.0005969826924466069</v>
      </c>
      <c r="M19" s="50">
        <v>0.0007990359686778046</v>
      </c>
      <c r="N19" s="50">
        <v>0.0006608200526246491</v>
      </c>
      <c r="O19" s="50">
        <v>0.0004586443937994555</v>
      </c>
      <c r="P19" s="50">
        <v>0.00036461042249036075</v>
      </c>
      <c r="Q19" s="50">
        <v>0.0004228528281803943</v>
      </c>
      <c r="R19" s="50">
        <v>0.0005876107673113118</v>
      </c>
      <c r="S19" s="50">
        <v>0.00024867534491198814</v>
      </c>
      <c r="T19" s="70">
        <v>8.668760027248225E-05</v>
      </c>
      <c r="U19" s="70">
        <v>7.077522824472474E-06</v>
      </c>
      <c r="V19" s="70">
        <v>3.3990457280182786E-05</v>
      </c>
      <c r="W19" s="70">
        <v>3.3554390171294014E-05</v>
      </c>
      <c r="X19" s="70">
        <v>4.270114847141709E-05</v>
      </c>
      <c r="Y19" s="70">
        <v>5.1724925698957045E-05</v>
      </c>
      <c r="Z19" s="70">
        <v>7.137872550437485E-05</v>
      </c>
      <c r="AA19" s="70">
        <v>6.233556375183455E-05</v>
      </c>
      <c r="AB19" s="70">
        <v>2.5661094452888447E-05</v>
      </c>
      <c r="AC19" s="7"/>
    </row>
    <row r="20" spans="1:29" ht="12.75">
      <c r="A20" s="7"/>
      <c r="B20" s="49">
        <v>43</v>
      </c>
      <c r="C20" s="49" t="s">
        <v>114</v>
      </c>
      <c r="D20" s="50">
        <f>VLOOKUP(C20,'2.4'!B21:E42,4,0)</f>
        <v>0</v>
      </c>
      <c r="E20" s="50">
        <f>VLOOKUP(C20,'2.4'!B47:E68,4,0)</f>
        <v>0</v>
      </c>
      <c r="F20" s="50">
        <v>0</v>
      </c>
      <c r="G20" s="50">
        <v>0</v>
      </c>
      <c r="H20" s="50">
        <v>0</v>
      </c>
      <c r="I20" s="50">
        <v>0</v>
      </c>
      <c r="J20" s="50">
        <v>0</v>
      </c>
      <c r="K20" s="50">
        <v>0</v>
      </c>
      <c r="L20" s="50">
        <v>0</v>
      </c>
      <c r="M20" s="50">
        <v>0</v>
      </c>
      <c r="N20" s="50">
        <v>0</v>
      </c>
      <c r="O20" s="50">
        <v>0</v>
      </c>
      <c r="P20" s="50">
        <v>0</v>
      </c>
      <c r="Q20" s="50">
        <v>0.002047108558191995</v>
      </c>
      <c r="R20" s="50">
        <v>0</v>
      </c>
      <c r="S20" s="50">
        <v>0</v>
      </c>
      <c r="T20" s="70">
        <v>0</v>
      </c>
      <c r="U20" s="70">
        <v>0</v>
      </c>
      <c r="V20" s="70">
        <v>0</v>
      </c>
      <c r="W20" s="70">
        <v>0</v>
      </c>
      <c r="X20" s="70">
        <v>0</v>
      </c>
      <c r="Y20" s="70">
        <v>0</v>
      </c>
      <c r="Z20" s="70">
        <v>0</v>
      </c>
      <c r="AA20" s="70">
        <v>0</v>
      </c>
      <c r="AB20" s="70">
        <v>0</v>
      </c>
      <c r="AC20" s="7"/>
    </row>
    <row r="21" spans="1:29" ht="12.75">
      <c r="A21" s="7"/>
      <c r="B21" s="49">
        <v>45</v>
      </c>
      <c r="C21" s="49" t="s">
        <v>115</v>
      </c>
      <c r="D21" s="50">
        <f>VLOOKUP(C21,'2.4'!B22:E43,4,0)</f>
        <v>0</v>
      </c>
      <c r="E21" s="50">
        <f>VLOOKUP(C21,'2.4'!B48:E69,4,0)</f>
        <v>0</v>
      </c>
      <c r="F21" s="50">
        <v>0</v>
      </c>
      <c r="G21" s="50">
        <v>0</v>
      </c>
      <c r="H21" s="50">
        <v>0</v>
      </c>
      <c r="I21" s="50">
        <v>0</v>
      </c>
      <c r="J21" s="50">
        <v>0</v>
      </c>
      <c r="K21" s="50">
        <v>0</v>
      </c>
      <c r="L21" s="50">
        <v>0</v>
      </c>
      <c r="M21" s="50">
        <v>0</v>
      </c>
      <c r="N21" s="50">
        <v>0</v>
      </c>
      <c r="O21" s="50">
        <v>0</v>
      </c>
      <c r="P21" s="50">
        <v>0</v>
      </c>
      <c r="Q21" s="50">
        <v>0</v>
      </c>
      <c r="R21" s="50">
        <v>0</v>
      </c>
      <c r="S21" s="50">
        <v>0</v>
      </c>
      <c r="T21" s="70">
        <v>0</v>
      </c>
      <c r="U21" s="70">
        <v>0</v>
      </c>
      <c r="V21" s="70">
        <v>0</v>
      </c>
      <c r="W21" s="70">
        <v>0</v>
      </c>
      <c r="X21" s="70">
        <v>0</v>
      </c>
      <c r="Y21" s="70">
        <v>0</v>
      </c>
      <c r="Z21" s="70">
        <v>0</v>
      </c>
      <c r="AA21" s="70">
        <v>0</v>
      </c>
      <c r="AB21" s="70">
        <v>0</v>
      </c>
      <c r="AC21" s="7"/>
    </row>
    <row r="22" spans="1:29" ht="12.75">
      <c r="A22" s="7"/>
      <c r="B22" s="49">
        <v>46</v>
      </c>
      <c r="C22" s="85" t="s">
        <v>183</v>
      </c>
      <c r="D22" s="50">
        <f>VLOOKUP(C22,'2.4'!B23:E44,4,0)</f>
        <v>0</v>
      </c>
      <c r="E22" s="50"/>
      <c r="F22" s="50">
        <v>0</v>
      </c>
      <c r="G22" s="50">
        <v>0</v>
      </c>
      <c r="H22" s="50">
        <v>0</v>
      </c>
      <c r="I22" s="50">
        <v>0</v>
      </c>
      <c r="J22" s="50">
        <v>0</v>
      </c>
      <c r="K22" s="50">
        <v>0</v>
      </c>
      <c r="L22" s="50">
        <v>0</v>
      </c>
      <c r="M22" s="50">
        <v>0</v>
      </c>
      <c r="N22" s="50">
        <v>0</v>
      </c>
      <c r="O22" s="50">
        <v>0</v>
      </c>
      <c r="P22" s="50">
        <v>1.0686116607312511E-05</v>
      </c>
      <c r="Q22" s="50">
        <v>0</v>
      </c>
      <c r="R22" s="50">
        <v>0</v>
      </c>
      <c r="S22" s="50">
        <v>0</v>
      </c>
      <c r="T22" s="70">
        <v>0</v>
      </c>
      <c r="U22" s="70">
        <v>0</v>
      </c>
      <c r="V22" s="70">
        <v>0</v>
      </c>
      <c r="W22" s="70">
        <v>0</v>
      </c>
      <c r="X22" s="70">
        <v>0</v>
      </c>
      <c r="Y22" s="70">
        <v>0</v>
      </c>
      <c r="Z22" s="70">
        <v>0</v>
      </c>
      <c r="AA22" s="70">
        <v>0</v>
      </c>
      <c r="AB22" s="70">
        <v>0</v>
      </c>
      <c r="AC22" s="7"/>
    </row>
    <row r="23" spans="1:29" ht="12.75">
      <c r="A23" s="7"/>
      <c r="B23" s="49">
        <v>49</v>
      </c>
      <c r="C23" s="49" t="s">
        <v>117</v>
      </c>
      <c r="D23" s="50">
        <f>VLOOKUP(C23,'2.4'!B24:E45,4,0)</f>
        <v>0.005217170002366605</v>
      </c>
      <c r="E23" s="50">
        <f>VLOOKUP(C23,'2.4'!B50:E71,4,0)</f>
        <v>0.002661024024097896</v>
      </c>
      <c r="F23" s="50">
        <v>0.0026772332883618194</v>
      </c>
      <c r="G23" s="50">
        <v>0.002295496333179396</v>
      </c>
      <c r="H23" s="50">
        <v>0.0006374712527143658</v>
      </c>
      <c r="I23" s="50">
        <v>0.0003489916028446666</v>
      </c>
      <c r="J23" s="50">
        <v>0.001066734787075556</v>
      </c>
      <c r="K23" s="50">
        <v>0.0007461320736775203</v>
      </c>
      <c r="L23" s="50">
        <v>0.0008474556930137854</v>
      </c>
      <c r="M23" s="50">
        <v>0.0005024013736882595</v>
      </c>
      <c r="N23" s="50">
        <v>0.00030050399925578557</v>
      </c>
      <c r="O23" s="50">
        <v>0.00028451520004714735</v>
      </c>
      <c r="P23" s="50">
        <v>0.000633898138282631</v>
      </c>
      <c r="Q23" s="50">
        <v>0.0006701050621704163</v>
      </c>
      <c r="R23" s="50">
        <v>0.00027565414620036146</v>
      </c>
      <c r="S23" s="50">
        <v>0.00013866171626281148</v>
      </c>
      <c r="T23" s="70">
        <v>2.8647129582500253E-05</v>
      </c>
      <c r="U23" s="70">
        <v>8.41149029410998E-05</v>
      </c>
      <c r="V23" s="70">
        <v>0.0001666255425982461</v>
      </c>
      <c r="W23" s="70">
        <v>4.294153661282007E-05</v>
      </c>
      <c r="X23" s="70">
        <v>0.00010872821257892245</v>
      </c>
      <c r="Y23" s="70">
        <v>0.00010848592114244889</v>
      </c>
      <c r="Z23" s="70">
        <v>0.00019921593343425674</v>
      </c>
      <c r="AA23" s="70">
        <v>0.00013580291040603607</v>
      </c>
      <c r="AB23" s="70">
        <v>0.0001520607259137956</v>
      </c>
      <c r="AC23" s="7"/>
    </row>
    <row r="24" spans="1:29" ht="12.75">
      <c r="A24" s="7"/>
      <c r="B24" s="49">
        <v>504</v>
      </c>
      <c r="C24" s="49" t="s">
        <v>122</v>
      </c>
      <c r="D24" s="50">
        <f>VLOOKUP(C24,'2.4'!B25:E46,4,0)</f>
        <v>0.00021666731145139894</v>
      </c>
      <c r="E24" s="50">
        <f>VLOOKUP(C24,'2.4'!B51:E72,4,0)</f>
        <v>0.00021220438804495995</v>
      </c>
      <c r="F24" s="50">
        <v>0.00021755846912890672</v>
      </c>
      <c r="G24" s="50">
        <v>0.00020177803467788622</v>
      </c>
      <c r="H24" s="50">
        <v>0.00020510471972446452</v>
      </c>
      <c r="I24" s="50">
        <v>0.0002214449485612211</v>
      </c>
      <c r="J24" s="50">
        <v>0.00017603320600892585</v>
      </c>
      <c r="K24" s="50">
        <v>0.00020711257183361794</v>
      </c>
      <c r="L24" s="50">
        <v>0.0002802313070731906</v>
      </c>
      <c r="M24" s="50">
        <v>0.00023084399169536707</v>
      </c>
      <c r="N24" s="50">
        <v>0.00024268330460521843</v>
      </c>
      <c r="O24" s="50">
        <v>0.00019673649903307683</v>
      </c>
      <c r="P24" s="50">
        <v>0.00022730005024721494</v>
      </c>
      <c r="Q24" s="50">
        <v>0.00024180709880831355</v>
      </c>
      <c r="R24" s="50">
        <v>0.0002662160994141863</v>
      </c>
      <c r="S24" s="50">
        <v>0.00021953171006983442</v>
      </c>
      <c r="T24" s="70">
        <v>0.00020391638310886088</v>
      </c>
      <c r="U24" s="70">
        <v>0.00027261991555718154</v>
      </c>
      <c r="V24" s="70">
        <v>0.00023734430801376403</v>
      </c>
      <c r="W24" s="70">
        <v>0.00023357701749516865</v>
      </c>
      <c r="X24" s="70">
        <v>0.0002677708430466896</v>
      </c>
      <c r="Y24" s="70">
        <v>0.00022128258832408525</v>
      </c>
      <c r="Z24" s="70">
        <v>0.0002606743338282309</v>
      </c>
      <c r="AA24" s="70">
        <v>0.00033519079698713267</v>
      </c>
      <c r="AB24" s="70">
        <v>0.00035331593016805937</v>
      </c>
      <c r="AC24" s="7"/>
    </row>
    <row r="25" spans="1:29" ht="12.75">
      <c r="A25" s="7"/>
      <c r="B25" s="49">
        <v>507</v>
      </c>
      <c r="C25" s="49" t="s">
        <v>123</v>
      </c>
      <c r="D25" s="50">
        <f>VLOOKUP(C25,'2.4'!B26:E47,4,0)</f>
        <v>0.0013039919442361567</v>
      </c>
      <c r="E25" s="50">
        <f>VLOOKUP(C25,'2.4'!B52:E73,4,0)</f>
        <v>0.0011974698710709082</v>
      </c>
      <c r="F25" s="50">
        <v>0.0016533934601808886</v>
      </c>
      <c r="G25" s="50">
        <v>0.0014124059621651783</v>
      </c>
      <c r="H25" s="50">
        <v>0.0010489869913078622</v>
      </c>
      <c r="I25" s="50">
        <v>0.001154439962595011</v>
      </c>
      <c r="J25" s="50">
        <v>0.0014800242260719907</v>
      </c>
      <c r="K25" s="50">
        <v>0.00085022105125416</v>
      </c>
      <c r="L25" s="50">
        <v>0.0008015975661005718</v>
      </c>
      <c r="M25" s="50">
        <v>0.0011086070875164329</v>
      </c>
      <c r="N25" s="50">
        <v>0.0015108499210671064</v>
      </c>
      <c r="O25" s="50">
        <v>0.001376250997326174</v>
      </c>
      <c r="P25" s="50">
        <v>0.0008749108989953481</v>
      </c>
      <c r="Q25" s="50">
        <v>0.0008275598414423858</v>
      </c>
      <c r="R25" s="50">
        <v>0.0005646089562983598</v>
      </c>
      <c r="S25" s="50">
        <v>0.0006335081973413818</v>
      </c>
      <c r="T25" s="70">
        <v>0.0007271200245944278</v>
      </c>
      <c r="U25" s="70">
        <v>0.0006678061177582261</v>
      </c>
      <c r="V25" s="70">
        <v>0.0010714198204500188</v>
      </c>
      <c r="W25" s="70">
        <v>0.0010699522165748179</v>
      </c>
      <c r="X25" s="70">
        <v>0.0011395569640407814</v>
      </c>
      <c r="Y25" s="70">
        <v>0.001400643504649727</v>
      </c>
      <c r="Z25" s="70">
        <v>0.0016440531674757394</v>
      </c>
      <c r="AA25" s="70">
        <v>0.0014979220734718732</v>
      </c>
      <c r="AB25" s="70">
        <v>0.00127057507480509</v>
      </c>
      <c r="AC25" s="7"/>
    </row>
    <row r="26" spans="1:28" ht="12.75">
      <c r="A26" s="7"/>
      <c r="B26" s="49">
        <v>9</v>
      </c>
      <c r="C26" s="49" t="s">
        <v>103</v>
      </c>
      <c r="D26" s="50">
        <f>VLOOKUP(C26,'2.4'!B27:E48,4,0)</f>
        <v>0.0006589970136741736</v>
      </c>
      <c r="E26" s="50">
        <f>VLOOKUP(C26,'2.4'!B53:E74,4,0)</f>
        <v>0.0012225729609440109</v>
      </c>
      <c r="F26" s="50">
        <v>0.0012225729609440109</v>
      </c>
      <c r="G26" s="50">
        <v>0.0011145801208114195</v>
      </c>
      <c r="H26" s="50">
        <v>0.00024015618794928726</v>
      </c>
      <c r="I26" s="50">
        <v>0.0008034648441239448</v>
      </c>
      <c r="J26" s="50">
        <v>0.0008759605159448438</v>
      </c>
      <c r="K26" s="50">
        <v>0.002860592547214757</v>
      </c>
      <c r="L26" s="50">
        <v>0.0013418373180027988</v>
      </c>
      <c r="M26" s="50">
        <v>0.001811402387787125</v>
      </c>
      <c r="N26" s="50">
        <v>0.0007771977103419214</v>
      </c>
      <c r="O26" s="50">
        <v>0.0014388726847158384</v>
      </c>
      <c r="P26" s="50">
        <v>0.0005511417217332715</v>
      </c>
      <c r="Q26" s="50">
        <v>0.0010086433114370557</v>
      </c>
      <c r="R26" s="50">
        <v>0.002338750147884233</v>
      </c>
      <c r="S26" s="50">
        <v>0.001389147256745932</v>
      </c>
      <c r="T26" s="70">
        <v>0.0009467054767051296</v>
      </c>
      <c r="U26" s="70">
        <v>0.0009609300852563671</v>
      </c>
      <c r="V26" s="70">
        <v>0.0009898015104666846</v>
      </c>
      <c r="W26" s="70">
        <v>0.0008760323942820981</v>
      </c>
      <c r="X26" s="70">
        <v>0.00140267312630444</v>
      </c>
      <c r="Y26" s="70">
        <v>0.0020249659950709094</v>
      </c>
      <c r="Z26" s="70">
        <v>0.001850628190074922</v>
      </c>
      <c r="AA26" s="70">
        <v>0.0035816601670951467</v>
      </c>
      <c r="AB26" s="70">
        <v>0.0017372308902251197</v>
      </c>
    </row>
    <row r="27" spans="1:28" ht="12.75">
      <c r="A27" s="7"/>
      <c r="B27" s="51">
        <v>999</v>
      </c>
      <c r="C27" s="51" t="s">
        <v>124</v>
      </c>
      <c r="D27" s="71">
        <f>VLOOKUP(C27,'2.4'!B28:E49,4,0)</f>
        <v>0.00038760742072548076</v>
      </c>
      <c r="E27" s="71">
        <f>VLOOKUP(C27,'2.4'!B54:E75,4,0)</f>
        <v>0.0003426212146784764</v>
      </c>
      <c r="F27" s="71">
        <v>0.0004627706670208114</v>
      </c>
      <c r="G27" s="71">
        <v>0.0004433405559773509</v>
      </c>
      <c r="H27" s="71">
        <v>0.00038282197952969497</v>
      </c>
      <c r="I27" s="71">
        <v>0.00032604238035233797</v>
      </c>
      <c r="J27" s="71">
        <v>0.000346683753148772</v>
      </c>
      <c r="K27" s="71">
        <v>0.0002940849834548415</v>
      </c>
      <c r="L27" s="71">
        <v>0.0003112099047416046</v>
      </c>
      <c r="M27" s="71">
        <v>0.0002991272310310664</v>
      </c>
      <c r="N27" s="71">
        <v>0.0002890896086864533</v>
      </c>
      <c r="O27" s="71">
        <v>0.00027978240400523705</v>
      </c>
      <c r="P27" s="71">
        <v>0.00034752401397279416</v>
      </c>
      <c r="Q27" s="71">
        <v>0.00025398237359549957</v>
      </c>
      <c r="R27" s="71">
        <v>0.00024758311637693034</v>
      </c>
      <c r="S27" s="71">
        <v>0.00019343503625070835</v>
      </c>
      <c r="T27" s="69">
        <v>0.00023428876267143656</v>
      </c>
      <c r="U27" s="69">
        <v>0.00016012668529191495</v>
      </c>
      <c r="V27" s="69">
        <v>0.00015899752017229084</v>
      </c>
      <c r="W27" s="69">
        <v>0.0001598505048919888</v>
      </c>
      <c r="X27" s="69">
        <v>0.00012564919458595366</v>
      </c>
      <c r="Y27" s="69">
        <v>0.0001349907719859867</v>
      </c>
      <c r="Z27" s="69">
        <v>0.00016371974549347806</v>
      </c>
      <c r="AA27" s="69">
        <v>0.00016282636759215415</v>
      </c>
      <c r="AB27" s="69">
        <v>0.0001446127437670188</v>
      </c>
    </row>
    <row r="28" spans="1:28" ht="12.75">
      <c r="A28" s="7"/>
      <c r="B28" s="7"/>
      <c r="C28" s="7"/>
      <c r="D28" s="7"/>
      <c r="E28" s="7"/>
      <c r="F28" s="7"/>
      <c r="G28" s="7"/>
      <c r="H28" s="7"/>
      <c r="I28" s="7"/>
      <c r="J28" s="7"/>
      <c r="K28" s="7"/>
      <c r="L28" s="7"/>
      <c r="M28" s="7"/>
      <c r="N28" s="7"/>
      <c r="O28" s="7"/>
      <c r="P28" s="7"/>
      <c r="Q28" s="7"/>
      <c r="R28" s="7"/>
      <c r="S28" s="7"/>
      <c r="T28" s="7"/>
      <c r="U28" s="58"/>
      <c r="V28" s="58"/>
      <c r="W28" s="58"/>
      <c r="X28" s="58"/>
      <c r="Y28" s="58"/>
      <c r="Z28" s="58"/>
      <c r="AA28" s="58"/>
      <c r="AB28" s="58"/>
    </row>
    <row r="29" spans="1:28" ht="12.75">
      <c r="A29" s="7"/>
      <c r="B29" s="168" t="s">
        <v>66</v>
      </c>
      <c r="C29" s="169"/>
      <c r="D29" s="69">
        <f>+AVERAGE(D9:D26)</f>
        <v>0.0005911814380007459</v>
      </c>
      <c r="E29" s="69">
        <f>+AVERAGE(E9:E26)</f>
        <v>0.0005041874937461125</v>
      </c>
      <c r="F29" s="69">
        <f>+AVERAGE(F9:F26)</f>
        <v>0.0005497584387655693</v>
      </c>
      <c r="G29" s="69">
        <f>+AVERAGE(G9:G26)</f>
        <v>0.00047704280854811735</v>
      </c>
      <c r="H29" s="69">
        <f aca="true" t="shared" si="0" ref="H29:AA29">+AVERAGE(H9:H26)</f>
        <v>0.00029952841024427466</v>
      </c>
      <c r="I29" s="69">
        <f t="shared" si="0"/>
        <v>0.00029236849896183863</v>
      </c>
      <c r="J29" s="69">
        <f t="shared" si="0"/>
        <v>0.000353697494241376</v>
      </c>
      <c r="K29" s="69">
        <f t="shared" si="0"/>
        <v>0.0004014015938317655</v>
      </c>
      <c r="L29" s="69">
        <f t="shared" si="0"/>
        <v>0.0003340514009385478</v>
      </c>
      <c r="M29" s="69">
        <f t="shared" si="0"/>
        <v>0.0003563756648245888</v>
      </c>
      <c r="N29" s="69">
        <f t="shared" si="0"/>
        <v>0.00030256478687473064</v>
      </c>
      <c r="O29" s="69">
        <f t="shared" si="0"/>
        <v>0.00030854452922995533</v>
      </c>
      <c r="P29" s="69">
        <f t="shared" si="0"/>
        <v>0.00026248410009861316</v>
      </c>
      <c r="Q29" s="69">
        <f t="shared" si="0"/>
        <v>0.00038176219415662194</v>
      </c>
      <c r="R29" s="69">
        <f t="shared" si="0"/>
        <v>0.00036888199885985653</v>
      </c>
      <c r="S29" s="69">
        <f t="shared" si="0"/>
        <v>0.0002637115712520506</v>
      </c>
      <c r="T29" s="69">
        <f t="shared" si="0"/>
        <v>0.0001887034493231587</v>
      </c>
      <c r="U29" s="69">
        <f t="shared" si="0"/>
        <v>0.00019491882239731418</v>
      </c>
      <c r="V29" s="69">
        <f t="shared" si="0"/>
        <v>0.0002248446903908224</v>
      </c>
      <c r="W29" s="69">
        <f t="shared" si="0"/>
        <v>0.0001998013277905135</v>
      </c>
      <c r="X29" s="69">
        <f t="shared" si="0"/>
        <v>0.00022908153674112034</v>
      </c>
      <c r="Y29" s="69">
        <f t="shared" si="0"/>
        <v>0.0002845318359039529</v>
      </c>
      <c r="Z29" s="69">
        <f t="shared" si="0"/>
        <v>0.00033787471489390134</v>
      </c>
      <c r="AA29" s="69">
        <f t="shared" si="0"/>
        <v>0.00039925358192160744</v>
      </c>
      <c r="AB29" s="69">
        <f>+AVERAGE(AB9:AB26)</f>
        <v>0.0002715940384487918</v>
      </c>
    </row>
    <row r="30" spans="1:28" ht="12.75">
      <c r="A30" s="7"/>
      <c r="B30" s="168" t="s">
        <v>67</v>
      </c>
      <c r="C30" s="169"/>
      <c r="D30" s="69">
        <f>+MAX(D9:D26)</f>
        <v>0.005217170002366605</v>
      </c>
      <c r="E30" s="69">
        <f>+MAX(E9:E26)</f>
        <v>0.002661024024097896</v>
      </c>
      <c r="F30" s="69">
        <f>+MAX(F9:F26)</f>
        <v>0.0026772332883618194</v>
      </c>
      <c r="G30" s="69">
        <f>+MAX(G9:G26)</f>
        <v>0.002295496333179396</v>
      </c>
      <c r="H30" s="69">
        <f aca="true" t="shared" si="1" ref="H30:AA30">+MAX(H9:H26)</f>
        <v>0.0010489869913078622</v>
      </c>
      <c r="I30" s="69">
        <f t="shared" si="1"/>
        <v>0.001154439962595011</v>
      </c>
      <c r="J30" s="69">
        <f t="shared" si="1"/>
        <v>0.0014800242260719907</v>
      </c>
      <c r="K30" s="69">
        <f t="shared" si="1"/>
        <v>0.002860592547214757</v>
      </c>
      <c r="L30" s="69">
        <f t="shared" si="1"/>
        <v>0.0013418373180027988</v>
      </c>
      <c r="M30" s="69">
        <f t="shared" si="1"/>
        <v>0.001811402387787125</v>
      </c>
      <c r="N30" s="69">
        <f t="shared" si="1"/>
        <v>0.0015108499210671064</v>
      </c>
      <c r="O30" s="69">
        <f t="shared" si="1"/>
        <v>0.0014388726847158384</v>
      </c>
      <c r="P30" s="69">
        <f t="shared" si="1"/>
        <v>0.0008749108989953481</v>
      </c>
      <c r="Q30" s="69">
        <f t="shared" si="1"/>
        <v>0.002047108558191995</v>
      </c>
      <c r="R30" s="69">
        <f t="shared" si="1"/>
        <v>0.002338750147884233</v>
      </c>
      <c r="S30" s="69">
        <f t="shared" si="1"/>
        <v>0.001389147256745932</v>
      </c>
      <c r="T30" s="69">
        <f t="shared" si="1"/>
        <v>0.0009467054767051296</v>
      </c>
      <c r="U30" s="69">
        <f t="shared" si="1"/>
        <v>0.0009609300852563671</v>
      </c>
      <c r="V30" s="69">
        <f t="shared" si="1"/>
        <v>0.0010714198204500188</v>
      </c>
      <c r="W30" s="69">
        <f t="shared" si="1"/>
        <v>0.0010699522165748179</v>
      </c>
      <c r="X30" s="69">
        <f t="shared" si="1"/>
        <v>0.00140267312630444</v>
      </c>
      <c r="Y30" s="69">
        <f t="shared" si="1"/>
        <v>0.0020249659950709094</v>
      </c>
      <c r="Z30" s="69">
        <f t="shared" si="1"/>
        <v>0.001850628190074922</v>
      </c>
      <c r="AA30" s="69">
        <f t="shared" si="1"/>
        <v>0.0035816601670951467</v>
      </c>
      <c r="AB30" s="69">
        <f>+MAX(AB9:AB26)</f>
        <v>0.0017372308902251197</v>
      </c>
    </row>
    <row r="31" spans="1:17" ht="12.75">
      <c r="A31" s="7"/>
      <c r="B31" s="7"/>
      <c r="C31" s="7"/>
      <c r="D31" s="7"/>
      <c r="E31" s="7"/>
      <c r="F31" s="7"/>
      <c r="G31" s="7"/>
      <c r="H31" s="7"/>
      <c r="I31" s="7"/>
      <c r="J31" s="7"/>
      <c r="K31" s="7"/>
      <c r="L31" s="7"/>
      <c r="M31" s="7"/>
      <c r="N31" s="7"/>
      <c r="O31" s="7"/>
      <c r="P31" s="7"/>
      <c r="Q31" s="7"/>
    </row>
    <row r="32" spans="1:17" ht="12.75">
      <c r="A32" s="7"/>
      <c r="B32" s="7"/>
      <c r="C32" s="7"/>
      <c r="D32" s="7"/>
      <c r="E32" s="7"/>
      <c r="F32" s="7"/>
      <c r="G32" s="7"/>
      <c r="H32" s="7"/>
      <c r="I32" s="7"/>
      <c r="J32" s="7"/>
      <c r="K32" s="7"/>
      <c r="L32" s="7"/>
      <c r="M32" s="7"/>
      <c r="N32" s="7"/>
      <c r="O32" s="7"/>
      <c r="P32" s="40" t="s">
        <v>45</v>
      </c>
      <c r="Q32" s="7"/>
    </row>
    <row r="33" spans="1:15" ht="12.75">
      <c r="A33" s="7"/>
      <c r="B33" s="7"/>
      <c r="C33" s="7"/>
      <c r="D33" s="7"/>
      <c r="E33" s="7"/>
      <c r="F33" s="7"/>
      <c r="G33" s="7"/>
      <c r="H33" s="7"/>
      <c r="I33" s="7"/>
      <c r="J33" s="7"/>
      <c r="K33" s="7"/>
      <c r="L33" s="7"/>
      <c r="M33" s="7"/>
      <c r="N33" s="7"/>
      <c r="O33" s="7" t="s">
        <v>1</v>
      </c>
    </row>
    <row r="34" ht="12.75">
      <c r="L34" s="7"/>
    </row>
  </sheetData>
  <mergeCells count="4">
    <mergeCell ref="B3:N3"/>
    <mergeCell ref="B4:N4"/>
    <mergeCell ref="B29:C29"/>
    <mergeCell ref="B30:C30"/>
  </mergeCells>
  <conditionalFormatting sqref="C22 C19 C11">
    <cfRule type="cellIs" priority="1" dxfId="0" operator="equal" stopIfTrue="1">
      <formula>0</formula>
    </cfRule>
  </conditionalFormatting>
  <hyperlinks>
    <hyperlink ref="P32" location="INDICE!A1" display="volver al indice"/>
  </hyperlinks>
  <printOptions/>
  <pageMargins left="0.75" right="0.75" top="1" bottom="1"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AB31"/>
  <sheetViews>
    <sheetView workbookViewId="0" topLeftCell="A1">
      <selection activeCell="I18" sqref="I18"/>
    </sheetView>
  </sheetViews>
  <sheetFormatPr defaultColWidth="11.421875" defaultRowHeight="12.75"/>
  <cols>
    <col min="1" max="1" width="2.28125" style="7" customWidth="1"/>
    <col min="2" max="2" width="11.421875" style="7" customWidth="1"/>
    <col min="3" max="3" width="23.8515625" style="7" bestFit="1" customWidth="1"/>
    <col min="4" max="4" width="18.00390625" style="7" customWidth="1"/>
    <col min="5" max="5" width="14.7109375" style="7" customWidth="1"/>
    <col min="6" max="6" width="13.8515625" style="7" bestFit="1" customWidth="1"/>
    <col min="7" max="7" width="14.28125" style="7" bestFit="1" customWidth="1"/>
    <col min="8" max="10" width="13.8515625" style="7" bestFit="1" customWidth="1"/>
    <col min="11" max="11" width="14.28125" style="7" bestFit="1" customWidth="1"/>
    <col min="12" max="12" width="13.8515625" style="7" bestFit="1" customWidth="1"/>
    <col min="13" max="13" width="16.421875" style="7" bestFit="1" customWidth="1"/>
    <col min="14" max="14" width="13.8515625" style="7" bestFit="1" customWidth="1"/>
    <col min="15" max="15" width="14.28125" style="7" bestFit="1" customWidth="1"/>
    <col min="16" max="16" width="11.421875" style="7" customWidth="1"/>
    <col min="17" max="17" width="14.00390625" style="7" customWidth="1"/>
    <col min="18" max="16384" width="11.421875" style="7" customWidth="1"/>
  </cols>
  <sheetData>
    <row r="2" spans="2:14" ht="15.75">
      <c r="B2" s="171" t="s">
        <v>95</v>
      </c>
      <c r="C2" s="171"/>
      <c r="D2" s="171"/>
      <c r="E2" s="171"/>
      <c r="F2" s="171"/>
      <c r="G2" s="171"/>
      <c r="H2" s="171"/>
      <c r="I2" s="171"/>
      <c r="J2" s="171"/>
      <c r="K2" s="171"/>
      <c r="L2" s="171"/>
      <c r="M2" s="171"/>
      <c r="N2" s="171"/>
    </row>
    <row r="3" spans="2:14" ht="15.75">
      <c r="B3" s="171" t="s">
        <v>94</v>
      </c>
      <c r="C3" s="171"/>
      <c r="D3" s="171"/>
      <c r="E3" s="171"/>
      <c r="F3" s="171"/>
      <c r="G3" s="171"/>
      <c r="H3" s="171"/>
      <c r="I3" s="171"/>
      <c r="J3" s="171"/>
      <c r="K3" s="171"/>
      <c r="L3" s="171"/>
      <c r="M3" s="171"/>
      <c r="N3" s="171"/>
    </row>
    <row r="4" ht="12.75">
      <c r="Q4" s="47" t="s">
        <v>70</v>
      </c>
    </row>
    <row r="5" spans="3:14" ht="12.75">
      <c r="C5" s="172" t="s">
        <v>69</v>
      </c>
      <c r="D5" s="172"/>
      <c r="E5" s="172"/>
      <c r="F5" s="172"/>
      <c r="G5" s="172"/>
      <c r="H5" s="172"/>
      <c r="I5" s="172"/>
      <c r="J5" s="172"/>
      <c r="K5" s="172"/>
      <c r="L5" s="172"/>
      <c r="M5" s="172"/>
      <c r="N5" s="172"/>
    </row>
    <row r="6" spans="3:14" ht="12.75">
      <c r="C6" s="173"/>
      <c r="D6" s="173"/>
      <c r="E6" s="173"/>
      <c r="F6" s="173"/>
      <c r="G6" s="173"/>
      <c r="H6" s="173"/>
      <c r="I6" s="173"/>
      <c r="J6" s="173"/>
      <c r="K6" s="173"/>
      <c r="L6" s="173"/>
      <c r="M6" s="173"/>
      <c r="N6" s="173"/>
    </row>
    <row r="7" spans="2:28" s="76" customFormat="1" ht="25.5" customHeight="1">
      <c r="B7" s="97" t="s">
        <v>126</v>
      </c>
      <c r="C7" s="51" t="s">
        <v>59</v>
      </c>
      <c r="D7" s="51" t="s">
        <v>195</v>
      </c>
      <c r="E7" s="51" t="s">
        <v>190</v>
      </c>
      <c r="F7" s="51" t="s">
        <v>185</v>
      </c>
      <c r="G7" s="51" t="s">
        <v>179</v>
      </c>
      <c r="H7" s="51" t="s">
        <v>176</v>
      </c>
      <c r="I7" s="51" t="s">
        <v>166</v>
      </c>
      <c r="J7" s="51" t="s">
        <v>163</v>
      </c>
      <c r="K7" s="51" t="s">
        <v>158</v>
      </c>
      <c r="L7" s="51" t="s">
        <v>133</v>
      </c>
      <c r="M7" s="51" t="s">
        <v>132</v>
      </c>
      <c r="N7" s="51" t="s">
        <v>134</v>
      </c>
      <c r="O7" s="51" t="s">
        <v>130</v>
      </c>
      <c r="P7" s="51" t="s">
        <v>129</v>
      </c>
      <c r="Q7" s="51" t="s">
        <v>128</v>
      </c>
      <c r="R7" s="51" t="s">
        <v>101</v>
      </c>
      <c r="S7" s="51" t="s">
        <v>99</v>
      </c>
      <c r="T7" s="51" t="s">
        <v>98</v>
      </c>
      <c r="U7" s="51" t="s">
        <v>44</v>
      </c>
      <c r="V7" s="51" t="s">
        <v>43</v>
      </c>
      <c r="W7" s="51" t="s">
        <v>42</v>
      </c>
      <c r="X7" s="51" t="s">
        <v>41</v>
      </c>
      <c r="Y7" s="51" t="s">
        <v>40</v>
      </c>
      <c r="Z7" s="51" t="s">
        <v>39</v>
      </c>
      <c r="AA7" s="51" t="s">
        <v>38</v>
      </c>
      <c r="AB7" s="51" t="s">
        <v>37</v>
      </c>
    </row>
    <row r="8" spans="2:28" ht="12.75">
      <c r="B8" s="49">
        <v>1</v>
      </c>
      <c r="C8" s="49" t="s">
        <v>102</v>
      </c>
      <c r="D8" s="72">
        <f>VLOOKUP(C8,'2.3'!$B$9:$F$31,5,0)</f>
        <v>0.0003805749959822851</v>
      </c>
      <c r="E8" s="72">
        <f>VLOOKUP(C8,'2.3'!$B$36:$F$57,5,0)</f>
        <v>0.00038323496620488307</v>
      </c>
      <c r="F8" s="72">
        <v>0.0004360912866069723</v>
      </c>
      <c r="G8" s="72">
        <v>0.00035246610815921705</v>
      </c>
      <c r="H8" s="72">
        <v>0.0015316575663418706</v>
      </c>
      <c r="I8" s="72">
        <v>0.00027558800592909836</v>
      </c>
      <c r="J8" s="72">
        <v>0.00038613869916132287</v>
      </c>
      <c r="K8" s="72">
        <v>0.00030604348340111014</v>
      </c>
      <c r="L8" s="72">
        <v>0.0001632475837469221</v>
      </c>
      <c r="M8" s="72">
        <v>0.00020459960568762974</v>
      </c>
      <c r="N8" s="72">
        <v>0.0002208171227574088</v>
      </c>
      <c r="O8" s="72">
        <v>0.00021639264609291865</v>
      </c>
      <c r="P8" s="72">
        <v>0.00018485838563222197</v>
      </c>
      <c r="Q8" s="72">
        <v>0.00017991502617643027</v>
      </c>
      <c r="R8" s="72">
        <v>0.00019196366910282934</v>
      </c>
      <c r="S8" s="72">
        <v>0.0001897682183232111</v>
      </c>
      <c r="T8" s="70">
        <v>0.0001424077924901363</v>
      </c>
      <c r="U8" s="70">
        <v>0.0001726640807468262</v>
      </c>
      <c r="V8" s="70">
        <v>0.0002195471365977438</v>
      </c>
      <c r="W8" s="70">
        <v>0.00021520490495431576</v>
      </c>
      <c r="X8" s="70">
        <v>0.00019541978739366292</v>
      </c>
      <c r="Y8" s="70">
        <v>0.0001986070303035681</v>
      </c>
      <c r="Z8" s="70">
        <v>0.0002003863851460607</v>
      </c>
      <c r="AA8" s="70">
        <v>0.00021474022337348553</v>
      </c>
      <c r="AB8" s="70">
        <v>0.00024385467505112166</v>
      </c>
    </row>
    <row r="9" spans="2:28" ht="12.75">
      <c r="B9" s="49">
        <v>12</v>
      </c>
      <c r="C9" s="49" t="s">
        <v>104</v>
      </c>
      <c r="D9" s="72">
        <f>VLOOKUP(C9,'2.3'!$B$9:$F$31,5,0)</f>
        <v>9.63159028380716E-05</v>
      </c>
      <c r="E9" s="72">
        <f>VLOOKUP(C9,'2.3'!$B$36:$F$57,5,0)</f>
        <v>8.809434554185363E-05</v>
      </c>
      <c r="F9" s="72">
        <v>0.00011072357050983464</v>
      </c>
      <c r="G9" s="72">
        <v>8.949317034527791E-05</v>
      </c>
      <c r="H9" s="72">
        <v>6.751860501440869E-05</v>
      </c>
      <c r="I9" s="72">
        <v>6.112459645134747E-05</v>
      </c>
      <c r="J9" s="72">
        <v>5.741988213438609E-05</v>
      </c>
      <c r="K9" s="72">
        <v>4.80497780241957E-05</v>
      </c>
      <c r="L9" s="72">
        <v>5.128655210067564E-05</v>
      </c>
      <c r="M9" s="72">
        <v>4.693222889380253E-05</v>
      </c>
      <c r="N9" s="72">
        <v>6.703657745584832E-05</v>
      </c>
      <c r="O9" s="72">
        <v>8.042528997279833E-05</v>
      </c>
      <c r="P9" s="72">
        <v>0.00020213420366251575</v>
      </c>
      <c r="Q9" s="72">
        <v>0.00017711121501421824</v>
      </c>
      <c r="R9" s="72">
        <v>0.00021568063137866335</v>
      </c>
      <c r="S9" s="72">
        <v>0.00021097972815108403</v>
      </c>
      <c r="T9" s="70">
        <v>0.0002713937943474875</v>
      </c>
      <c r="U9" s="70">
        <v>0.00018011740111259405</v>
      </c>
      <c r="V9" s="70">
        <v>0.00025814293794578197</v>
      </c>
      <c r="W9" s="70">
        <v>0.00024681069782927286</v>
      </c>
      <c r="X9" s="70">
        <v>0.0002500439995579579</v>
      </c>
      <c r="Y9" s="70">
        <v>0.0002541823357132702</v>
      </c>
      <c r="Z9" s="70">
        <v>0.00030185672847677676</v>
      </c>
      <c r="AA9" s="70">
        <v>0.0003591780699657112</v>
      </c>
      <c r="AB9" s="70">
        <v>0.00033027643206155744</v>
      </c>
    </row>
    <row r="10" spans="2:28" ht="12.75">
      <c r="B10" s="49">
        <v>14</v>
      </c>
      <c r="C10" s="85" t="s">
        <v>173</v>
      </c>
      <c r="D10" s="72">
        <f>VLOOKUP(C10,'2.3'!$B$9:$F$31,5,0)</f>
        <v>0.0013562529047794682</v>
      </c>
      <c r="E10" s="72">
        <f>VLOOKUP(C10,'2.3'!$B$36:$F$57,5,0)</f>
        <v>0.0013049861812358622</v>
      </c>
      <c r="F10" s="72">
        <v>0.0015726519852211037</v>
      </c>
      <c r="G10" s="72">
        <v>0.0011685569258059962</v>
      </c>
      <c r="H10" s="72">
        <v>0.0009704439685413775</v>
      </c>
      <c r="I10" s="72">
        <v>0.0009287733216876531</v>
      </c>
      <c r="J10" s="72">
        <v>0.0010748406727075627</v>
      </c>
      <c r="K10" s="72">
        <v>0.001031972299080646</v>
      </c>
      <c r="L10" s="72">
        <v>0.0010285809759510457</v>
      </c>
      <c r="M10" s="72">
        <v>0.0009927353766895314</v>
      </c>
      <c r="N10" s="72">
        <v>0.001181950305556042</v>
      </c>
      <c r="O10" s="72">
        <v>0.0011356027751038425</v>
      </c>
      <c r="P10" s="72">
        <v>0.0010839439279468962</v>
      </c>
      <c r="Q10" s="72">
        <v>0.0009641613071281916</v>
      </c>
      <c r="R10" s="72">
        <v>0.0011224899430184927</v>
      </c>
      <c r="S10" s="72">
        <v>0.0010125040966645375</v>
      </c>
      <c r="T10" s="70">
        <v>0.0008272916204822874</v>
      </c>
      <c r="U10" s="70">
        <v>0.0013956032139342946</v>
      </c>
      <c r="V10" s="70">
        <v>0.001289325583540917</v>
      </c>
      <c r="W10" s="70">
        <v>0.0011965354714269989</v>
      </c>
      <c r="X10" s="70">
        <v>0.0012521578256176637</v>
      </c>
      <c r="Y10" s="70">
        <v>0.0012250450895460745</v>
      </c>
      <c r="Z10" s="70">
        <v>0.0026753656837195335</v>
      </c>
      <c r="AA10" s="70">
        <v>0.001446077264214044</v>
      </c>
      <c r="AB10" s="70">
        <v>0.0002696348538694593</v>
      </c>
    </row>
    <row r="11" spans="2:28" ht="12.75">
      <c r="B11" s="49">
        <v>16</v>
      </c>
      <c r="C11" s="49" t="s">
        <v>106</v>
      </c>
      <c r="D11" s="72">
        <f>VLOOKUP(C11,'2.3'!$B$9:$F$31,5,0)</f>
        <v>0.0008856805673186994</v>
      </c>
      <c r="E11" s="72">
        <f>VLOOKUP(C11,'2.3'!$B$36:$F$57,5,0)</f>
        <v>0.0012905245481473226</v>
      </c>
      <c r="F11" s="72">
        <v>0.0010501977141734124</v>
      </c>
      <c r="G11" s="72">
        <v>0.000726895079080552</v>
      </c>
      <c r="H11" s="72">
        <v>0.0005487846396089817</v>
      </c>
      <c r="I11" s="72">
        <v>0.0009510797147505902</v>
      </c>
      <c r="J11" s="72">
        <v>0.0005739265985601958</v>
      </c>
      <c r="K11" s="72">
        <v>0.00043108928876551986</v>
      </c>
      <c r="L11" s="72">
        <v>0.0004860531008956719</v>
      </c>
      <c r="M11" s="72">
        <v>0.0004556537845400603</v>
      </c>
      <c r="N11" s="72">
        <v>0.0005153658215242742</v>
      </c>
      <c r="O11" s="72">
        <v>0.0004958413532214865</v>
      </c>
      <c r="P11" s="72">
        <v>0.0004822792997422655</v>
      </c>
      <c r="Q11" s="72">
        <v>0.0004349533437698657</v>
      </c>
      <c r="R11" s="72">
        <v>0.0004381034736317851</v>
      </c>
      <c r="S11" s="72">
        <v>0.0003876378319614847</v>
      </c>
      <c r="T11" s="70">
        <v>0.00017910747086685778</v>
      </c>
      <c r="U11" s="70">
        <v>0.0003220682252459316</v>
      </c>
      <c r="V11" s="70">
        <v>0.0003592407890146656</v>
      </c>
      <c r="W11" s="70">
        <v>0.00030375241530138016</v>
      </c>
      <c r="X11" s="70">
        <v>0.0002567178195212077</v>
      </c>
      <c r="Y11" s="70">
        <v>0.000277385860276876</v>
      </c>
      <c r="Z11" s="70">
        <v>0.00031165419583335135</v>
      </c>
      <c r="AA11" s="70">
        <v>0.00026903460309783385</v>
      </c>
      <c r="AB11" s="70">
        <v>0.00030224052359231166</v>
      </c>
    </row>
    <row r="12" spans="2:28" ht="12.75">
      <c r="B12" s="49">
        <v>17</v>
      </c>
      <c r="C12" s="49" t="s">
        <v>107</v>
      </c>
      <c r="D12" s="72">
        <f>VLOOKUP(C12,'2.3'!$B$9:$F$31,5,0)</f>
        <v>0</v>
      </c>
      <c r="E12" s="72">
        <f>VLOOKUP(C12,'2.3'!$B$36:$F$57,5,0)</f>
        <v>0</v>
      </c>
      <c r="F12" s="72">
        <v>0</v>
      </c>
      <c r="G12" s="72">
        <v>0</v>
      </c>
      <c r="H12" s="72">
        <v>0</v>
      </c>
      <c r="I12" s="72">
        <v>0</v>
      </c>
      <c r="J12" s="72">
        <v>0</v>
      </c>
      <c r="K12" s="72">
        <v>0</v>
      </c>
      <c r="L12" s="72">
        <v>0</v>
      </c>
      <c r="M12" s="72">
        <v>0</v>
      </c>
      <c r="N12" s="72">
        <v>0</v>
      </c>
      <c r="O12" s="72">
        <v>0</v>
      </c>
      <c r="P12" s="72">
        <v>0</v>
      </c>
      <c r="Q12" s="72">
        <v>0</v>
      </c>
      <c r="R12" s="72">
        <v>0</v>
      </c>
      <c r="S12" s="72">
        <v>0</v>
      </c>
      <c r="T12" s="70">
        <v>0</v>
      </c>
      <c r="U12" s="70">
        <v>0</v>
      </c>
      <c r="V12" s="70">
        <v>0</v>
      </c>
      <c r="W12" s="70">
        <v>0</v>
      </c>
      <c r="X12" s="70">
        <v>0</v>
      </c>
      <c r="Y12" s="70">
        <v>0</v>
      </c>
      <c r="Z12" s="70">
        <v>0</v>
      </c>
      <c r="AA12" s="70">
        <v>0</v>
      </c>
      <c r="AB12" s="70">
        <v>0</v>
      </c>
    </row>
    <row r="13" spans="2:28" ht="12.75">
      <c r="B13" s="49">
        <v>27</v>
      </c>
      <c r="C13" s="49" t="s">
        <v>108</v>
      </c>
      <c r="D13" s="72">
        <f>VLOOKUP(C13,'2.3'!$B$9:$F$31,5,0)</f>
        <v>0.0005418997005787866</v>
      </c>
      <c r="E13" s="72">
        <f>VLOOKUP(C13,'2.3'!$B$36:$F$57,5,0)</f>
        <v>0.0005025749061820664</v>
      </c>
      <c r="F13" s="72">
        <v>0.000579720940475776</v>
      </c>
      <c r="G13" s="72">
        <v>0.0005062967442694409</v>
      </c>
      <c r="H13" s="72">
        <v>0.00042955802022465444</v>
      </c>
      <c r="I13" s="72">
        <v>0.0004756560546412633</v>
      </c>
      <c r="J13" s="72">
        <v>0.0005548243724616971</v>
      </c>
      <c r="K13" s="72">
        <v>0.0005858528904138789</v>
      </c>
      <c r="L13" s="72">
        <v>0.00046086766301866195</v>
      </c>
      <c r="M13" s="72">
        <v>0.0004975870436513346</v>
      </c>
      <c r="N13" s="72">
        <v>0.0005589306070400415</v>
      </c>
      <c r="O13" s="72">
        <v>0.0005918801912560498</v>
      </c>
      <c r="P13" s="72">
        <v>0.0006698308565342351</v>
      </c>
      <c r="Q13" s="72">
        <v>0.0005426445573794443</v>
      </c>
      <c r="R13" s="72">
        <v>0.0005925748737380602</v>
      </c>
      <c r="S13" s="72">
        <v>0.0005743383234889633</v>
      </c>
      <c r="T13" s="70">
        <v>0.000169289797136647</v>
      </c>
      <c r="U13" s="70">
        <v>0.0003887028616348104</v>
      </c>
      <c r="V13" s="70">
        <v>0.000541769528649235</v>
      </c>
      <c r="W13" s="70">
        <v>0.0004852069038604599</v>
      </c>
      <c r="X13" s="70">
        <v>0.0003669675106225383</v>
      </c>
      <c r="Y13" s="70">
        <v>0.00042969937093047516</v>
      </c>
      <c r="Z13" s="70">
        <v>0.0005686084253068521</v>
      </c>
      <c r="AA13" s="70">
        <v>0.000588080870999521</v>
      </c>
      <c r="AB13" s="70">
        <v>0.0009006878792138066</v>
      </c>
    </row>
    <row r="14" spans="2:28" s="153" customFormat="1" ht="12.75">
      <c r="B14" s="150">
        <v>28</v>
      </c>
      <c r="C14" s="150" t="s">
        <v>109</v>
      </c>
      <c r="D14" s="72">
        <f>VLOOKUP(C14,'2.3'!$B$9:$F$31,5,0)</f>
        <v>0.0004767046136167042</v>
      </c>
      <c r="E14" s="72">
        <f>VLOOKUP(C14,'2.3'!$B$36:$F$57,5,0)</f>
        <v>0.00045691632961043056</v>
      </c>
      <c r="F14" s="151">
        <v>0.0005055461056944581</v>
      </c>
      <c r="G14" s="72">
        <v>0.0005983291609456719</v>
      </c>
      <c r="H14" s="72">
        <v>0.0004375713511711671</v>
      </c>
      <c r="I14" s="72">
        <v>0.0004247494975698057</v>
      </c>
      <c r="J14" s="151">
        <v>0.0004420511171837325</v>
      </c>
      <c r="K14" s="151">
        <v>0.0004522587762463437</v>
      </c>
      <c r="L14" s="151">
        <v>0.0005411680501366013</v>
      </c>
      <c r="M14" s="151">
        <v>0.0005923345924336263</v>
      </c>
      <c r="N14" s="151">
        <v>0.00047822648531952485</v>
      </c>
      <c r="O14" s="151">
        <v>0.00042997810939604547</v>
      </c>
      <c r="P14" s="151">
        <v>0.0004530563555399451</v>
      </c>
      <c r="Q14" s="151">
        <v>0.00045401054757304124</v>
      </c>
      <c r="R14" s="151">
        <v>0.0006394581975677682</v>
      </c>
      <c r="S14" s="151">
        <v>0.0004806440977945897</v>
      </c>
      <c r="T14" s="152">
        <v>3.8407819406725035E-05</v>
      </c>
      <c r="U14" s="152">
        <v>0.00042086869429483183</v>
      </c>
      <c r="V14" s="152">
        <v>0.0006742097483814644</v>
      </c>
      <c r="W14" s="152">
        <v>0.0004150794283515714</v>
      </c>
      <c r="X14" s="152">
        <v>0.000666633659164533</v>
      </c>
      <c r="Y14" s="152">
        <v>0.0005372976383450506</v>
      </c>
      <c r="Z14" s="152">
        <v>0.000650454350107054</v>
      </c>
      <c r="AA14" s="152">
        <v>0.0005574948440836315</v>
      </c>
      <c r="AB14" s="152">
        <v>0.00038279929269572315</v>
      </c>
    </row>
    <row r="15" spans="2:28" ht="12.75">
      <c r="B15" s="49">
        <v>31</v>
      </c>
      <c r="C15" s="49" t="s">
        <v>110</v>
      </c>
      <c r="D15" s="72">
        <f>VLOOKUP(C15,'2.3'!$B$9:$F$31,5,0)</f>
        <v>0</v>
      </c>
      <c r="E15" s="72">
        <f>VLOOKUP(C15,'2.3'!$B$36:$F$57,5,0)</f>
        <v>0</v>
      </c>
      <c r="F15" s="72">
        <v>0</v>
      </c>
      <c r="G15" s="72">
        <v>0</v>
      </c>
      <c r="H15" s="72">
        <v>0</v>
      </c>
      <c r="I15" s="72">
        <v>0</v>
      </c>
      <c r="J15" s="72">
        <v>0</v>
      </c>
      <c r="K15" s="72">
        <v>0</v>
      </c>
      <c r="L15" s="72">
        <v>0</v>
      </c>
      <c r="M15" s="72">
        <v>0</v>
      </c>
      <c r="N15" s="72">
        <v>0</v>
      </c>
      <c r="O15" s="72">
        <v>0</v>
      </c>
      <c r="P15" s="72">
        <v>0</v>
      </c>
      <c r="Q15" s="72">
        <v>0</v>
      </c>
      <c r="R15" s="72">
        <v>0</v>
      </c>
      <c r="S15" s="72">
        <v>0</v>
      </c>
      <c r="T15" s="70">
        <v>0</v>
      </c>
      <c r="U15" s="70">
        <v>0</v>
      </c>
      <c r="V15" s="70">
        <v>0</v>
      </c>
      <c r="W15" s="70">
        <v>0.00014725371815638345</v>
      </c>
      <c r="X15" s="70">
        <v>0</v>
      </c>
      <c r="Y15" s="70">
        <v>0</v>
      </c>
      <c r="Z15" s="70">
        <v>0</v>
      </c>
      <c r="AA15" s="70">
        <v>0</v>
      </c>
      <c r="AB15" s="70">
        <v>0</v>
      </c>
    </row>
    <row r="16" spans="2:28" ht="12.75">
      <c r="B16" s="49">
        <v>33</v>
      </c>
      <c r="C16" s="49" t="s">
        <v>111</v>
      </c>
      <c r="D16" s="72"/>
      <c r="E16" s="72"/>
      <c r="F16" s="72"/>
      <c r="G16" s="72"/>
      <c r="H16" s="72"/>
      <c r="I16" s="72"/>
      <c r="J16" s="72"/>
      <c r="K16" s="72">
        <v>0</v>
      </c>
      <c r="L16" s="72">
        <v>0</v>
      </c>
      <c r="M16" s="72">
        <v>0</v>
      </c>
      <c r="N16" s="72">
        <v>0</v>
      </c>
      <c r="O16" s="72">
        <v>0</v>
      </c>
      <c r="P16" s="72">
        <v>0</v>
      </c>
      <c r="Q16" s="72">
        <v>0</v>
      </c>
      <c r="R16" s="72">
        <v>0</v>
      </c>
      <c r="S16" s="72">
        <v>0</v>
      </c>
      <c r="T16" s="70">
        <v>0</v>
      </c>
      <c r="U16" s="70">
        <v>0</v>
      </c>
      <c r="V16" s="70">
        <v>0</v>
      </c>
      <c r="W16" s="70">
        <v>0</v>
      </c>
      <c r="X16" s="70">
        <v>0</v>
      </c>
      <c r="Y16" s="70">
        <v>0</v>
      </c>
      <c r="Z16" s="70">
        <v>0</v>
      </c>
      <c r="AA16" s="70">
        <v>0</v>
      </c>
      <c r="AB16" s="70">
        <v>0</v>
      </c>
    </row>
    <row r="17" spans="2:28" s="153" customFormat="1" ht="12.75">
      <c r="B17" s="150">
        <v>37</v>
      </c>
      <c r="C17" s="150" t="s">
        <v>112</v>
      </c>
      <c r="D17" s="72">
        <f>VLOOKUP(C17,'2.3'!$B$9:$F$31,5,0)</f>
        <v>0.000968452320553204</v>
      </c>
      <c r="E17" s="72">
        <f>VLOOKUP(C17,'2.3'!$B$36:$F$57,5,0)</f>
        <v>0.0010210497374368431</v>
      </c>
      <c r="F17" s="151">
        <v>0.0011984287641558001</v>
      </c>
      <c r="G17" s="72">
        <v>0.0011647645988470414</v>
      </c>
      <c r="H17" s="72">
        <v>0.0010346279357653354</v>
      </c>
      <c r="I17" s="72">
        <v>0.0010038607743411468</v>
      </c>
      <c r="J17" s="151">
        <v>0.0009508290933551513</v>
      </c>
      <c r="K17" s="151">
        <v>0.0009092877612852594</v>
      </c>
      <c r="L17" s="151">
        <v>0.0008668486019534804</v>
      </c>
      <c r="M17" s="151">
        <v>0.0007632471065986398</v>
      </c>
      <c r="N17" s="151">
        <v>0.0007271872286139128</v>
      </c>
      <c r="O17" s="151">
        <v>0.0006851305423500265</v>
      </c>
      <c r="P17" s="151">
        <v>0.0005775818826344452</v>
      </c>
      <c r="Q17" s="151">
        <v>0.00046487917245284597</v>
      </c>
      <c r="R17" s="151">
        <v>0.00046050384413952143</v>
      </c>
      <c r="S17" s="151">
        <v>0.00037953739947031126</v>
      </c>
      <c r="T17" s="152">
        <v>0.00011700197826094702</v>
      </c>
      <c r="U17" s="152">
        <v>0.0002913965419800953</v>
      </c>
      <c r="V17" s="152">
        <v>0.0001456062949636186</v>
      </c>
      <c r="W17" s="152">
        <v>2.5639827972361157E-05</v>
      </c>
      <c r="X17" s="152">
        <v>2.234937549785949E-05</v>
      </c>
      <c r="Y17" s="152">
        <v>2.2103770764055995E-05</v>
      </c>
      <c r="Z17" s="152">
        <v>2.822637696344187E-05</v>
      </c>
      <c r="AA17" s="152">
        <v>2.86453502617156E-05</v>
      </c>
      <c r="AB17" s="152">
        <v>3.467207165739281E-05</v>
      </c>
    </row>
    <row r="18" spans="2:28" ht="12.75">
      <c r="B18" s="49">
        <v>39</v>
      </c>
      <c r="C18" s="85" t="s">
        <v>169</v>
      </c>
      <c r="D18" s="72">
        <f>VLOOKUP(C18,'2.3'!$B$9:$F$31,5,0)</f>
        <v>0.0004946389321749609</v>
      </c>
      <c r="E18" s="72">
        <f>VLOOKUP(C18,'2.3'!$B$36:$F$57,5,0)</f>
        <v>0.0005513524406263513</v>
      </c>
      <c r="F18" s="72">
        <v>0.0005140249784767123</v>
      </c>
      <c r="G18" s="72">
        <v>0.0003786225766752787</v>
      </c>
      <c r="H18" s="72">
        <v>0.0004275826999465665</v>
      </c>
      <c r="I18" s="72">
        <v>0.0002635739186700403</v>
      </c>
      <c r="J18" s="72">
        <v>0.00033136763837317377</v>
      </c>
      <c r="K18" s="72">
        <v>0.0003831675362381236</v>
      </c>
      <c r="L18" s="72">
        <v>0.0002971060844826548</v>
      </c>
      <c r="M18" s="72">
        <v>0.0001904648335668598</v>
      </c>
      <c r="N18" s="72">
        <v>0.00023159020734727335</v>
      </c>
      <c r="O18" s="72">
        <v>0.00016209080880060932</v>
      </c>
      <c r="P18" s="72">
        <v>0.00021800841812399718</v>
      </c>
      <c r="Q18" s="72">
        <v>0.00048233346161147554</v>
      </c>
      <c r="R18" s="72">
        <v>0.0002289416464326702</v>
      </c>
      <c r="S18" s="72">
        <v>0.0004447967903817673</v>
      </c>
      <c r="T18" s="70">
        <v>8.447255896302476E-05</v>
      </c>
      <c r="U18" s="70">
        <v>0.0014205220882213</v>
      </c>
      <c r="V18" s="70">
        <v>0.0012337425311477468</v>
      </c>
      <c r="W18" s="70">
        <v>0.0009416915118863191</v>
      </c>
      <c r="X18" s="70">
        <v>0.00042017631456913834</v>
      </c>
      <c r="Y18" s="70">
        <v>0.00041147113932978307</v>
      </c>
      <c r="Z18" s="70">
        <v>0.0003558513938699098</v>
      </c>
      <c r="AA18" s="70">
        <v>0.00023083310611506333</v>
      </c>
      <c r="AB18" s="70">
        <v>0.0009244265161726156</v>
      </c>
    </row>
    <row r="19" spans="2:28" ht="12.75">
      <c r="B19" s="49">
        <v>43</v>
      </c>
      <c r="C19" s="49" t="s">
        <v>114</v>
      </c>
      <c r="D19" s="72">
        <f>VLOOKUP(C19,'2.3'!$B$9:$F$31,5,0)</f>
        <v>0</v>
      </c>
      <c r="E19" s="72">
        <f>VLOOKUP(C19,'2.3'!$B$36:$F$57,5,0)</f>
        <v>0</v>
      </c>
      <c r="F19" s="72">
        <v>0.0006038647342995169</v>
      </c>
      <c r="G19" s="72">
        <v>0</v>
      </c>
      <c r="H19" s="72">
        <v>0</v>
      </c>
      <c r="I19" s="72">
        <v>0</v>
      </c>
      <c r="J19" s="72">
        <v>0</v>
      </c>
      <c r="K19" s="72">
        <v>0</v>
      </c>
      <c r="L19" s="72">
        <v>0</v>
      </c>
      <c r="M19" s="72">
        <v>0</v>
      </c>
      <c r="N19" s="72">
        <v>0</v>
      </c>
      <c r="O19" s="72">
        <v>0</v>
      </c>
      <c r="P19" s="72">
        <v>0</v>
      </c>
      <c r="Q19" s="72">
        <v>0</v>
      </c>
      <c r="R19" s="72">
        <v>0</v>
      </c>
      <c r="S19" s="72">
        <v>0.00020080321285140563</v>
      </c>
      <c r="T19" s="70">
        <v>0</v>
      </c>
      <c r="U19" s="70">
        <v>0</v>
      </c>
      <c r="V19" s="70">
        <v>0</v>
      </c>
      <c r="W19" s="70">
        <v>0</v>
      </c>
      <c r="X19" s="70">
        <v>0</v>
      </c>
      <c r="Y19" s="70">
        <v>0.00019837333862328903</v>
      </c>
      <c r="Z19" s="70">
        <v>0.00019592476489028212</v>
      </c>
      <c r="AA19" s="70">
        <v>0</v>
      </c>
      <c r="AB19" s="70">
        <v>0.0005352363960749331</v>
      </c>
    </row>
    <row r="20" spans="2:28" ht="12.75">
      <c r="B20" s="49">
        <v>45</v>
      </c>
      <c r="C20" s="49" t="s">
        <v>115</v>
      </c>
      <c r="D20" s="72">
        <f>VLOOKUP(C20,'2.3'!$B$9:$F$31,5,0)</f>
        <v>0</v>
      </c>
      <c r="E20" s="72">
        <f>VLOOKUP(C20,'2.3'!$B$36:$F$57,5,0)</f>
        <v>0</v>
      </c>
      <c r="F20" s="72">
        <v>0</v>
      </c>
      <c r="G20" s="72">
        <v>0</v>
      </c>
      <c r="H20" s="72">
        <v>0</v>
      </c>
      <c r="I20" s="72">
        <v>0</v>
      </c>
      <c r="J20" s="72">
        <v>0</v>
      </c>
      <c r="K20" s="72">
        <v>0</v>
      </c>
      <c r="L20" s="72">
        <v>0</v>
      </c>
      <c r="M20" s="72">
        <v>0</v>
      </c>
      <c r="N20" s="72">
        <v>0</v>
      </c>
      <c r="O20" s="72">
        <v>0</v>
      </c>
      <c r="P20" s="72">
        <v>0</v>
      </c>
      <c r="Q20" s="72">
        <v>0</v>
      </c>
      <c r="R20" s="72">
        <v>0</v>
      </c>
      <c r="S20" s="72">
        <v>0</v>
      </c>
      <c r="T20" s="70">
        <v>0</v>
      </c>
      <c r="U20" s="70">
        <v>0</v>
      </c>
      <c r="V20" s="70">
        <v>0</v>
      </c>
      <c r="W20" s="70">
        <v>0</v>
      </c>
      <c r="X20" s="70">
        <v>0</v>
      </c>
      <c r="Y20" s="70">
        <v>0</v>
      </c>
      <c r="Z20" s="70">
        <v>0</v>
      </c>
      <c r="AA20" s="70">
        <v>0</v>
      </c>
      <c r="AB20" s="70">
        <v>0</v>
      </c>
    </row>
    <row r="21" spans="2:28" ht="12.75">
      <c r="B21" s="49">
        <v>46</v>
      </c>
      <c r="C21" s="85" t="s">
        <v>183</v>
      </c>
      <c r="D21" s="72">
        <f>VLOOKUP(C21,'2.3'!$B$9:$F$31,5,0)</f>
        <v>0</v>
      </c>
      <c r="E21" s="72">
        <f>VLOOKUP(C21,'2.3'!$B$36:$F$57,5,0)</f>
        <v>0</v>
      </c>
      <c r="F21" s="72">
        <v>0</v>
      </c>
      <c r="G21" s="72">
        <v>0</v>
      </c>
      <c r="H21" s="72">
        <v>0</v>
      </c>
      <c r="I21" s="72">
        <v>0</v>
      </c>
      <c r="J21" s="72">
        <v>0</v>
      </c>
      <c r="K21" s="72">
        <v>0.0003246401904555784</v>
      </c>
      <c r="L21" s="72">
        <v>0</v>
      </c>
      <c r="M21" s="72">
        <v>0</v>
      </c>
      <c r="N21" s="72">
        <v>0</v>
      </c>
      <c r="O21" s="72">
        <v>0</v>
      </c>
      <c r="P21" s="72">
        <v>0</v>
      </c>
      <c r="Q21" s="72">
        <v>0</v>
      </c>
      <c r="R21" s="72">
        <v>0</v>
      </c>
      <c r="S21" s="72">
        <v>0</v>
      </c>
      <c r="T21" s="70">
        <v>0</v>
      </c>
      <c r="U21" s="70">
        <v>0</v>
      </c>
      <c r="V21" s="70">
        <v>0</v>
      </c>
      <c r="W21" s="70">
        <v>0</v>
      </c>
      <c r="X21" s="70">
        <v>0</v>
      </c>
      <c r="Y21" s="70">
        <v>0</v>
      </c>
      <c r="Z21" s="70">
        <v>0</v>
      </c>
      <c r="AA21" s="70">
        <v>0</v>
      </c>
      <c r="AB21" s="70">
        <v>0</v>
      </c>
    </row>
    <row r="22" spans="2:28" ht="12.75">
      <c r="B22" s="49">
        <v>49</v>
      </c>
      <c r="C22" s="49" t="s">
        <v>117</v>
      </c>
      <c r="D22" s="72">
        <f>VLOOKUP(C22,'2.3'!$B$9:$F$31,5,0)</f>
        <v>0.0005532703402415465</v>
      </c>
      <c r="E22" s="72">
        <f>VLOOKUP(C22,'2.3'!$B$36:$F$57,5,0)</f>
        <v>0.00045803720981462255</v>
      </c>
      <c r="F22" s="72">
        <v>0.0004846111921847179</v>
      </c>
      <c r="G22" s="72">
        <v>0.0003683466634031392</v>
      </c>
      <c r="H22" s="72">
        <v>0.0010456131432691328</v>
      </c>
      <c r="I22" s="72">
        <v>0.0007526530696845335</v>
      </c>
      <c r="J22" s="72">
        <v>0.000537760247911343</v>
      </c>
      <c r="K22" s="72">
        <v>0.00044374907552275933</v>
      </c>
      <c r="L22" s="72">
        <v>0.0008529032200445653</v>
      </c>
      <c r="M22" s="72">
        <v>0.00026959134100263093</v>
      </c>
      <c r="N22" s="72">
        <v>0.0001596455564559903</v>
      </c>
      <c r="O22" s="72">
        <v>0.0001553851205553992</v>
      </c>
      <c r="P22" s="72">
        <v>0.0005310230077786825</v>
      </c>
      <c r="Q22" s="72">
        <v>0.0005584960407766305</v>
      </c>
      <c r="R22" s="72">
        <v>0.00044868545437108686</v>
      </c>
      <c r="S22" s="72">
        <v>0.00017075673431662057</v>
      </c>
      <c r="T22" s="70">
        <v>2.2057476401332657E-06</v>
      </c>
      <c r="U22" s="70">
        <v>0.00012048769457524786</v>
      </c>
      <c r="V22" s="70">
        <v>0.00012104962673353906</v>
      </c>
      <c r="W22" s="70">
        <v>6.97395228820356E-05</v>
      </c>
      <c r="X22" s="70">
        <v>0.0001391838118520369</v>
      </c>
      <c r="Y22" s="70">
        <v>0.00014119806558650147</v>
      </c>
      <c r="Z22" s="70">
        <v>0.00016911297329764467</v>
      </c>
      <c r="AA22" s="70">
        <v>0.00018193660600900223</v>
      </c>
      <c r="AB22" s="70">
        <v>0.00015311883935919765</v>
      </c>
    </row>
    <row r="23" spans="2:28" ht="12.75">
      <c r="B23" s="49">
        <v>504</v>
      </c>
      <c r="C23" s="49" t="s">
        <v>122</v>
      </c>
      <c r="D23" s="72">
        <f>VLOOKUP(C23,'2.3'!$B$9:$F$31,5,0)</f>
        <v>0.0005486554348034424</v>
      </c>
      <c r="E23" s="72">
        <f>VLOOKUP(C23,'2.3'!$B$36:$F$57,5,0)</f>
        <v>0.00044347273110294277</v>
      </c>
      <c r="F23" s="72">
        <v>0.0006280324771416077</v>
      </c>
      <c r="G23" s="72">
        <v>0.0004355254490293537</v>
      </c>
      <c r="H23" s="72">
        <v>0.00028936679460548595</v>
      </c>
      <c r="I23" s="72">
        <v>0.0003004882512048017</v>
      </c>
      <c r="J23" s="72">
        <v>0.00023655144908154928</v>
      </c>
      <c r="K23" s="72">
        <v>0.00019099914529880377</v>
      </c>
      <c r="L23" s="72">
        <v>0.0001622508664115745</v>
      </c>
      <c r="M23" s="72">
        <v>0.00013545851021832395</v>
      </c>
      <c r="N23" s="72">
        <v>0.0001739038562312528</v>
      </c>
      <c r="O23" s="72">
        <v>0.00018053338375000533</v>
      </c>
      <c r="P23" s="72">
        <v>0.00019415755814983435</v>
      </c>
      <c r="Q23" s="72">
        <v>0.00017845147196824795</v>
      </c>
      <c r="R23" s="72">
        <v>0.00018374383219439685</v>
      </c>
      <c r="S23" s="72">
        <v>0.00018069585203700934</v>
      </c>
      <c r="T23" s="70">
        <v>0.00010586756207613585</v>
      </c>
      <c r="U23" s="70">
        <v>0.00024076607387140902</v>
      </c>
      <c r="V23" s="70">
        <v>0.0002738531682104874</v>
      </c>
      <c r="W23" s="70">
        <v>0.00027762936567079393</v>
      </c>
      <c r="X23" s="70">
        <v>0.00028220573818334306</v>
      </c>
      <c r="Y23" s="70">
        <v>0.00029843033028940073</v>
      </c>
      <c r="Z23" s="70">
        <v>0.0003279616586106703</v>
      </c>
      <c r="AA23" s="70">
        <v>0.00032897077081328526</v>
      </c>
      <c r="AB23" s="70">
        <v>0.0003539801437275964</v>
      </c>
    </row>
    <row r="24" spans="2:28" ht="12.75">
      <c r="B24" s="49">
        <v>507</v>
      </c>
      <c r="C24" s="49" t="s">
        <v>123</v>
      </c>
      <c r="D24" s="72">
        <f>VLOOKUP(C24,'2.3'!$B$9:$F$31,5,0)</f>
        <v>0.0004143156646855624</v>
      </c>
      <c r="E24" s="72">
        <f>VLOOKUP(C24,'2.3'!$B$36:$F$57,5,0)</f>
        <v>0.0004239585900912004</v>
      </c>
      <c r="F24" s="72">
        <v>0.00039968476362206036</v>
      </c>
      <c r="G24" s="72">
        <v>0.0004925507235563806</v>
      </c>
      <c r="H24" s="72">
        <v>0.0002700311362432607</v>
      </c>
      <c r="I24" s="72">
        <v>0.0003377524595574135</v>
      </c>
      <c r="J24" s="72">
        <v>0.00032247137412896415</v>
      </c>
      <c r="K24" s="72">
        <v>0.0002641597455261118</v>
      </c>
      <c r="L24" s="72">
        <v>0.00029690252864633085</v>
      </c>
      <c r="M24" s="72">
        <v>0.0003009142340984465</v>
      </c>
      <c r="N24" s="72">
        <v>0.0003483189694510763</v>
      </c>
      <c r="O24" s="72">
        <v>0.00032030813642724303</v>
      </c>
      <c r="P24" s="72">
        <v>0.00030769817670007007</v>
      </c>
      <c r="Q24" s="72">
        <v>0.0003259765654239796</v>
      </c>
      <c r="R24" s="72">
        <v>0.00033593253080166786</v>
      </c>
      <c r="S24" s="72">
        <v>0.0003038323445185382</v>
      </c>
      <c r="T24" s="70">
        <v>0.0003547563855631084</v>
      </c>
      <c r="U24" s="70">
        <v>0.0002836835490095417</v>
      </c>
      <c r="V24" s="70">
        <v>0.00036692282569104917</v>
      </c>
      <c r="W24" s="70">
        <v>0.0003084749985920228</v>
      </c>
      <c r="X24" s="70">
        <v>0.0003235601360234844</v>
      </c>
      <c r="Y24" s="70">
        <v>0.0003732880073406165</v>
      </c>
      <c r="Z24" s="70">
        <v>0.00039167186412392157</v>
      </c>
      <c r="AA24" s="70">
        <v>0.000377099888874551</v>
      </c>
      <c r="AB24" s="70">
        <v>0.00044201232647295884</v>
      </c>
    </row>
    <row r="25" spans="2:28" ht="12.75">
      <c r="B25" s="49">
        <v>9</v>
      </c>
      <c r="C25" s="49" t="s">
        <v>103</v>
      </c>
      <c r="D25" s="72">
        <f>VLOOKUP(C25,'2.3'!$B$9:$F$31,5,0)</f>
        <v>0.00029603776818684657</v>
      </c>
      <c r="E25" s="72">
        <f>VLOOKUP(C25,'2.3'!$B$36:$F$57,5,0)</f>
        <v>0.00023442030326584497</v>
      </c>
      <c r="F25" s="72">
        <v>0.0004861527491937967</v>
      </c>
      <c r="G25" s="72">
        <v>0.00018843856902649736</v>
      </c>
      <c r="H25" s="72">
        <v>0.0005090983141572968</v>
      </c>
      <c r="I25" s="72">
        <v>5.591590248266607E-05</v>
      </c>
      <c r="J25" s="72">
        <v>0.00028875108281656054</v>
      </c>
      <c r="K25" s="72">
        <v>0.0002891322418591203</v>
      </c>
      <c r="L25" s="72">
        <v>0.00021063717746182202</v>
      </c>
      <c r="M25" s="72">
        <v>0.00021620145423925535</v>
      </c>
      <c r="N25" s="72">
        <v>9.177364031616019E-05</v>
      </c>
      <c r="O25" s="72">
        <v>0.00011272686281140796</v>
      </c>
      <c r="P25" s="72">
        <v>3.059289021231466E-05</v>
      </c>
      <c r="Q25" s="72">
        <v>0.0002875500733748463</v>
      </c>
      <c r="R25" s="72">
        <v>9.003241166820055E-05</v>
      </c>
      <c r="S25" s="72">
        <v>0.0003403980866044395</v>
      </c>
      <c r="T25" s="70">
        <v>0.0010532304195094086</v>
      </c>
      <c r="U25" s="70">
        <v>0.0009490333919156415</v>
      </c>
      <c r="V25" s="70">
        <v>0.0007961855474228017</v>
      </c>
      <c r="W25" s="70">
        <v>0.001201319095477387</v>
      </c>
      <c r="X25" s="70">
        <v>0.0016324072459863385</v>
      </c>
      <c r="Y25" s="70">
        <v>0.000949667616334283</v>
      </c>
      <c r="Z25" s="70">
        <v>0.0010007545371510265</v>
      </c>
      <c r="AA25" s="70">
        <v>0.0011684717120301466</v>
      </c>
      <c r="AB25" s="70">
        <v>0.003208548385925942</v>
      </c>
    </row>
    <row r="26" spans="2:28" s="76" customFormat="1" ht="12.75">
      <c r="B26" s="51">
        <v>999</v>
      </c>
      <c r="C26" s="51" t="s">
        <v>124</v>
      </c>
      <c r="D26" s="73">
        <f>VLOOKUP(C26,'2.3'!$B$9:$F$31,5,0)</f>
        <v>0.0006307841078846163</v>
      </c>
      <c r="E26" s="73">
        <f>VLOOKUP(C26,'2.3'!$B$36:$F$57,5,0)</f>
        <v>0.0007060206150474336</v>
      </c>
      <c r="F26" s="73">
        <v>0.0007974502526976836</v>
      </c>
      <c r="G26" s="73">
        <v>0.000643954678826687</v>
      </c>
      <c r="H26" s="73">
        <v>0.0008748241662917752</v>
      </c>
      <c r="I26" s="73">
        <v>0.0005966610134447301</v>
      </c>
      <c r="J26" s="73">
        <v>0.0005553814733888051</v>
      </c>
      <c r="K26" s="73">
        <v>0.000485391494563508</v>
      </c>
      <c r="L26" s="73">
        <v>0.0004457549570971977</v>
      </c>
      <c r="M26" s="73">
        <v>0.00041219196064059475</v>
      </c>
      <c r="N26" s="73">
        <v>0.00042919382898657646</v>
      </c>
      <c r="O26" s="73">
        <v>0.0004089768478030894</v>
      </c>
      <c r="P26" s="73">
        <v>0.0003898254668772165</v>
      </c>
      <c r="Q26" s="73">
        <v>0.00034480457086811817</v>
      </c>
      <c r="R26" s="73">
        <v>0.00035418619068463045</v>
      </c>
      <c r="S26" s="73">
        <v>0.00031921978882487</v>
      </c>
      <c r="T26" s="69">
        <v>0.0001429710503124645</v>
      </c>
      <c r="U26" s="69">
        <v>0.0003315385046636045</v>
      </c>
      <c r="V26" s="69">
        <v>0.00032195652972705934</v>
      </c>
      <c r="W26" s="69">
        <v>0.0002589066344391599</v>
      </c>
      <c r="X26" s="69">
        <v>0.0002264874400911248</v>
      </c>
      <c r="Y26" s="69">
        <v>0.00023139681894018596</v>
      </c>
      <c r="Z26" s="69">
        <v>0.00028712552055266646</v>
      </c>
      <c r="AA26" s="69">
        <v>0.00025611186629373044</v>
      </c>
      <c r="AB26" s="69">
        <v>0.00027287350178495384</v>
      </c>
    </row>
    <row r="27" spans="17:24" ht="12.75">
      <c r="Q27" s="58"/>
      <c r="R27" s="58"/>
      <c r="S27" s="58"/>
      <c r="T27" s="58"/>
      <c r="U27" s="58"/>
      <c r="V27" s="58"/>
      <c r="W27" s="58"/>
      <c r="X27" s="58"/>
    </row>
    <row r="28" spans="2:28" s="76" customFormat="1" ht="12.75">
      <c r="B28" s="168" t="s">
        <v>66</v>
      </c>
      <c r="C28" s="169"/>
      <c r="D28" s="96">
        <f>AVERAGE(D8:D26)</f>
        <v>0.00042464351409134414</v>
      </c>
      <c r="E28" s="96">
        <f>AVERAGE(E8:E26)</f>
        <v>0.0004369246057948698</v>
      </c>
      <c r="F28" s="96">
        <f aca="true" t="shared" si="0" ref="F28:O28">AVERAGE(F8:F26)</f>
        <v>0.0005203989730251919</v>
      </c>
      <c r="G28" s="96">
        <f t="shared" si="0"/>
        <v>0.0003952355804428075</v>
      </c>
      <c r="H28" s="96">
        <f t="shared" si="0"/>
        <v>0.00046870435228785066</v>
      </c>
      <c r="I28" s="96">
        <f t="shared" si="0"/>
        <v>0.00035710425446750497</v>
      </c>
      <c r="J28" s="96">
        <f t="shared" si="0"/>
        <v>0.0003506840945146914</v>
      </c>
      <c r="K28" s="96">
        <f t="shared" si="0"/>
        <v>0.000323462826667419</v>
      </c>
      <c r="L28" s="96">
        <f t="shared" si="0"/>
        <v>0.0003086109137866949</v>
      </c>
      <c r="M28" s="96">
        <f t="shared" si="0"/>
        <v>0.0002672585301189861</v>
      </c>
      <c r="N28" s="96">
        <f t="shared" si="0"/>
        <v>0.0002728389582660728</v>
      </c>
      <c r="O28" s="96">
        <f t="shared" si="0"/>
        <v>0.0002618564246074169</v>
      </c>
      <c r="P28" s="96">
        <f aca="true" t="shared" si="1" ref="P28:AB28">AVERAGE(P8:P26)</f>
        <v>0.00028026265418603367</v>
      </c>
      <c r="Q28" s="96">
        <f t="shared" si="1"/>
        <v>0.0002839624922903861</v>
      </c>
      <c r="R28" s="96">
        <f t="shared" si="1"/>
        <v>0.000279068247301567</v>
      </c>
      <c r="S28" s="96">
        <f t="shared" si="1"/>
        <v>0.00027346907923099116</v>
      </c>
      <c r="T28" s="96">
        <f t="shared" si="1"/>
        <v>0.00018360021037133493</v>
      </c>
      <c r="U28" s="96">
        <f t="shared" si="1"/>
        <v>0.00034302380637926986</v>
      </c>
      <c r="V28" s="96">
        <f t="shared" si="1"/>
        <v>0.00034745011831716365</v>
      </c>
      <c r="W28" s="96">
        <f t="shared" si="1"/>
        <v>0.0003206970787789717</v>
      </c>
      <c r="X28" s="96">
        <f t="shared" si="1"/>
        <v>0.0003175952981095205</v>
      </c>
      <c r="Y28" s="96">
        <f t="shared" si="1"/>
        <v>0.0002920077059117595</v>
      </c>
      <c r="Z28" s="96">
        <f t="shared" si="1"/>
        <v>0.0003928923609499574</v>
      </c>
      <c r="AA28" s="96">
        <f t="shared" si="1"/>
        <v>0.0003161407987437748</v>
      </c>
      <c r="AB28" s="96">
        <f t="shared" si="1"/>
        <v>0.00043970325461366154</v>
      </c>
    </row>
    <row r="29" spans="2:28" s="76" customFormat="1" ht="12.75">
      <c r="B29" s="168" t="s">
        <v>67</v>
      </c>
      <c r="C29" s="169"/>
      <c r="D29" s="96">
        <f>MAX(D8:D26)</f>
        <v>0.0013562529047794682</v>
      </c>
      <c r="E29" s="96">
        <f>MAX(E8:E26)</f>
        <v>0.0013049861812358622</v>
      </c>
      <c r="F29" s="96">
        <f aca="true" t="shared" si="2" ref="F29:O29">MAX(F8:F26)</f>
        <v>0.0015726519852211037</v>
      </c>
      <c r="G29" s="96">
        <f t="shared" si="2"/>
        <v>0.0011685569258059962</v>
      </c>
      <c r="H29" s="96">
        <f t="shared" si="2"/>
        <v>0.0015316575663418706</v>
      </c>
      <c r="I29" s="96">
        <f t="shared" si="2"/>
        <v>0.0010038607743411468</v>
      </c>
      <c r="J29" s="96">
        <f t="shared" si="2"/>
        <v>0.0010748406727075627</v>
      </c>
      <c r="K29" s="96">
        <f t="shared" si="2"/>
        <v>0.001031972299080646</v>
      </c>
      <c r="L29" s="96">
        <f t="shared" si="2"/>
        <v>0.0010285809759510457</v>
      </c>
      <c r="M29" s="96">
        <f t="shared" si="2"/>
        <v>0.0009927353766895314</v>
      </c>
      <c r="N29" s="96">
        <f t="shared" si="2"/>
        <v>0.001181950305556042</v>
      </c>
      <c r="O29" s="96">
        <f t="shared" si="2"/>
        <v>0.0011356027751038425</v>
      </c>
      <c r="P29" s="96">
        <f aca="true" t="shared" si="3" ref="P29:AB29">MAX(P8:P26)</f>
        <v>0.0010839439279468962</v>
      </c>
      <c r="Q29" s="96">
        <f t="shared" si="3"/>
        <v>0.0009641613071281916</v>
      </c>
      <c r="R29" s="96">
        <f t="shared" si="3"/>
        <v>0.0011224899430184927</v>
      </c>
      <c r="S29" s="96">
        <f t="shared" si="3"/>
        <v>0.0010125040966645375</v>
      </c>
      <c r="T29" s="96">
        <f t="shared" si="3"/>
        <v>0.0010532304195094086</v>
      </c>
      <c r="U29" s="96">
        <f t="shared" si="3"/>
        <v>0.0014205220882213</v>
      </c>
      <c r="V29" s="96">
        <f t="shared" si="3"/>
        <v>0.001289325583540917</v>
      </c>
      <c r="W29" s="96">
        <f t="shared" si="3"/>
        <v>0.001201319095477387</v>
      </c>
      <c r="X29" s="96">
        <f t="shared" si="3"/>
        <v>0.0016324072459863385</v>
      </c>
      <c r="Y29" s="96">
        <f t="shared" si="3"/>
        <v>0.0012250450895460745</v>
      </c>
      <c r="Z29" s="96">
        <f t="shared" si="3"/>
        <v>0.0026753656837195335</v>
      </c>
      <c r="AA29" s="96">
        <f t="shared" si="3"/>
        <v>0.001446077264214044</v>
      </c>
      <c r="AB29" s="96">
        <f t="shared" si="3"/>
        <v>0.003208548385925942</v>
      </c>
    </row>
    <row r="31" ht="12.75">
      <c r="Q31" s="40" t="s">
        <v>45</v>
      </c>
    </row>
  </sheetData>
  <mergeCells count="5">
    <mergeCell ref="B29:C29"/>
    <mergeCell ref="B2:N2"/>
    <mergeCell ref="B3:N3"/>
    <mergeCell ref="C5:N6"/>
    <mergeCell ref="B28:C28"/>
  </mergeCells>
  <conditionalFormatting sqref="C21 C10 C18">
    <cfRule type="cellIs" priority="1" dxfId="0" operator="equal" stopIfTrue="1">
      <formula>0</formula>
    </cfRule>
  </conditionalFormatting>
  <hyperlinks>
    <hyperlink ref="Q31" location="INDICE!A1" display="volver al indice"/>
    <hyperlink ref="Q4" location="GLOSARIO!A1" display="mayor informacion"/>
  </hyperlinks>
  <printOptions/>
  <pageMargins left="0.75" right="0.75" top="1" bottom="1" header="0" footer="0"/>
  <pageSetup fitToHeight="1" fitToWidth="1" horizontalDpi="600" verticalDpi="600" orientation="landscape" scale="64"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AC31"/>
  <sheetViews>
    <sheetView workbookViewId="0" topLeftCell="A1">
      <selection activeCell="D19" sqref="D19"/>
    </sheetView>
  </sheetViews>
  <sheetFormatPr defaultColWidth="11.421875" defaultRowHeight="12.75"/>
  <cols>
    <col min="1" max="1" width="2.421875" style="7" customWidth="1"/>
    <col min="2" max="2" width="15.57421875" style="7" customWidth="1"/>
    <col min="3" max="4" width="26.8515625" style="7" customWidth="1"/>
    <col min="5" max="5" width="14.00390625" style="7" customWidth="1"/>
    <col min="6" max="6" width="17.28125" style="7" customWidth="1"/>
    <col min="7" max="7" width="18.7109375" style="7" customWidth="1"/>
    <col min="8" max="8" width="13.8515625" style="7" bestFit="1" customWidth="1"/>
    <col min="9" max="16" width="17.28125" style="7" customWidth="1"/>
    <col min="17" max="17" width="15.57421875" style="7" customWidth="1"/>
    <col min="18" max="16384" width="11.421875" style="7" customWidth="1"/>
  </cols>
  <sheetData>
    <row r="2" spans="2:13" ht="15.75">
      <c r="B2" s="174" t="s">
        <v>93</v>
      </c>
      <c r="C2" s="174"/>
      <c r="D2" s="174"/>
      <c r="E2" s="174"/>
      <c r="F2" s="174"/>
      <c r="G2" s="174"/>
      <c r="H2" s="174"/>
      <c r="I2" s="174"/>
      <c r="J2" s="174"/>
      <c r="K2" s="174"/>
      <c r="L2" s="174"/>
      <c r="M2" s="174"/>
    </row>
    <row r="3" spans="1:13" ht="15.75">
      <c r="A3" s="7" t="s">
        <v>1</v>
      </c>
      <c r="B3" s="174" t="s">
        <v>94</v>
      </c>
      <c r="C3" s="174"/>
      <c r="D3" s="174"/>
      <c r="E3" s="174"/>
      <c r="F3" s="174"/>
      <c r="G3" s="174"/>
      <c r="H3" s="174"/>
      <c r="I3" s="174"/>
      <c r="J3" s="174"/>
      <c r="K3" s="174"/>
      <c r="L3" s="174"/>
      <c r="M3" s="174"/>
    </row>
    <row r="4" ht="12.75">
      <c r="O4" s="47" t="s">
        <v>70</v>
      </c>
    </row>
    <row r="6" spans="3:15" ht="12.75">
      <c r="C6" s="173" t="s">
        <v>69</v>
      </c>
      <c r="D6" s="173"/>
      <c r="E6" s="173"/>
      <c r="F6" s="173"/>
      <c r="G6" s="173"/>
      <c r="H6" s="173"/>
      <c r="I6" s="173"/>
      <c r="J6" s="173"/>
      <c r="K6" s="173"/>
      <c r="L6" s="173"/>
      <c r="M6" s="173"/>
      <c r="N6" s="173"/>
      <c r="O6" s="173"/>
    </row>
    <row r="7" spans="2:28" s="76" customFormat="1" ht="33" customHeight="1">
      <c r="B7" s="97" t="s">
        <v>126</v>
      </c>
      <c r="C7" s="51" t="s">
        <v>59</v>
      </c>
      <c r="D7" s="51" t="s">
        <v>195</v>
      </c>
      <c r="E7" s="51" t="s">
        <v>193</v>
      </c>
      <c r="F7" s="51" t="s">
        <v>185</v>
      </c>
      <c r="G7" s="51" t="s">
        <v>179</v>
      </c>
      <c r="H7" s="51" t="s">
        <v>176</v>
      </c>
      <c r="I7" s="51" t="s">
        <v>166</v>
      </c>
      <c r="J7" s="51" t="s">
        <v>163</v>
      </c>
      <c r="K7" s="51" t="s">
        <v>158</v>
      </c>
      <c r="L7" s="51" t="s">
        <v>133</v>
      </c>
      <c r="M7" s="51" t="s">
        <v>132</v>
      </c>
      <c r="N7" s="51" t="s">
        <v>134</v>
      </c>
      <c r="O7" s="51" t="s">
        <v>130</v>
      </c>
      <c r="P7" s="51" t="s">
        <v>129</v>
      </c>
      <c r="Q7" s="51" t="s">
        <v>128</v>
      </c>
      <c r="R7" s="51" t="s">
        <v>101</v>
      </c>
      <c r="S7" s="51" t="s">
        <v>99</v>
      </c>
      <c r="T7" s="51" t="s">
        <v>98</v>
      </c>
      <c r="U7" s="51" t="s">
        <v>44</v>
      </c>
      <c r="V7" s="51" t="s">
        <v>43</v>
      </c>
      <c r="W7" s="51" t="s">
        <v>42</v>
      </c>
      <c r="X7" s="51" t="s">
        <v>41</v>
      </c>
      <c r="Y7" s="51" t="s">
        <v>40</v>
      </c>
      <c r="Z7" s="51" t="s">
        <v>39</v>
      </c>
      <c r="AA7" s="51" t="s">
        <v>38</v>
      </c>
      <c r="AB7" s="51" t="s">
        <v>37</v>
      </c>
    </row>
    <row r="8" spans="2:28" ht="12.75">
      <c r="B8" s="49">
        <v>1</v>
      </c>
      <c r="C8" s="49" t="s">
        <v>102</v>
      </c>
      <c r="D8" s="50">
        <f>+VLOOKUP(C8,'2.4'!$B$9:$F$31,5,0)</f>
        <v>0.00035613755637089924</v>
      </c>
      <c r="E8" s="50">
        <f>+VLOOKUP(C8,'2.4'!$B$36:$F$57,5,0)</f>
        <v>0.0006938230949817035</v>
      </c>
      <c r="F8" s="50">
        <v>0.0004918729589125032</v>
      </c>
      <c r="G8" s="50">
        <v>0.0003103258707843384</v>
      </c>
      <c r="H8" s="50">
        <v>0.000255266660974331</v>
      </c>
      <c r="I8" s="50">
        <v>0.0002448211344001105</v>
      </c>
      <c r="J8" s="50">
        <v>0.00034109580427710084</v>
      </c>
      <c r="K8" s="50">
        <v>0.00030206384324076675</v>
      </c>
      <c r="L8" s="50">
        <v>7.806059622970108E-05</v>
      </c>
      <c r="M8" s="50">
        <v>0.0001686804870433842</v>
      </c>
      <c r="N8" s="50">
        <v>0.00020541051510142335</v>
      </c>
      <c r="O8" s="50">
        <v>0.00019737032702696762</v>
      </c>
      <c r="P8" s="50">
        <v>0.00016734616955589409</v>
      </c>
      <c r="Q8" s="50">
        <v>0.00021635075676123357</v>
      </c>
      <c r="R8" s="50">
        <v>0.00019289871271628328</v>
      </c>
      <c r="S8" s="50">
        <v>0.00015085531094954812</v>
      </c>
      <c r="T8" s="70">
        <v>0.00017623274988929084</v>
      </c>
      <c r="U8" s="70">
        <v>0.0001490523140826691</v>
      </c>
      <c r="V8" s="70">
        <v>0.00017633082351432584</v>
      </c>
      <c r="W8" s="70">
        <v>0.00018059187937058107</v>
      </c>
      <c r="X8" s="70">
        <v>0.00012353957907271476</v>
      </c>
      <c r="Y8" s="70">
        <v>0.00012775000021854755</v>
      </c>
      <c r="Z8" s="70">
        <v>0.00016382592504092164</v>
      </c>
      <c r="AA8" s="70">
        <v>0.0001463525240884374</v>
      </c>
      <c r="AB8" s="70">
        <v>0.00018962578630867644</v>
      </c>
    </row>
    <row r="9" spans="2:28" ht="12.75">
      <c r="B9" s="49">
        <v>12</v>
      </c>
      <c r="C9" s="49" t="s">
        <v>104</v>
      </c>
      <c r="D9" s="50">
        <f>+VLOOKUP(C9,'2.4'!$B$9:$F$31,5,0)</f>
        <v>7.943458519678175E-05</v>
      </c>
      <c r="E9" s="50">
        <f>+VLOOKUP(C9,'2.4'!$B$36:$F$57,5,0)</f>
        <v>0.00015574287326058247</v>
      </c>
      <c r="F9" s="50">
        <v>0.00010067087036369526</v>
      </c>
      <c r="G9" s="50">
        <v>6.939547346915492E-05</v>
      </c>
      <c r="H9" s="50">
        <v>6.993409263818617E-05</v>
      </c>
      <c r="I9" s="50">
        <v>7.341130751624547E-05</v>
      </c>
      <c r="J9" s="50">
        <v>5.295147416057899E-05</v>
      </c>
      <c r="K9" s="50">
        <v>4.133550197210023E-05</v>
      </c>
      <c r="L9" s="50">
        <v>0.00041183139935541086</v>
      </c>
      <c r="M9" s="50">
        <v>5.8548818345534216E-05</v>
      </c>
      <c r="N9" s="50">
        <v>7.71644703560792E-05</v>
      </c>
      <c r="O9" s="50">
        <v>9.240722222221529E-05</v>
      </c>
      <c r="P9" s="50">
        <v>0.00023856199490822816</v>
      </c>
      <c r="Q9" s="50">
        <v>0.0002770583437157149</v>
      </c>
      <c r="R9" s="50">
        <v>0.00040602678100732146</v>
      </c>
      <c r="S9" s="50">
        <v>0.00023464398625326272</v>
      </c>
      <c r="T9" s="70">
        <v>0.00020979620345626453</v>
      </c>
      <c r="U9" s="70">
        <v>0.0002290903841426214</v>
      </c>
      <c r="V9" s="70">
        <v>0.00029744391625749305</v>
      </c>
      <c r="W9" s="70">
        <v>0.00030867323886398494</v>
      </c>
      <c r="X9" s="70">
        <v>0.00024218639661261761</v>
      </c>
      <c r="Y9" s="70">
        <v>0.00026702833994880255</v>
      </c>
      <c r="Z9" s="70">
        <v>0.00037399759300801286</v>
      </c>
      <c r="AA9" s="70">
        <v>0.00028459719820880884</v>
      </c>
      <c r="AB9" s="70">
        <v>0.00029901955196688336</v>
      </c>
    </row>
    <row r="10" spans="2:28" ht="12.75">
      <c r="B10" s="49">
        <v>14</v>
      </c>
      <c r="C10" s="85" t="s">
        <v>173</v>
      </c>
      <c r="D10" s="50">
        <f>+VLOOKUP(C10,'2.4'!$B$9:$F$31,5,0)</f>
        <v>0.0014800962562547765</v>
      </c>
      <c r="E10" s="50">
        <f>+VLOOKUP(C10,'2.4'!$B$36:$F$57,5,0)</f>
        <v>0.0012453857162862294</v>
      </c>
      <c r="F10" s="50">
        <v>0.0016359391416601613</v>
      </c>
      <c r="G10" s="50">
        <v>0.0015357640164325342</v>
      </c>
      <c r="H10" s="50">
        <v>0.001137778048205545</v>
      </c>
      <c r="I10" s="50">
        <v>0.001338259766182336</v>
      </c>
      <c r="J10" s="50">
        <v>0.0013046946906776183</v>
      </c>
      <c r="K10" s="50">
        <v>0.0016043573671456076</v>
      </c>
      <c r="L10" s="50">
        <v>0.00041183139935541086</v>
      </c>
      <c r="M10" s="50">
        <v>0.001712698126178209</v>
      </c>
      <c r="N10" s="50">
        <v>0.001511363953870537</v>
      </c>
      <c r="O10" s="50">
        <v>0.0015628129937732735</v>
      </c>
      <c r="P10" s="50">
        <v>0.0014085478986547877</v>
      </c>
      <c r="Q10" s="50">
        <v>0.0012795473965871915</v>
      </c>
      <c r="R10" s="50">
        <v>0.0014697795949419883</v>
      </c>
      <c r="S10" s="50">
        <v>0.0012194646592392222</v>
      </c>
      <c r="T10" s="70">
        <v>0.0007890336879697787</v>
      </c>
      <c r="U10" s="70">
        <v>0.00476578773447641</v>
      </c>
      <c r="V10" s="70">
        <v>0.0023802100702823696</v>
      </c>
      <c r="W10" s="70">
        <v>0.0021988471945622603</v>
      </c>
      <c r="X10" s="70">
        <v>0.001149887826946853</v>
      </c>
      <c r="Y10" s="70">
        <v>0.0016612217595975457</v>
      </c>
      <c r="Z10" s="70">
        <v>0.00351025518469969</v>
      </c>
      <c r="AA10" s="70">
        <v>0.000937501503793985</v>
      </c>
      <c r="AB10" s="70">
        <v>0.0002558868478830304</v>
      </c>
    </row>
    <row r="11" spans="2:28" ht="12.75">
      <c r="B11" s="49">
        <v>16</v>
      </c>
      <c r="C11" s="49" t="s">
        <v>106</v>
      </c>
      <c r="D11" s="50">
        <f>+VLOOKUP(C11,'2.4'!$B$9:$F$31,5,0)</f>
        <v>0.0004170912007732943</v>
      </c>
      <c r="E11" s="50">
        <f>+VLOOKUP(C11,'2.4'!$B$36:$F$57,5,0)</f>
        <v>0.0005968392910089539</v>
      </c>
      <c r="F11" s="50">
        <v>0.0004914930642448803</v>
      </c>
      <c r="G11" s="50">
        <v>0.0003948237480461845</v>
      </c>
      <c r="H11" s="50">
        <v>0.00028684616116663646</v>
      </c>
      <c r="I11" s="50">
        <v>0.0004292358243611232</v>
      </c>
      <c r="J11" s="50">
        <v>0.00027811806675080226</v>
      </c>
      <c r="K11" s="50">
        <v>0.00018112346184973274</v>
      </c>
      <c r="L11" s="50">
        <v>7.806059622970108E-05</v>
      </c>
      <c r="M11" s="50">
        <v>0.0002423717506575489</v>
      </c>
      <c r="N11" s="50">
        <v>0.0002135061407297126</v>
      </c>
      <c r="O11" s="50">
        <v>0.00023176752962779794</v>
      </c>
      <c r="P11" s="50">
        <v>0.00022304398965970434</v>
      </c>
      <c r="Q11" s="50">
        <v>0.00020755573152704806</v>
      </c>
      <c r="R11" s="50">
        <v>0.0002208838422425332</v>
      </c>
      <c r="S11" s="50">
        <v>0.00016638189125894876</v>
      </c>
      <c r="T11" s="70">
        <v>0.00031989363119800166</v>
      </c>
      <c r="U11" s="70">
        <v>0.00013876361441567583</v>
      </c>
      <c r="V11" s="70">
        <v>0.00019809333901612126</v>
      </c>
      <c r="W11" s="70">
        <v>0.0001656668236171214</v>
      </c>
      <c r="X11" s="70">
        <v>0.000145741222257126</v>
      </c>
      <c r="Y11" s="70">
        <v>0.00017559657286184057</v>
      </c>
      <c r="Z11" s="70">
        <v>0.00020148508369348405</v>
      </c>
      <c r="AA11" s="70">
        <v>0.0001606733051541748</v>
      </c>
      <c r="AB11" s="70">
        <v>0.00019029107746300545</v>
      </c>
    </row>
    <row r="12" spans="2:28" ht="12.75">
      <c r="B12" s="49">
        <v>17</v>
      </c>
      <c r="C12" s="49" t="s">
        <v>107</v>
      </c>
      <c r="D12" s="50">
        <f>+VLOOKUP(C12,'2.4'!$B$9:$F$31,5,0)</f>
        <v>0</v>
      </c>
      <c r="E12" s="50">
        <f>+VLOOKUP(C12,'2.4'!$B$36:$F$57,5,0)</f>
        <v>0</v>
      </c>
      <c r="F12" s="50">
        <v>0</v>
      </c>
      <c r="G12" s="50">
        <v>0</v>
      </c>
      <c r="H12" s="50">
        <v>0</v>
      </c>
      <c r="I12" s="50">
        <v>0</v>
      </c>
      <c r="J12" s="50">
        <v>0</v>
      </c>
      <c r="K12" s="50">
        <v>0</v>
      </c>
      <c r="L12" s="50">
        <v>0.00041183139935541086</v>
      </c>
      <c r="M12" s="50">
        <v>0</v>
      </c>
      <c r="N12" s="50">
        <v>0</v>
      </c>
      <c r="O12" s="50">
        <v>0</v>
      </c>
      <c r="P12" s="50">
        <v>0</v>
      </c>
      <c r="Q12" s="50">
        <v>0</v>
      </c>
      <c r="R12" s="50">
        <v>0</v>
      </c>
      <c r="S12" s="50">
        <v>0</v>
      </c>
      <c r="T12" s="70">
        <v>0</v>
      </c>
      <c r="U12" s="70">
        <v>0</v>
      </c>
      <c r="V12" s="70">
        <v>0</v>
      </c>
      <c r="W12" s="70">
        <v>0</v>
      </c>
      <c r="X12" s="70">
        <v>0</v>
      </c>
      <c r="Y12" s="70">
        <v>0</v>
      </c>
      <c r="Z12" s="70">
        <v>0</v>
      </c>
      <c r="AA12" s="70">
        <v>0</v>
      </c>
      <c r="AB12" s="70">
        <v>0</v>
      </c>
    </row>
    <row r="13" spans="2:28" ht="12.75">
      <c r="B13" s="49">
        <v>27</v>
      </c>
      <c r="C13" s="49" t="s">
        <v>108</v>
      </c>
      <c r="D13" s="50">
        <f>+VLOOKUP(C13,'2.4'!$B$9:$F$31,5,0)</f>
        <v>0.00057577196731862</v>
      </c>
      <c r="E13" s="50">
        <f>+VLOOKUP(C13,'2.4'!$B$36:$F$57,5,0)</f>
        <v>0.00043279666204120576</v>
      </c>
      <c r="F13" s="50">
        <v>0.0004757662757867854</v>
      </c>
      <c r="G13" s="50">
        <v>0.0005653626673984492</v>
      </c>
      <c r="H13" s="50">
        <v>0.0004588845752403378</v>
      </c>
      <c r="I13" s="50">
        <v>0.0005783524314966773</v>
      </c>
      <c r="J13" s="50">
        <v>0.00046832856450911334</v>
      </c>
      <c r="K13" s="50">
        <v>0.0003638548577187445</v>
      </c>
      <c r="L13" s="50">
        <v>7.806059622970108E-05</v>
      </c>
      <c r="M13" s="50">
        <v>0.00035654253615499475</v>
      </c>
      <c r="N13" s="50">
        <v>0.00048319504817868523</v>
      </c>
      <c r="O13" s="50">
        <v>0.0003539401278715088</v>
      </c>
      <c r="P13" s="50">
        <v>0.0003403880118760975</v>
      </c>
      <c r="Q13" s="50">
        <v>0.00033807479606247397</v>
      </c>
      <c r="R13" s="50">
        <v>0.00039251781026185625</v>
      </c>
      <c r="S13" s="50">
        <v>0.0002354699004869099</v>
      </c>
      <c r="T13" s="70">
        <v>0.0006108007771465207</v>
      </c>
      <c r="U13" s="70">
        <v>0.00011041590969378714</v>
      </c>
      <c r="V13" s="70">
        <v>0.00016841715020240552</v>
      </c>
      <c r="W13" s="70">
        <v>0.00015248024233569757</v>
      </c>
      <c r="X13" s="70">
        <v>9.798481526566471E-05</v>
      </c>
      <c r="Y13" s="70">
        <v>9.843763561942124E-05</v>
      </c>
      <c r="Z13" s="70">
        <v>0.00016019528170325365</v>
      </c>
      <c r="AA13" s="70">
        <v>0.00014918315788743468</v>
      </c>
      <c r="AB13" s="70">
        <v>0.0003370988164381126</v>
      </c>
    </row>
    <row r="14" spans="2:28" s="153" customFormat="1" ht="12.75">
      <c r="B14" s="150">
        <v>28</v>
      </c>
      <c r="C14" s="150" t="s">
        <v>109</v>
      </c>
      <c r="D14" s="50">
        <f>+VLOOKUP(C14,'2.4'!$B$9:$F$31,5,0)</f>
        <v>8.789972755764577E-05</v>
      </c>
      <c r="E14" s="50">
        <f>+VLOOKUP(C14,'2.4'!$B$36:$F$57,5,0)</f>
        <v>6.937271006803318E-05</v>
      </c>
      <c r="F14" s="154">
        <v>7.499237430307023E-05</v>
      </c>
      <c r="G14" s="50">
        <v>8.386092794621957E-05</v>
      </c>
      <c r="H14" s="50">
        <v>0.00010732716330201506</v>
      </c>
      <c r="I14" s="50">
        <v>6.390751548622225E-05</v>
      </c>
      <c r="J14" s="154">
        <v>7.123839789628124E-05</v>
      </c>
      <c r="K14" s="154">
        <v>5.033022146706884E-05</v>
      </c>
      <c r="L14" s="154">
        <v>7.806059622970108E-05</v>
      </c>
      <c r="M14" s="154">
        <v>9.476062405667837E-05</v>
      </c>
      <c r="N14" s="154">
        <v>6.040487145784237E-05</v>
      </c>
      <c r="O14" s="154">
        <v>8.136274946058957E-05</v>
      </c>
      <c r="P14" s="154">
        <v>0.00010103392978269103</v>
      </c>
      <c r="Q14" s="154">
        <v>0.0003517213277611161</v>
      </c>
      <c r="R14" s="154">
        <v>0.00012150767647568504</v>
      </c>
      <c r="S14" s="154">
        <v>0.00011690672280326308</v>
      </c>
      <c r="T14" s="152">
        <v>0.00036559242673031285</v>
      </c>
      <c r="U14" s="152">
        <v>6.239174354310615E-05</v>
      </c>
      <c r="V14" s="152">
        <v>6.973733606432983E-05</v>
      </c>
      <c r="W14" s="152">
        <v>4.334723225543483E-05</v>
      </c>
      <c r="X14" s="152">
        <v>6.520401419353057E-05</v>
      </c>
      <c r="Y14" s="152">
        <v>2.782799070272818E-05</v>
      </c>
      <c r="Z14" s="152">
        <v>3.9760945217376814E-05</v>
      </c>
      <c r="AA14" s="152">
        <v>3.2127917123202813E-05</v>
      </c>
      <c r="AB14" s="152">
        <v>1.4265656120373207E-05</v>
      </c>
    </row>
    <row r="15" spans="2:28" ht="12.75">
      <c r="B15" s="49">
        <v>31</v>
      </c>
      <c r="C15" s="49" t="s">
        <v>110</v>
      </c>
      <c r="D15" s="50">
        <f>+VLOOKUP(C15,'2.4'!$B$9:$F$31,5,0)</f>
        <v>0</v>
      </c>
      <c r="E15" s="50">
        <f>+VLOOKUP(C15,'2.4'!$B$36:$F$57,5,0)</f>
        <v>0</v>
      </c>
      <c r="F15" s="50">
        <v>0</v>
      </c>
      <c r="G15" s="50">
        <v>0</v>
      </c>
      <c r="H15" s="50">
        <v>0</v>
      </c>
      <c r="I15" s="50">
        <v>0</v>
      </c>
      <c r="J15" s="50">
        <v>0</v>
      </c>
      <c r="K15" s="50">
        <v>0</v>
      </c>
      <c r="L15" s="50">
        <v>0.00041183139935541086</v>
      </c>
      <c r="M15" s="50">
        <v>0</v>
      </c>
      <c r="N15" s="50">
        <v>0</v>
      </c>
      <c r="O15" s="50">
        <v>0</v>
      </c>
      <c r="P15" s="50">
        <v>0</v>
      </c>
      <c r="Q15" s="50">
        <v>0</v>
      </c>
      <c r="R15" s="50">
        <v>0</v>
      </c>
      <c r="S15" s="50">
        <v>0</v>
      </c>
      <c r="T15" s="70">
        <v>0</v>
      </c>
      <c r="U15" s="70">
        <v>0</v>
      </c>
      <c r="V15" s="70">
        <v>0</v>
      </c>
      <c r="W15" s="70">
        <v>3.1580066514918355E-05</v>
      </c>
      <c r="X15" s="70">
        <v>0</v>
      </c>
      <c r="Y15" s="70">
        <v>0</v>
      </c>
      <c r="Z15" s="70">
        <v>0</v>
      </c>
      <c r="AA15" s="70">
        <v>0</v>
      </c>
      <c r="AB15" s="70">
        <v>0</v>
      </c>
    </row>
    <row r="16" spans="2:28" ht="12.75">
      <c r="B16" s="49">
        <v>33</v>
      </c>
      <c r="C16" s="49" t="s">
        <v>111</v>
      </c>
      <c r="D16" s="50"/>
      <c r="E16" s="50"/>
      <c r="F16" s="50"/>
      <c r="G16" s="50"/>
      <c r="H16" s="50"/>
      <c r="I16" s="50"/>
      <c r="J16" s="50"/>
      <c r="K16" s="50">
        <v>0</v>
      </c>
      <c r="L16" s="50">
        <v>7.806059622970108E-05</v>
      </c>
      <c r="M16" s="50">
        <v>0</v>
      </c>
      <c r="N16" s="50">
        <v>0</v>
      </c>
      <c r="O16" s="50">
        <v>0</v>
      </c>
      <c r="P16" s="50">
        <v>0</v>
      </c>
      <c r="Q16" s="50">
        <v>0</v>
      </c>
      <c r="R16" s="50">
        <v>0</v>
      </c>
      <c r="S16" s="50">
        <v>0</v>
      </c>
      <c r="T16" s="70">
        <v>0</v>
      </c>
      <c r="U16" s="70">
        <v>0</v>
      </c>
      <c r="V16" s="70">
        <v>0</v>
      </c>
      <c r="W16" s="70">
        <v>0</v>
      </c>
      <c r="X16" s="70">
        <v>0</v>
      </c>
      <c r="Y16" s="70">
        <v>0</v>
      </c>
      <c r="Z16" s="70">
        <v>0</v>
      </c>
      <c r="AA16" s="70">
        <v>0</v>
      </c>
      <c r="AB16" s="70">
        <v>0</v>
      </c>
    </row>
    <row r="17" spans="2:28" s="153" customFormat="1" ht="12.75">
      <c r="B17" s="150">
        <v>37</v>
      </c>
      <c r="C17" s="150" t="s">
        <v>112</v>
      </c>
      <c r="D17" s="50">
        <f>+VLOOKUP(C17,'2.4'!$B$9:$F$31,5,0)</f>
        <v>0.00040459902611087047</v>
      </c>
      <c r="E17" s="50">
        <f>+VLOOKUP(C17,'2.4'!$B$36:$F$57,5,0)</f>
        <v>0.00048187031775836825</v>
      </c>
      <c r="F17" s="154">
        <v>0.0005050462059055843</v>
      </c>
      <c r="G17" s="50">
        <v>0.000500203728348784</v>
      </c>
      <c r="H17" s="50">
        <v>0.0004388801356887436</v>
      </c>
      <c r="I17" s="50">
        <v>0.0003819493310679833</v>
      </c>
      <c r="J17" s="154">
        <v>0.0003838286146695421</v>
      </c>
      <c r="K17" s="154">
        <v>0.00035608251279102874</v>
      </c>
      <c r="L17" s="154">
        <v>0.00041183139935541086</v>
      </c>
      <c r="M17" s="154">
        <v>0.0003026095943733103</v>
      </c>
      <c r="N17" s="154">
        <v>0.00025032853987380096</v>
      </c>
      <c r="O17" s="154">
        <v>0.0002934701991409587</v>
      </c>
      <c r="P17" s="154">
        <v>0.0002457445333975232</v>
      </c>
      <c r="Q17" s="154">
        <v>0.00025130225732926213</v>
      </c>
      <c r="R17" s="154">
        <v>0.00021118714199062927</v>
      </c>
      <c r="S17" s="154">
        <v>0.00014904422279054174</v>
      </c>
      <c r="T17" s="152">
        <v>0.00031306390286039873</v>
      </c>
      <c r="U17" s="152">
        <v>0.0001118925421156727</v>
      </c>
      <c r="V17" s="152">
        <v>5.0032077943297986E-05</v>
      </c>
      <c r="W17" s="152">
        <v>1.3979059259841732E-05</v>
      </c>
      <c r="X17" s="152">
        <v>1.4989742332182559E-05</v>
      </c>
      <c r="Y17" s="152">
        <v>7.029569034317988E-06</v>
      </c>
      <c r="Z17" s="152">
        <v>1.167013914049553E-05</v>
      </c>
      <c r="AA17" s="152">
        <v>1.236708256843185E-05</v>
      </c>
      <c r="AB17" s="152">
        <v>1.1105337921037045E-05</v>
      </c>
    </row>
    <row r="18" spans="2:28" ht="12.75">
      <c r="B18" s="49">
        <v>39</v>
      </c>
      <c r="C18" s="85" t="s">
        <v>169</v>
      </c>
      <c r="D18" s="50">
        <f>+VLOOKUP(C18,'2.4'!$B$9:$F$31,5,0)</f>
        <v>0.0009646611164415368</v>
      </c>
      <c r="E18" s="50">
        <f>+VLOOKUP(C18,'2.4'!$B$36:$F$57,5,0)</f>
        <v>0.0008525208407389403</v>
      </c>
      <c r="F18" s="50">
        <v>0.0008673212852260991</v>
      </c>
      <c r="G18" s="50">
        <v>0.0005276429139183559</v>
      </c>
      <c r="H18" s="50">
        <v>0.0007621156316204083</v>
      </c>
      <c r="I18" s="50">
        <v>0.000438522567359371</v>
      </c>
      <c r="J18" s="50">
        <v>0.0006282135432475162</v>
      </c>
      <c r="K18" s="50">
        <v>0.000914141275892889</v>
      </c>
      <c r="L18" s="50">
        <v>0.0006184954091076279</v>
      </c>
      <c r="M18" s="50">
        <v>0.0005912438963766688</v>
      </c>
      <c r="N18" s="50">
        <v>0.0009480194290212845</v>
      </c>
      <c r="O18" s="50">
        <v>0.0003099733810051277</v>
      </c>
      <c r="P18" s="50">
        <v>0.0005307976086909435</v>
      </c>
      <c r="Q18" s="50">
        <v>0.0006220052939392737</v>
      </c>
      <c r="R18" s="50">
        <v>0.00021284434978869588</v>
      </c>
      <c r="S18" s="50">
        <v>0.0008740076855908558</v>
      </c>
      <c r="T18" s="70">
        <v>9.196374789058154E-05</v>
      </c>
      <c r="U18" s="70">
        <v>0.0001715104544030581</v>
      </c>
      <c r="V18" s="70">
        <v>0.000116649213537027</v>
      </c>
      <c r="W18" s="70">
        <v>6.241394109509901E-05</v>
      </c>
      <c r="X18" s="70">
        <v>2.9724932086154355E-05</v>
      </c>
      <c r="Y18" s="70">
        <v>2.144213910047821E-05</v>
      </c>
      <c r="Z18" s="70">
        <v>2.9339419413858225E-05</v>
      </c>
      <c r="AA18" s="70">
        <v>2.5076015487314144E-05</v>
      </c>
      <c r="AB18" s="70">
        <v>9.269168216518501E-05</v>
      </c>
    </row>
    <row r="19" spans="2:28" ht="12.75">
      <c r="B19" s="49">
        <v>43</v>
      </c>
      <c r="C19" s="49" t="s">
        <v>114</v>
      </c>
      <c r="D19" s="50">
        <f>+VLOOKUP(C19,'2.4'!$B$9:$F$31,5,0)</f>
        <v>0</v>
      </c>
      <c r="E19" s="50">
        <f>+VLOOKUP(C19,'2.4'!$B$36:$F$57,5,0)</f>
        <v>0</v>
      </c>
      <c r="F19" s="50">
        <v>1.5687847059593173E-05</v>
      </c>
      <c r="G19" s="50">
        <v>0</v>
      </c>
      <c r="H19" s="50">
        <v>0</v>
      </c>
      <c r="I19" s="50">
        <v>0</v>
      </c>
      <c r="J19" s="50">
        <v>0</v>
      </c>
      <c r="K19" s="50">
        <v>0</v>
      </c>
      <c r="L19" s="50">
        <v>7.806059622970108E-05</v>
      </c>
      <c r="M19" s="50">
        <v>0</v>
      </c>
      <c r="N19" s="50">
        <v>0</v>
      </c>
      <c r="O19" s="50">
        <v>0</v>
      </c>
      <c r="P19" s="50">
        <v>0</v>
      </c>
      <c r="Q19" s="50">
        <v>0</v>
      </c>
      <c r="R19" s="50">
        <v>0</v>
      </c>
      <c r="S19" s="50">
        <v>1.1418140555907524E-05</v>
      </c>
      <c r="T19" s="70">
        <v>0</v>
      </c>
      <c r="U19" s="70">
        <v>0</v>
      </c>
      <c r="V19" s="70">
        <v>0</v>
      </c>
      <c r="W19" s="70">
        <v>0</v>
      </c>
      <c r="X19" s="70">
        <v>0</v>
      </c>
      <c r="Y19" s="70">
        <v>8.836581660137949E-06</v>
      </c>
      <c r="Z19" s="70">
        <v>0.000992337856916095</v>
      </c>
      <c r="AA19" s="70">
        <v>0</v>
      </c>
      <c r="AB19" s="70">
        <v>0.013496562021565883</v>
      </c>
    </row>
    <row r="20" spans="2:28" ht="12.75">
      <c r="B20" s="49">
        <v>45</v>
      </c>
      <c r="C20" s="49" t="s">
        <v>115</v>
      </c>
      <c r="D20" s="50">
        <f>+VLOOKUP(C20,'2.4'!$B$9:$F$31,5,0)</f>
        <v>0</v>
      </c>
      <c r="E20" s="50">
        <f>+VLOOKUP(C20,'2.4'!$B$36:$F$57,5,0)</f>
        <v>0</v>
      </c>
      <c r="F20" s="50">
        <v>0</v>
      </c>
      <c r="G20" s="50">
        <v>0</v>
      </c>
      <c r="H20" s="50">
        <v>0</v>
      </c>
      <c r="I20" s="50">
        <v>0</v>
      </c>
      <c r="J20" s="50">
        <v>0</v>
      </c>
      <c r="K20" s="50">
        <v>0</v>
      </c>
      <c r="L20" s="50">
        <v>0.00041183139935541086</v>
      </c>
      <c r="M20" s="50">
        <v>0</v>
      </c>
      <c r="N20" s="50">
        <v>0</v>
      </c>
      <c r="O20" s="50">
        <v>0</v>
      </c>
      <c r="P20" s="50">
        <v>0</v>
      </c>
      <c r="Q20" s="50">
        <v>0</v>
      </c>
      <c r="R20" s="50">
        <v>0</v>
      </c>
      <c r="S20" s="50">
        <v>0</v>
      </c>
      <c r="T20" s="70">
        <v>0</v>
      </c>
      <c r="U20" s="70">
        <v>0</v>
      </c>
      <c r="V20" s="70">
        <v>0</v>
      </c>
      <c r="W20" s="70">
        <v>0</v>
      </c>
      <c r="X20" s="70">
        <v>0</v>
      </c>
      <c r="Y20" s="70">
        <v>0</v>
      </c>
      <c r="Z20" s="70">
        <v>0</v>
      </c>
      <c r="AA20" s="70">
        <v>0</v>
      </c>
      <c r="AB20" s="70">
        <v>0</v>
      </c>
    </row>
    <row r="21" spans="2:28" ht="12.75">
      <c r="B21" s="49">
        <v>46</v>
      </c>
      <c r="C21" s="85" t="s">
        <v>183</v>
      </c>
      <c r="D21" s="50">
        <f>+VLOOKUP(C21,'2.4'!$B$9:$F$31,5,0)</f>
        <v>0</v>
      </c>
      <c r="E21" s="50"/>
      <c r="F21" s="50">
        <v>0</v>
      </c>
      <c r="G21" s="50">
        <v>0</v>
      </c>
      <c r="H21" s="50">
        <v>0</v>
      </c>
      <c r="I21" s="50">
        <v>0</v>
      </c>
      <c r="J21" s="50">
        <v>0</v>
      </c>
      <c r="K21" s="50">
        <v>6.965613423363488E-05</v>
      </c>
      <c r="L21" s="50">
        <v>0</v>
      </c>
      <c r="M21" s="50">
        <v>0</v>
      </c>
      <c r="N21" s="50">
        <v>0</v>
      </c>
      <c r="O21" s="50">
        <v>0</v>
      </c>
      <c r="P21" s="50">
        <v>0</v>
      </c>
      <c r="Q21" s="50">
        <v>0</v>
      </c>
      <c r="R21" s="50">
        <v>0</v>
      </c>
      <c r="S21" s="50">
        <v>0</v>
      </c>
      <c r="T21" s="70">
        <v>0</v>
      </c>
      <c r="U21" s="70">
        <v>0</v>
      </c>
      <c r="V21" s="70">
        <v>0</v>
      </c>
      <c r="W21" s="70">
        <v>0</v>
      </c>
      <c r="X21" s="70">
        <v>0</v>
      </c>
      <c r="Y21" s="70">
        <v>0</v>
      </c>
      <c r="Z21" s="70">
        <v>0</v>
      </c>
      <c r="AA21" s="70">
        <v>0</v>
      </c>
      <c r="AB21" s="70">
        <v>0</v>
      </c>
    </row>
    <row r="22" spans="2:28" ht="12.75">
      <c r="B22" s="49">
        <v>49</v>
      </c>
      <c r="C22" s="49" t="s">
        <v>117</v>
      </c>
      <c r="D22" s="50">
        <f>+VLOOKUP(C22,'2.4'!$B$9:$F$31,5,0)</f>
        <v>0.001689453285861862</v>
      </c>
      <c r="E22" s="50">
        <f>+VLOOKUP(C22,'2.4'!$B$36:$F$57,5,0)</f>
        <v>0.001083294610925665</v>
      </c>
      <c r="F22" s="50">
        <v>0.0012450901276921467</v>
      </c>
      <c r="G22" s="50">
        <v>0.0008563397976696465</v>
      </c>
      <c r="H22" s="50">
        <v>0.0006443567624104398</v>
      </c>
      <c r="I22" s="50">
        <v>0.0003421465757985591</v>
      </c>
      <c r="J22" s="50">
        <v>0.0010346551453890723</v>
      </c>
      <c r="K22" s="50">
        <v>0.0007445419822078564</v>
      </c>
      <c r="L22" s="50">
        <v>0.00041183139935541086</v>
      </c>
      <c r="M22" s="50">
        <v>0.0002915451161125872</v>
      </c>
      <c r="N22" s="50">
        <v>0.0002216796109875355</v>
      </c>
      <c r="O22" s="50">
        <v>0.00025298358464423025</v>
      </c>
      <c r="P22" s="50">
        <v>0.0006816357750601078</v>
      </c>
      <c r="Q22" s="50">
        <v>0.0006492187120502985</v>
      </c>
      <c r="R22" s="50">
        <v>0.00023875551460072464</v>
      </c>
      <c r="S22" s="50">
        <v>9.798341668673916E-05</v>
      </c>
      <c r="T22" s="70">
        <v>2.1418215368393303E-05</v>
      </c>
      <c r="U22" s="70">
        <v>9.217447501771138E-05</v>
      </c>
      <c r="V22" s="70">
        <v>0.00010074963554513587</v>
      </c>
      <c r="W22" s="70">
        <v>2.7916162317258618E-05</v>
      </c>
      <c r="X22" s="70">
        <v>6.352827654525694E-05</v>
      </c>
      <c r="Y22" s="70">
        <v>7.689265408227027E-05</v>
      </c>
      <c r="Z22" s="70">
        <v>0.00010082050607119838</v>
      </c>
      <c r="AA22" s="70">
        <v>5.0926054908236324E-05</v>
      </c>
      <c r="AB22" s="70">
        <v>7.248446943773657E-05</v>
      </c>
    </row>
    <row r="23" spans="2:28" ht="12.75">
      <c r="B23" s="49">
        <v>504</v>
      </c>
      <c r="C23" s="49" t="s">
        <v>122</v>
      </c>
      <c r="D23" s="50">
        <f>+VLOOKUP(C23,'2.4'!$B$9:$F$31,5,0)</f>
        <v>0.00027917029708548715</v>
      </c>
      <c r="E23" s="50">
        <f>+VLOOKUP(C23,'2.4'!$B$36:$F$57,5,0)</f>
        <v>0.00015217541044940382</v>
      </c>
      <c r="F23" s="50">
        <v>0.00024001579348862707</v>
      </c>
      <c r="G23" s="50">
        <v>0.00020565900597098002</v>
      </c>
      <c r="H23" s="50">
        <v>0.00015717419126509574</v>
      </c>
      <c r="I23" s="50">
        <v>0.00013149242844836344</v>
      </c>
      <c r="J23" s="50">
        <v>0.00010037707450898778</v>
      </c>
      <c r="K23" s="50">
        <v>0.00011628166282560313</v>
      </c>
      <c r="L23" s="50">
        <v>7.806059622970108E-05</v>
      </c>
      <c r="M23" s="50">
        <v>8.099149414451914E-05</v>
      </c>
      <c r="N23" s="50">
        <v>0.0002794888419669935</v>
      </c>
      <c r="O23" s="50">
        <v>9.1086003874812E-05</v>
      </c>
      <c r="P23" s="50">
        <v>0.0001265901645530374</v>
      </c>
      <c r="Q23" s="50">
        <v>0.0001565320274309783</v>
      </c>
      <c r="R23" s="50">
        <v>0.00012416478578143112</v>
      </c>
      <c r="S23" s="50">
        <v>9.478605163793763E-05</v>
      </c>
      <c r="T23" s="70">
        <v>0.00019120208237612392</v>
      </c>
      <c r="U23" s="70">
        <v>0.0001328852583719717</v>
      </c>
      <c r="V23" s="70">
        <v>0.00014114821102830216</v>
      </c>
      <c r="W23" s="70">
        <v>0.0001328394296442082</v>
      </c>
      <c r="X23" s="70">
        <v>0.00013688080477015804</v>
      </c>
      <c r="Y23" s="70">
        <v>0.00011998697963514828</v>
      </c>
      <c r="Z23" s="70">
        <v>0.00014455533279412837</v>
      </c>
      <c r="AA23" s="70">
        <v>0.00014429205985233622</v>
      </c>
      <c r="AB23" s="70">
        <v>0.0001678828901750072</v>
      </c>
    </row>
    <row r="24" spans="2:28" ht="12.75">
      <c r="B24" s="49">
        <v>507</v>
      </c>
      <c r="C24" s="49" t="s">
        <v>123</v>
      </c>
      <c r="D24" s="50">
        <f>+VLOOKUP(C24,'2.4'!$B$9:$F$31,5,0)</f>
        <v>0.0006881120901137482</v>
      </c>
      <c r="E24" s="50">
        <f>+VLOOKUP(C24,'2.4'!$B$36:$F$57,5,0)</f>
        <v>0.0011319340211832355</v>
      </c>
      <c r="F24" s="50">
        <v>0.0008946402726578502</v>
      </c>
      <c r="G24" s="50">
        <v>0.0010833441073493575</v>
      </c>
      <c r="H24" s="50">
        <v>0.0009959902568207261</v>
      </c>
      <c r="I24" s="50">
        <v>0.0008183997207869613</v>
      </c>
      <c r="J24" s="50">
        <v>0.0005272924469837214</v>
      </c>
      <c r="K24" s="50">
        <v>0.00047184736027986894</v>
      </c>
      <c r="L24" s="50">
        <v>0.00041183139935541086</v>
      </c>
      <c r="M24" s="50">
        <v>0.000575955536783444</v>
      </c>
      <c r="N24" s="50">
        <v>0.0007995565690670515</v>
      </c>
      <c r="O24" s="50">
        <v>0.0005591288245166135</v>
      </c>
      <c r="P24" s="50">
        <v>0.000549859470959312</v>
      </c>
      <c r="Q24" s="50">
        <v>0.0006388254167104195</v>
      </c>
      <c r="R24" s="50">
        <v>0.0004704028873527926</v>
      </c>
      <c r="S24" s="50">
        <v>0.00040508051124858165</v>
      </c>
      <c r="T24" s="70">
        <v>0.0002643348712415575</v>
      </c>
      <c r="U24" s="70">
        <v>0.0005137643140527344</v>
      </c>
      <c r="V24" s="70">
        <v>0.0008484222529634043</v>
      </c>
      <c r="W24" s="70">
        <v>0.0006849071263767379</v>
      </c>
      <c r="X24" s="70">
        <v>0.000813239579905725</v>
      </c>
      <c r="Y24" s="70">
        <v>0.0009798657888349096</v>
      </c>
      <c r="Z24" s="70">
        <v>0.0006293771922881521</v>
      </c>
      <c r="AA24" s="70">
        <v>0.001029181562837032</v>
      </c>
      <c r="AB24" s="70">
        <v>0.00113855939525248</v>
      </c>
    </row>
    <row r="25" spans="2:28" ht="12.75">
      <c r="B25" s="49">
        <v>9</v>
      </c>
      <c r="C25" s="49" t="s">
        <v>103</v>
      </c>
      <c r="D25" s="50">
        <f>+VLOOKUP(C25,'2.4'!$B$9:$F$31,5,0)</f>
        <v>0.0010161923694297936</v>
      </c>
      <c r="E25" s="50">
        <f>+VLOOKUP(C25,'2.4'!$B$36:$F$57,5,0)</f>
        <v>0.0009087677660158638</v>
      </c>
      <c r="F25" s="50">
        <v>0.000945099636120667</v>
      </c>
      <c r="G25" s="50">
        <v>0.001412819534521398</v>
      </c>
      <c r="H25" s="50">
        <v>0.0011095131281243914</v>
      </c>
      <c r="I25" s="50">
        <v>9.57708932719266E-05</v>
      </c>
      <c r="J25" s="50">
        <v>0.0003106907379835548</v>
      </c>
      <c r="K25" s="50">
        <v>0.0010311631293421508</v>
      </c>
      <c r="L25" s="50">
        <v>0.00041183139935541086</v>
      </c>
      <c r="M25" s="50">
        <v>0.0006337903843667889</v>
      </c>
      <c r="N25" s="50">
        <v>0.00046030343747859633</v>
      </c>
      <c r="O25" s="50">
        <v>0.0005306177268818472</v>
      </c>
      <c r="P25" s="50">
        <v>3.2939752891090364E-05</v>
      </c>
      <c r="Q25" s="50">
        <v>0.0006498185141739215</v>
      </c>
      <c r="R25" s="50">
        <v>6.288607380434319E-05</v>
      </c>
      <c r="S25" s="50">
        <v>0.0006593948066179496</v>
      </c>
      <c r="T25" s="70">
        <v>0.0006976456666490048</v>
      </c>
      <c r="U25" s="70">
        <v>0.0015183354686224282</v>
      </c>
      <c r="V25" s="70">
        <v>0.0021785098656219087</v>
      </c>
      <c r="W25" s="70">
        <v>0.00308151081634266</v>
      </c>
      <c r="X25" s="70">
        <v>0.0033639785809498304</v>
      </c>
      <c r="Y25" s="70">
        <v>0.0032231458135534544</v>
      </c>
      <c r="Z25" s="70">
        <v>0.0045322626411690515</v>
      </c>
      <c r="AA25" s="70">
        <v>0.0033657185505533674</v>
      </c>
      <c r="AB25" s="70">
        <v>0.008855872145081317</v>
      </c>
    </row>
    <row r="26" spans="2:28" s="76" customFormat="1" ht="12.75">
      <c r="B26" s="51">
        <v>999</v>
      </c>
      <c r="C26" s="51" t="s">
        <v>124</v>
      </c>
      <c r="D26" s="50">
        <f>+VLOOKUP(C26,'2.4'!$B$9:$F$31,5,0)</f>
        <v>0.0003834134587951948</v>
      </c>
      <c r="E26" s="71">
        <f>+VLOOKUP(C26,'2.4'!$B$36:$F$57,5,0)</f>
        <v>0.0005069624221752293</v>
      </c>
      <c r="F26" s="71">
        <v>0.00046937910658096754</v>
      </c>
      <c r="G26" s="71">
        <v>0.00039681452847675644</v>
      </c>
      <c r="H26" s="71">
        <v>0.0003358295073586158</v>
      </c>
      <c r="I26" s="71">
        <v>0.000335236693845442</v>
      </c>
      <c r="J26" s="71">
        <v>0.00032128900869934706</v>
      </c>
      <c r="K26" s="71">
        <v>0.0002837750980252101</v>
      </c>
      <c r="L26" s="71">
        <v>0.00032732389433900603</v>
      </c>
      <c r="M26" s="71">
        <v>0.00024257873514258607</v>
      </c>
      <c r="N26" s="71">
        <v>0.00024385779029458405</v>
      </c>
      <c r="O26" s="71">
        <v>0.00024033340501302587</v>
      </c>
      <c r="P26" s="71">
        <v>0.00023130063689575742</v>
      </c>
      <c r="Q26" s="71">
        <v>0.0002571473900360534</v>
      </c>
      <c r="R26" s="71">
        <v>0.00022833853884327896</v>
      </c>
      <c r="S26" s="71">
        <v>0.00017150375499020405</v>
      </c>
      <c r="T26" s="69">
        <v>0.0002692535557041663</v>
      </c>
      <c r="U26" s="69">
        <v>0.0001689951811276291</v>
      </c>
      <c r="V26" s="69">
        <v>0.00016837175549847067</v>
      </c>
      <c r="W26" s="69">
        <v>0.0001377876227383153</v>
      </c>
      <c r="X26" s="69">
        <v>0.00010938097209708103</v>
      </c>
      <c r="Y26" s="69">
        <v>0.00011600993253209647</v>
      </c>
      <c r="Z26" s="69">
        <v>0.00014603887522901982</v>
      </c>
      <c r="AA26" s="69">
        <v>0.00011042744856864186</v>
      </c>
      <c r="AB26" s="69">
        <v>0.0001245360197933406</v>
      </c>
    </row>
    <row r="27" spans="2:28" ht="12.75">
      <c r="B27" s="49"/>
      <c r="C27" s="49"/>
      <c r="D27" s="49"/>
      <c r="E27" s="49"/>
      <c r="F27" s="49"/>
      <c r="G27" s="49"/>
      <c r="H27" s="49"/>
      <c r="I27" s="49"/>
      <c r="J27" s="49"/>
      <c r="K27" s="49"/>
      <c r="L27" s="49"/>
      <c r="M27" s="49"/>
      <c r="N27" s="49"/>
      <c r="O27" s="49"/>
      <c r="P27" s="49"/>
      <c r="Q27" s="49"/>
      <c r="R27" s="49"/>
      <c r="S27" s="49"/>
      <c r="T27" s="49"/>
      <c r="U27" s="70"/>
      <c r="V27" s="70"/>
      <c r="W27" s="70"/>
      <c r="X27" s="70"/>
      <c r="Y27" s="70"/>
      <c r="Z27" s="70"/>
      <c r="AA27" s="70"/>
      <c r="AB27" s="70"/>
    </row>
    <row r="28" spans="2:28" s="76" customFormat="1" ht="12.75">
      <c r="B28" s="168" t="s">
        <v>66</v>
      </c>
      <c r="C28" s="169"/>
      <c r="D28" s="69">
        <f>+AVERAGE(D8:D26)</f>
        <v>0.0004678907187394729</v>
      </c>
      <c r="E28" s="69">
        <f aca="true" t="shared" si="0" ref="E28:J28">+AVERAGE(E8:E26)</f>
        <v>0.0004889109256996126</v>
      </c>
      <c r="F28" s="69">
        <f t="shared" si="0"/>
        <v>0.0004696119422223683</v>
      </c>
      <c r="G28" s="69">
        <f t="shared" si="0"/>
        <v>0.00044124201779623107</v>
      </c>
      <c r="H28" s="69">
        <f t="shared" si="0"/>
        <v>0.00037554979526752624</v>
      </c>
      <c r="I28" s="69">
        <f t="shared" si="0"/>
        <v>0.0002928614550011845</v>
      </c>
      <c r="J28" s="69">
        <f t="shared" si="0"/>
        <v>0.00032348742054184653</v>
      </c>
      <c r="K28" s="69">
        <f aca="true" t="shared" si="1" ref="K28:AB28">+AVERAGE(K8:K26)</f>
        <v>0.0003437133899469612</v>
      </c>
      <c r="L28" s="69">
        <f t="shared" si="1"/>
        <v>0.0002736171616449074</v>
      </c>
      <c r="M28" s="69">
        <f t="shared" si="1"/>
        <v>0.00028170089998611863</v>
      </c>
      <c r="N28" s="69">
        <f t="shared" si="1"/>
        <v>0.00030285680096758555</v>
      </c>
      <c r="O28" s="69">
        <f t="shared" si="1"/>
        <v>0.00025248705658205097</v>
      </c>
      <c r="P28" s="69">
        <f t="shared" si="1"/>
        <v>0.0002567257861518513</v>
      </c>
      <c r="Q28" s="69">
        <f t="shared" si="1"/>
        <v>0.0003102714717939466</v>
      </c>
      <c r="R28" s="69">
        <f t="shared" si="1"/>
        <v>0.00022906282683197703</v>
      </c>
      <c r="S28" s="69">
        <f t="shared" si="1"/>
        <v>0.0002414179505847301</v>
      </c>
      <c r="T28" s="69">
        <f t="shared" si="1"/>
        <v>0.00022738060623581026</v>
      </c>
      <c r="U28" s="69">
        <f t="shared" si="1"/>
        <v>0.00042973996810870914</v>
      </c>
      <c r="V28" s="69">
        <f t="shared" si="1"/>
        <v>0.0003628481919723469</v>
      </c>
      <c r="W28" s="69">
        <f t="shared" si="1"/>
        <v>0.00038013372817337473</v>
      </c>
      <c r="X28" s="69">
        <f t="shared" si="1"/>
        <v>0.0003345403548965734</v>
      </c>
      <c r="Y28" s="69">
        <f t="shared" si="1"/>
        <v>0.00036374061880956304</v>
      </c>
      <c r="Z28" s="69">
        <f t="shared" si="1"/>
        <v>0.0005808379987570914</v>
      </c>
      <c r="AA28" s="69">
        <f t="shared" si="1"/>
        <v>0.00033939075689638965</v>
      </c>
      <c r="AB28" s="69">
        <f t="shared" si="1"/>
        <v>0.0013287306156616878</v>
      </c>
    </row>
    <row r="29" spans="2:29" s="76" customFormat="1" ht="12.75">
      <c r="B29" s="168" t="s">
        <v>67</v>
      </c>
      <c r="C29" s="169"/>
      <c r="D29" s="96">
        <f>MAX(D8:D26)</f>
        <v>0.001689453285861862</v>
      </c>
      <c r="E29" s="96">
        <f aca="true" t="shared" si="2" ref="E29:J29">MAX(E8:E26)</f>
        <v>0.0012453857162862294</v>
      </c>
      <c r="F29" s="96">
        <f t="shared" si="2"/>
        <v>0.0016359391416601613</v>
      </c>
      <c r="G29" s="96">
        <f t="shared" si="2"/>
        <v>0.0015357640164325342</v>
      </c>
      <c r="H29" s="96">
        <f t="shared" si="2"/>
        <v>0.001137778048205545</v>
      </c>
      <c r="I29" s="96">
        <f t="shared" si="2"/>
        <v>0.001338259766182336</v>
      </c>
      <c r="J29" s="96">
        <f t="shared" si="2"/>
        <v>0.0013046946906776183</v>
      </c>
      <c r="K29" s="96">
        <f aca="true" t="shared" si="3" ref="K29:AB29">MAX(K8:K26)</f>
        <v>0.0016043573671456076</v>
      </c>
      <c r="L29" s="96">
        <f t="shared" si="3"/>
        <v>0.0006184954091076279</v>
      </c>
      <c r="M29" s="96">
        <f t="shared" si="3"/>
        <v>0.001712698126178209</v>
      </c>
      <c r="N29" s="96">
        <f t="shared" si="3"/>
        <v>0.001511363953870537</v>
      </c>
      <c r="O29" s="96">
        <f t="shared" si="3"/>
        <v>0.0015628129937732735</v>
      </c>
      <c r="P29" s="96">
        <f t="shared" si="3"/>
        <v>0.0014085478986547877</v>
      </c>
      <c r="Q29" s="96">
        <f t="shared" si="3"/>
        <v>0.0012795473965871915</v>
      </c>
      <c r="R29" s="96">
        <f t="shared" si="3"/>
        <v>0.0014697795949419883</v>
      </c>
      <c r="S29" s="96">
        <f t="shared" si="3"/>
        <v>0.0012194646592392222</v>
      </c>
      <c r="T29" s="96">
        <f t="shared" si="3"/>
        <v>0.0007890336879697787</v>
      </c>
      <c r="U29" s="96">
        <f t="shared" si="3"/>
        <v>0.00476578773447641</v>
      </c>
      <c r="V29" s="96">
        <f t="shared" si="3"/>
        <v>0.0023802100702823696</v>
      </c>
      <c r="W29" s="96">
        <f t="shared" si="3"/>
        <v>0.00308151081634266</v>
      </c>
      <c r="X29" s="96">
        <f t="shared" si="3"/>
        <v>0.0033639785809498304</v>
      </c>
      <c r="Y29" s="96">
        <f t="shared" si="3"/>
        <v>0.0032231458135534544</v>
      </c>
      <c r="Z29" s="96">
        <f t="shared" si="3"/>
        <v>0.0045322626411690515</v>
      </c>
      <c r="AA29" s="96">
        <f t="shared" si="3"/>
        <v>0.0033657185505533674</v>
      </c>
      <c r="AB29" s="96">
        <f t="shared" si="3"/>
        <v>0.013496562021565883</v>
      </c>
      <c r="AC29" s="158"/>
    </row>
    <row r="31" ht="12.75">
      <c r="P31" s="40" t="s">
        <v>45</v>
      </c>
    </row>
  </sheetData>
  <mergeCells count="5">
    <mergeCell ref="B29:C29"/>
    <mergeCell ref="B2:M2"/>
    <mergeCell ref="B3:M3"/>
    <mergeCell ref="C6:O6"/>
    <mergeCell ref="B28:C28"/>
  </mergeCells>
  <conditionalFormatting sqref="C18 C10 C21">
    <cfRule type="cellIs" priority="1" dxfId="0" operator="equal" stopIfTrue="1">
      <formula>0</formula>
    </cfRule>
  </conditionalFormatting>
  <hyperlinks>
    <hyperlink ref="O4" location="GLOSARIO!A1" display="mayor informacion"/>
    <hyperlink ref="P31" location="INDICE!A1" display="volver al indice"/>
  </hyperlinks>
  <printOptions/>
  <pageMargins left="0.75" right="0.75" top="1" bottom="1" header="0" footer="0"/>
  <pageSetup fitToHeight="1" fitToWidth="1" horizontalDpi="600" verticalDpi="600" orientation="landscape" scale="61"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workbookViewId="0" topLeftCell="A1">
      <selection activeCell="D15" sqref="D15:D17"/>
    </sheetView>
  </sheetViews>
  <sheetFormatPr defaultColWidth="11.421875" defaultRowHeight="12.75"/>
  <cols>
    <col min="1" max="1" width="3.28125" style="0" customWidth="1"/>
    <col min="2" max="2" width="35.00390625" style="59" customWidth="1"/>
    <col min="3" max="3" width="3.140625" style="60" customWidth="1"/>
    <col min="4" max="4" width="69.00390625" style="66" bestFit="1" customWidth="1"/>
  </cols>
  <sheetData>
    <row r="1" ht="15.75"/>
    <row r="2" ht="15.75">
      <c r="D2" s="61" t="s">
        <v>71</v>
      </c>
    </row>
    <row r="3" ht="15.75"/>
    <row r="5" spans="2:4" ht="39">
      <c r="B5" s="62" t="s">
        <v>72</v>
      </c>
      <c r="C5" s="63"/>
      <c r="D5" s="64" t="s">
        <v>73</v>
      </c>
    </row>
    <row r="6" ht="15.75"/>
    <row r="7" spans="2:4" ht="38.25">
      <c r="B7" s="62" t="s">
        <v>74</v>
      </c>
      <c r="C7" s="63"/>
      <c r="D7" s="64" t="s">
        <v>75</v>
      </c>
    </row>
    <row r="9" spans="2:4" ht="39">
      <c r="B9" s="62" t="s">
        <v>76</v>
      </c>
      <c r="C9" s="63"/>
      <c r="D9" s="64" t="s">
        <v>77</v>
      </c>
    </row>
    <row r="11" spans="2:4" ht="39">
      <c r="B11" s="62" t="s">
        <v>78</v>
      </c>
      <c r="C11" s="63"/>
      <c r="D11" s="64" t="s">
        <v>79</v>
      </c>
    </row>
    <row r="12" ht="15">
      <c r="C12" s="65"/>
    </row>
    <row r="13" spans="2:4" ht="39">
      <c r="B13" s="62" t="s">
        <v>80</v>
      </c>
      <c r="C13" s="63"/>
      <c r="D13" s="64" t="s">
        <v>81</v>
      </c>
    </row>
    <row r="14" spans="2:4" ht="15">
      <c r="B14" s="63"/>
      <c r="C14" s="63"/>
      <c r="D14" s="64"/>
    </row>
    <row r="15" spans="2:4" ht="38.25" customHeight="1">
      <c r="B15" s="62" t="s">
        <v>82</v>
      </c>
      <c r="C15" s="63"/>
      <c r="D15" s="205" t="s">
        <v>90</v>
      </c>
    </row>
    <row r="16" spans="2:4" ht="15">
      <c r="B16" s="63"/>
      <c r="C16" s="63"/>
      <c r="D16" s="205"/>
    </row>
    <row r="17" spans="2:4" ht="15">
      <c r="B17" s="63"/>
      <c r="C17" s="63"/>
      <c r="D17" s="205"/>
    </row>
    <row r="18" spans="2:4" ht="15">
      <c r="B18" s="63"/>
      <c r="C18" s="63"/>
      <c r="D18" s="64"/>
    </row>
    <row r="19" spans="2:4" ht="18" customHeight="1">
      <c r="B19" s="62" t="s">
        <v>83</v>
      </c>
      <c r="C19" s="63"/>
      <c r="D19" s="206" t="s">
        <v>84</v>
      </c>
    </row>
    <row r="20" spans="2:4" ht="18" customHeight="1">
      <c r="B20" s="62"/>
      <c r="D20" s="206"/>
    </row>
    <row r="21" spans="2:4" ht="18" customHeight="1">
      <c r="B21" s="62"/>
      <c r="D21" s="206"/>
    </row>
    <row r="22" spans="3:4" ht="9.75" customHeight="1">
      <c r="C22" s="67"/>
      <c r="D22" s="205" t="s">
        <v>91</v>
      </c>
    </row>
    <row r="23" spans="3:4" ht="38.25" customHeight="1">
      <c r="C23" s="67"/>
      <c r="D23" s="205"/>
    </row>
    <row r="24" spans="3:4" ht="15">
      <c r="C24" s="67"/>
      <c r="D24" s="205"/>
    </row>
    <row r="25" spans="3:4" ht="15">
      <c r="C25" s="67"/>
      <c r="D25" s="205"/>
    </row>
    <row r="26" spans="3:4" ht="15">
      <c r="C26" s="67"/>
      <c r="D26" s="205"/>
    </row>
    <row r="27" spans="3:4" ht="15">
      <c r="C27" s="67"/>
      <c r="D27" s="205"/>
    </row>
    <row r="28" ht="15">
      <c r="C28" s="67"/>
    </row>
    <row r="29" spans="2:4" ht="15">
      <c r="B29" s="204" t="s">
        <v>85</v>
      </c>
      <c r="C29" s="67"/>
      <c r="D29" s="64" t="s">
        <v>86</v>
      </c>
    </row>
    <row r="30" spans="2:3" ht="15">
      <c r="B30" s="204"/>
      <c r="C30" s="67"/>
    </row>
    <row r="31" spans="2:4" ht="26.25">
      <c r="B31" s="67"/>
      <c r="C31" s="67"/>
      <c r="D31" s="64" t="s">
        <v>87</v>
      </c>
    </row>
    <row r="32" spans="2:4" ht="15">
      <c r="B32" s="67"/>
      <c r="C32" s="67"/>
      <c r="D32" s="66" t="s">
        <v>1</v>
      </c>
    </row>
    <row r="33" spans="2:4" ht="39">
      <c r="B33" s="67"/>
      <c r="D33" s="64" t="s">
        <v>88</v>
      </c>
    </row>
    <row r="34" ht="15">
      <c r="B34" s="67"/>
    </row>
    <row r="35" ht="15">
      <c r="D35" s="66" t="s">
        <v>89</v>
      </c>
    </row>
    <row r="38" ht="15">
      <c r="D38" s="68"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L44"/>
  <sheetViews>
    <sheetView workbookViewId="0" topLeftCell="A1">
      <selection activeCell="D31" sqref="D31"/>
    </sheetView>
  </sheetViews>
  <sheetFormatPr defaultColWidth="11.421875" defaultRowHeight="12.75"/>
  <cols>
    <col min="1" max="1" width="3.00390625" style="7" customWidth="1"/>
    <col min="2" max="2" width="13.140625" style="7" customWidth="1"/>
    <col min="3" max="3" width="18.57421875" style="7" customWidth="1"/>
    <col min="4" max="4" width="13.00390625" style="7" bestFit="1" customWidth="1"/>
    <col min="5" max="5" width="15.57421875" style="7" customWidth="1"/>
    <col min="6" max="6" width="20.140625" style="7" customWidth="1"/>
    <col min="7" max="7" width="18.7109375" style="7" customWidth="1"/>
    <col min="8" max="8" width="23.7109375" style="7" customWidth="1"/>
    <col min="9" max="9" width="7.140625" style="7" customWidth="1"/>
    <col min="10" max="10" width="6.28125" style="7" customWidth="1"/>
    <col min="11" max="11" width="11.57421875" style="7" bestFit="1" customWidth="1"/>
    <col min="12" max="16384" width="11.421875" style="7" customWidth="1"/>
  </cols>
  <sheetData>
    <row r="1" ht="12.75"/>
    <row r="2" spans="2:8" ht="12.75">
      <c r="B2" s="178" t="s">
        <v>46</v>
      </c>
      <c r="C2" s="178"/>
      <c r="D2" s="178"/>
      <c r="E2" s="178"/>
      <c r="F2" s="178"/>
      <c r="G2" s="178"/>
      <c r="H2" s="178"/>
    </row>
    <row r="3" spans="2:7" ht="12.75">
      <c r="B3" s="8"/>
      <c r="C3" s="8"/>
      <c r="D3" s="8"/>
      <c r="E3" s="8"/>
      <c r="F3" s="8"/>
      <c r="G3" s="8"/>
    </row>
    <row r="4" spans="2:9" ht="12.75">
      <c r="B4" s="8"/>
      <c r="C4" s="8"/>
      <c r="D4" s="8"/>
      <c r="E4" s="9"/>
      <c r="F4" s="9"/>
      <c r="G4" s="9"/>
      <c r="H4" s="9"/>
      <c r="I4" s="10"/>
    </row>
    <row r="5" spans="3:8" ht="12.75">
      <c r="C5" s="10"/>
      <c r="D5" s="11"/>
      <c r="E5" s="179" t="s">
        <v>29</v>
      </c>
      <c r="F5" s="180"/>
      <c r="G5" s="180"/>
      <c r="H5" s="181"/>
    </row>
    <row r="6" spans="2:8" ht="40.5" customHeight="1">
      <c r="B6" s="12" t="s">
        <v>30</v>
      </c>
      <c r="C6" s="13" t="s">
        <v>31</v>
      </c>
      <c r="D6" s="13" t="s">
        <v>32</v>
      </c>
      <c r="E6" s="13" t="s">
        <v>33</v>
      </c>
      <c r="F6" s="14" t="s">
        <v>34</v>
      </c>
      <c r="G6" s="15" t="s">
        <v>35</v>
      </c>
      <c r="H6" s="16" t="s">
        <v>36</v>
      </c>
    </row>
    <row r="7" spans="1:12" ht="15" customHeight="1">
      <c r="A7" s="11"/>
      <c r="B7" s="17" t="s">
        <v>37</v>
      </c>
      <c r="C7" s="18">
        <v>73429629</v>
      </c>
      <c r="D7" s="18">
        <v>461507</v>
      </c>
      <c r="E7" s="18">
        <v>284960</v>
      </c>
      <c r="F7" s="18">
        <v>35884</v>
      </c>
      <c r="G7" s="18">
        <v>20037</v>
      </c>
      <c r="H7" s="18">
        <v>120626</v>
      </c>
      <c r="I7" s="133"/>
      <c r="J7" s="133"/>
      <c r="K7" s="133"/>
      <c r="L7" s="133"/>
    </row>
    <row r="8" spans="1:12" ht="15" customHeight="1">
      <c r="A8" s="11"/>
      <c r="B8" s="17" t="s">
        <v>38</v>
      </c>
      <c r="C8" s="18">
        <v>74077005</v>
      </c>
      <c r="D8" s="18">
        <v>484396</v>
      </c>
      <c r="E8" s="18">
        <v>296220</v>
      </c>
      <c r="F8" s="18">
        <v>39294</v>
      </c>
      <c r="G8" s="18">
        <v>18972</v>
      </c>
      <c r="H8" s="18">
        <v>129910</v>
      </c>
      <c r="I8" s="133"/>
      <c r="J8" s="133"/>
      <c r="K8" s="133"/>
      <c r="L8" s="133"/>
    </row>
    <row r="9" spans="1:12" ht="15" customHeight="1">
      <c r="A9" s="11"/>
      <c r="B9" s="17" t="s">
        <v>39</v>
      </c>
      <c r="C9" s="18">
        <v>69464393</v>
      </c>
      <c r="D9" s="18">
        <v>492357</v>
      </c>
      <c r="E9" s="18">
        <v>288341</v>
      </c>
      <c r="F9" s="18">
        <v>39403</v>
      </c>
      <c r="G9" s="18">
        <v>19945</v>
      </c>
      <c r="H9" s="18">
        <v>144668</v>
      </c>
      <c r="I9" s="133"/>
      <c r="J9" s="133"/>
      <c r="K9" s="133"/>
      <c r="L9" s="133"/>
    </row>
    <row r="10" spans="1:12" ht="15" customHeight="1">
      <c r="A10" s="11"/>
      <c r="B10" s="17" t="s">
        <v>40</v>
      </c>
      <c r="C10" s="18">
        <v>71003569</v>
      </c>
      <c r="D10" s="18">
        <v>419326</v>
      </c>
      <c r="E10" s="18">
        <v>245392</v>
      </c>
      <c r="F10" s="18">
        <v>33265</v>
      </c>
      <c r="G10" s="18">
        <v>16430</v>
      </c>
      <c r="H10" s="18">
        <v>124239</v>
      </c>
      <c r="I10" s="133"/>
      <c r="J10" s="133"/>
      <c r="K10" s="133"/>
      <c r="L10" s="133"/>
    </row>
    <row r="11" spans="1:12" ht="15" customHeight="1">
      <c r="A11" s="11"/>
      <c r="B11" s="17" t="s">
        <v>41</v>
      </c>
      <c r="C11" s="18">
        <v>71421179</v>
      </c>
      <c r="D11" s="18">
        <v>406049</v>
      </c>
      <c r="E11" s="18">
        <v>231968</v>
      </c>
      <c r="F11" s="18">
        <v>32774</v>
      </c>
      <c r="G11" s="18">
        <v>16176</v>
      </c>
      <c r="H11" s="18">
        <v>125131</v>
      </c>
      <c r="I11" s="133"/>
      <c r="J11" s="133"/>
      <c r="K11" s="133"/>
      <c r="L11" s="133"/>
    </row>
    <row r="12" spans="1:12" ht="15" customHeight="1">
      <c r="A12" s="11"/>
      <c r="B12" s="17" t="s">
        <v>42</v>
      </c>
      <c r="C12" s="18">
        <v>72091625</v>
      </c>
      <c r="D12" s="18">
        <v>420981</v>
      </c>
      <c r="E12" s="18">
        <v>244583</v>
      </c>
      <c r="F12" s="18">
        <v>33242</v>
      </c>
      <c r="G12" s="18">
        <v>18665</v>
      </c>
      <c r="H12" s="18">
        <v>124491</v>
      </c>
      <c r="I12" s="133"/>
      <c r="J12" s="133"/>
      <c r="K12" s="133"/>
      <c r="L12" s="133"/>
    </row>
    <row r="13" spans="1:12" ht="15" customHeight="1">
      <c r="A13" s="11"/>
      <c r="B13" s="17" t="s">
        <v>43</v>
      </c>
      <c r="C13" s="18">
        <v>67309589</v>
      </c>
      <c r="D13" s="18">
        <v>433086</v>
      </c>
      <c r="E13" s="18">
        <v>240700</v>
      </c>
      <c r="F13" s="18">
        <v>35319</v>
      </c>
      <c r="G13" s="18">
        <v>19882</v>
      </c>
      <c r="H13" s="18">
        <v>137185</v>
      </c>
      <c r="I13" s="133"/>
      <c r="J13" s="133"/>
      <c r="K13" s="133"/>
      <c r="L13" s="133"/>
    </row>
    <row r="14" spans="1:12" ht="15" customHeight="1">
      <c r="A14" s="11"/>
      <c r="B14" s="19" t="s">
        <v>44</v>
      </c>
      <c r="C14" s="20">
        <v>71000941</v>
      </c>
      <c r="D14" s="18">
        <v>418381</v>
      </c>
      <c r="E14" s="20">
        <v>225081</v>
      </c>
      <c r="F14" s="20">
        <v>39107</v>
      </c>
      <c r="G14" s="20">
        <v>21444</v>
      </c>
      <c r="H14" s="20">
        <v>132749</v>
      </c>
      <c r="I14" s="133"/>
      <c r="J14" s="133"/>
      <c r="K14" s="133"/>
      <c r="L14" s="133"/>
    </row>
    <row r="15" spans="1:12" ht="15" customHeight="1">
      <c r="A15" s="10"/>
      <c r="B15" s="19" t="s">
        <v>98</v>
      </c>
      <c r="C15" s="20">
        <v>68614547</v>
      </c>
      <c r="D15" s="18">
        <v>415904</v>
      </c>
      <c r="E15" s="20">
        <v>226461</v>
      </c>
      <c r="F15" s="20">
        <v>41799</v>
      </c>
      <c r="G15" s="20">
        <v>18536</v>
      </c>
      <c r="H15" s="20">
        <v>129108</v>
      </c>
      <c r="I15" s="133"/>
      <c r="J15" s="133"/>
      <c r="K15" s="133"/>
      <c r="L15" s="133"/>
    </row>
    <row r="16" spans="1:12" ht="15" customHeight="1">
      <c r="A16" s="10"/>
      <c r="B16" s="19" t="s">
        <v>99</v>
      </c>
      <c r="C16" s="20">
        <v>69663601</v>
      </c>
      <c r="D16" s="18">
        <v>470822</v>
      </c>
      <c r="E16" s="20">
        <v>265237</v>
      </c>
      <c r="F16" s="20">
        <v>43538</v>
      </c>
      <c r="G16" s="20">
        <v>22238</v>
      </c>
      <c r="H16" s="20">
        <v>139809</v>
      </c>
      <c r="I16" s="133"/>
      <c r="J16" s="133"/>
      <c r="K16" s="133"/>
      <c r="L16" s="133"/>
    </row>
    <row r="17" spans="1:12" ht="15" customHeight="1">
      <c r="A17" s="11"/>
      <c r="B17" s="17" t="s">
        <v>100</v>
      </c>
      <c r="C17" s="18">
        <v>65634970</v>
      </c>
      <c r="D17" s="18">
        <v>486795</v>
      </c>
      <c r="E17" s="18">
        <v>254317</v>
      </c>
      <c r="F17" s="18">
        <v>42291</v>
      </c>
      <c r="G17" s="18">
        <v>23247</v>
      </c>
      <c r="H17" s="18">
        <v>166940</v>
      </c>
      <c r="I17" s="133"/>
      <c r="J17" s="133"/>
      <c r="K17" s="133"/>
      <c r="L17" s="133"/>
    </row>
    <row r="18" spans="1:12" ht="15" customHeight="1">
      <c r="A18" s="10"/>
      <c r="B18" s="17" t="s">
        <v>128</v>
      </c>
      <c r="C18" s="18">
        <v>67586111</v>
      </c>
      <c r="D18" s="18">
        <v>455750</v>
      </c>
      <c r="E18" s="18">
        <v>246074</v>
      </c>
      <c r="F18" s="18">
        <v>41763</v>
      </c>
      <c r="G18" s="18">
        <v>23304</v>
      </c>
      <c r="H18" s="18">
        <v>144609</v>
      </c>
      <c r="I18" s="133"/>
      <c r="J18" s="133"/>
      <c r="K18" s="133"/>
      <c r="L18" s="133"/>
    </row>
    <row r="19" spans="1:12" ht="15" customHeight="1">
      <c r="A19" s="10"/>
      <c r="B19" s="17" t="s">
        <v>129</v>
      </c>
      <c r="C19" s="18">
        <v>65583196</v>
      </c>
      <c r="D19" s="18">
        <v>464742</v>
      </c>
      <c r="E19" s="18">
        <v>250200</v>
      </c>
      <c r="F19" s="18">
        <v>44602</v>
      </c>
      <c r="G19" s="18">
        <v>25566</v>
      </c>
      <c r="H19" s="18">
        <v>144374</v>
      </c>
      <c r="I19" s="133"/>
      <c r="J19" s="133"/>
      <c r="K19" s="133"/>
      <c r="L19" s="133"/>
    </row>
    <row r="20" spans="1:12" ht="15" customHeight="1">
      <c r="A20" s="10"/>
      <c r="B20" s="17" t="s">
        <v>130</v>
      </c>
      <c r="C20" s="18">
        <v>67781343</v>
      </c>
      <c r="D20" s="18">
        <v>517900</v>
      </c>
      <c r="E20" s="18">
        <v>281649</v>
      </c>
      <c r="F20" s="18">
        <v>50009</v>
      </c>
      <c r="G20" s="18">
        <v>27721</v>
      </c>
      <c r="H20" s="18">
        <v>158521</v>
      </c>
      <c r="I20" s="133"/>
      <c r="J20" s="133"/>
      <c r="K20" s="133"/>
      <c r="L20" s="133"/>
    </row>
    <row r="21" spans="1:12" ht="15" customHeight="1">
      <c r="A21" s="10"/>
      <c r="B21" s="17" t="s">
        <v>131</v>
      </c>
      <c r="C21" s="18">
        <v>63640244</v>
      </c>
      <c r="D21" s="18">
        <v>526344</v>
      </c>
      <c r="E21" s="18">
        <v>279930</v>
      </c>
      <c r="F21" s="18">
        <v>48496</v>
      </c>
      <c r="G21" s="18">
        <v>27314</v>
      </c>
      <c r="H21" s="18">
        <v>170604</v>
      </c>
      <c r="I21" s="133"/>
      <c r="J21" s="133"/>
      <c r="K21" s="133"/>
      <c r="L21" s="133"/>
    </row>
    <row r="22" spans="1:12" ht="15" customHeight="1">
      <c r="A22" s="10"/>
      <c r="B22" s="17" t="s">
        <v>132</v>
      </c>
      <c r="C22" s="18">
        <v>66267668</v>
      </c>
      <c r="D22" s="18">
        <v>520577</v>
      </c>
      <c r="E22" s="18">
        <v>283740</v>
      </c>
      <c r="F22" s="18">
        <v>48579</v>
      </c>
      <c r="G22" s="18">
        <v>27315</v>
      </c>
      <c r="H22" s="18">
        <v>160943</v>
      </c>
      <c r="I22" s="133"/>
      <c r="J22" s="133"/>
      <c r="K22" s="133"/>
      <c r="L22" s="133"/>
    </row>
    <row r="23" spans="1:12" ht="15" customHeight="1">
      <c r="A23" s="10"/>
      <c r="B23" s="17" t="s">
        <v>133</v>
      </c>
      <c r="C23" s="18">
        <v>62931437</v>
      </c>
      <c r="D23" s="18">
        <v>533143</v>
      </c>
      <c r="E23" s="18">
        <v>293811</v>
      </c>
      <c r="F23" s="18">
        <v>52086</v>
      </c>
      <c r="G23" s="18">
        <v>28052</v>
      </c>
      <c r="H23" s="18">
        <v>159194</v>
      </c>
      <c r="I23" s="133"/>
      <c r="J23" s="133"/>
      <c r="K23" s="133"/>
      <c r="L23" s="133"/>
    </row>
    <row r="24" spans="1:12" ht="15" customHeight="1">
      <c r="A24" s="10"/>
      <c r="B24" s="17" t="s">
        <v>158</v>
      </c>
      <c r="C24" s="18">
        <v>66177509</v>
      </c>
      <c r="D24" s="18">
        <v>567044</v>
      </c>
      <c r="E24" s="18">
        <v>300227</v>
      </c>
      <c r="F24" s="18">
        <v>51441</v>
      </c>
      <c r="G24" s="18">
        <v>32122</v>
      </c>
      <c r="H24" s="18">
        <v>183254</v>
      </c>
      <c r="I24" s="133"/>
      <c r="J24" s="133"/>
      <c r="K24" s="133"/>
      <c r="L24" s="133"/>
    </row>
    <row r="25" spans="1:12" ht="15" customHeight="1">
      <c r="A25" s="10"/>
      <c r="B25" s="17" t="s">
        <v>162</v>
      </c>
      <c r="C25" s="18">
        <v>62049243</v>
      </c>
      <c r="D25" s="18">
        <v>601641</v>
      </c>
      <c r="E25" s="18">
        <v>306671</v>
      </c>
      <c r="F25" s="18">
        <v>50996</v>
      </c>
      <c r="G25" s="18">
        <v>34461</v>
      </c>
      <c r="H25" s="18">
        <v>209513</v>
      </c>
      <c r="I25" s="133"/>
      <c r="J25" s="133"/>
      <c r="K25" s="133"/>
      <c r="L25" s="133"/>
    </row>
    <row r="26" spans="1:12" ht="15" customHeight="1">
      <c r="A26" s="10"/>
      <c r="B26" s="17" t="s">
        <v>166</v>
      </c>
      <c r="C26" s="18">
        <v>63754794</v>
      </c>
      <c r="D26" s="18">
        <v>591557</v>
      </c>
      <c r="E26" s="18">
        <v>287714</v>
      </c>
      <c r="F26" s="18">
        <v>46105</v>
      </c>
      <c r="G26" s="18">
        <v>38040</v>
      </c>
      <c r="H26" s="18">
        <v>219698</v>
      </c>
      <c r="I26" s="133"/>
      <c r="J26" s="133"/>
      <c r="K26" s="133"/>
      <c r="L26" s="133"/>
    </row>
    <row r="27" spans="1:12" ht="15" customHeight="1">
      <c r="A27" s="10"/>
      <c r="B27" s="17" t="s">
        <v>176</v>
      </c>
      <c r="C27" s="18">
        <v>61688968</v>
      </c>
      <c r="D27" s="18">
        <v>607150</v>
      </c>
      <c r="E27" s="18">
        <v>306668</v>
      </c>
      <c r="F27" s="18">
        <v>54045</v>
      </c>
      <c r="G27" s="18">
        <v>53967</v>
      </c>
      <c r="H27" s="18">
        <v>192470</v>
      </c>
      <c r="I27" s="133"/>
      <c r="J27" s="133"/>
      <c r="K27" s="133"/>
      <c r="L27" s="133"/>
    </row>
    <row r="28" spans="1:12" ht="15" customHeight="1">
      <c r="A28" s="10"/>
      <c r="B28" s="17" t="s">
        <v>179</v>
      </c>
      <c r="C28" s="18">
        <v>61347485</v>
      </c>
      <c r="D28" s="18">
        <v>629247</v>
      </c>
      <c r="E28" s="18">
        <v>350855</v>
      </c>
      <c r="F28" s="18">
        <v>59491</v>
      </c>
      <c r="G28" s="18">
        <v>39505</v>
      </c>
      <c r="H28" s="18">
        <v>179396</v>
      </c>
      <c r="I28" s="133"/>
      <c r="J28" s="133"/>
      <c r="K28" s="133"/>
      <c r="L28" s="133"/>
    </row>
    <row r="29" spans="1:12" ht="15" customHeight="1">
      <c r="A29" s="10"/>
      <c r="B29" s="17" t="s">
        <v>184</v>
      </c>
      <c r="C29" s="18">
        <v>55791568</v>
      </c>
      <c r="D29" s="18">
        <v>604026</v>
      </c>
      <c r="E29" s="18">
        <v>325644</v>
      </c>
      <c r="F29" s="18">
        <v>54749</v>
      </c>
      <c r="G29" s="18">
        <v>44491</v>
      </c>
      <c r="H29" s="18">
        <v>179142</v>
      </c>
      <c r="I29" s="133"/>
      <c r="J29" s="133"/>
      <c r="K29" s="133"/>
      <c r="L29" s="133"/>
    </row>
    <row r="30" spans="1:12" ht="15" customHeight="1">
      <c r="A30" s="10"/>
      <c r="B30" s="17" t="s">
        <v>189</v>
      </c>
      <c r="C30" s="18">
        <v>55664097</v>
      </c>
      <c r="D30" s="18">
        <v>501670</v>
      </c>
      <c r="E30" s="18">
        <v>272780</v>
      </c>
      <c r="F30" s="18">
        <v>41348</v>
      </c>
      <c r="G30" s="18">
        <v>39300</v>
      </c>
      <c r="H30" s="18">
        <v>148242</v>
      </c>
      <c r="I30" s="133"/>
      <c r="J30" s="133"/>
      <c r="K30" s="133"/>
      <c r="L30" s="133"/>
    </row>
    <row r="31" spans="1:12" s="76" customFormat="1" ht="15" customHeight="1">
      <c r="A31" s="134"/>
      <c r="B31" s="125" t="s">
        <v>194</v>
      </c>
      <c r="C31" s="126">
        <v>56199894</v>
      </c>
      <c r="D31" s="126">
        <v>503201</v>
      </c>
      <c r="E31" s="126">
        <v>277824</v>
      </c>
      <c r="F31" s="126">
        <v>46486</v>
      </c>
      <c r="G31" s="126">
        <v>35450</v>
      </c>
      <c r="H31" s="126">
        <v>143441</v>
      </c>
      <c r="I31" s="159"/>
      <c r="J31" s="159"/>
      <c r="K31" s="159"/>
      <c r="L31" s="159"/>
    </row>
    <row r="33" ht="9" customHeight="1"/>
    <row r="34" spans="2:8" ht="12.75" customHeight="1">
      <c r="B34" s="182" t="s">
        <v>47</v>
      </c>
      <c r="C34" s="182"/>
      <c r="D34" s="182"/>
      <c r="E34" s="182"/>
      <c r="F34" s="182"/>
      <c r="G34" s="182"/>
      <c r="H34" s="182"/>
    </row>
    <row r="35" spans="2:8" ht="15" customHeight="1">
      <c r="B35" s="182"/>
      <c r="C35" s="182"/>
      <c r="D35" s="182"/>
      <c r="E35" s="182"/>
      <c r="F35" s="182"/>
      <c r="G35" s="182"/>
      <c r="H35" s="182"/>
    </row>
    <row r="36" spans="2:8" ht="15" customHeight="1">
      <c r="B36" s="182"/>
      <c r="C36" s="182"/>
      <c r="D36" s="182"/>
      <c r="E36" s="182"/>
      <c r="F36" s="182"/>
      <c r="G36" s="182"/>
      <c r="H36" s="182"/>
    </row>
    <row r="37" spans="2:8" ht="15" customHeight="1">
      <c r="B37" s="182"/>
      <c r="C37" s="182"/>
      <c r="D37" s="182"/>
      <c r="E37" s="182"/>
      <c r="F37" s="182"/>
      <c r="G37" s="182"/>
      <c r="H37" s="182"/>
    </row>
    <row r="38" spans="2:8" ht="12.75">
      <c r="B38" s="182"/>
      <c r="C38" s="182"/>
      <c r="D38" s="182"/>
      <c r="E38" s="182"/>
      <c r="F38" s="182"/>
      <c r="G38" s="182"/>
      <c r="H38" s="182"/>
    </row>
    <row r="39" ht="12.75">
      <c r="H39" s="21" t="s">
        <v>45</v>
      </c>
    </row>
    <row r="44" ht="12.75">
      <c r="B44" s="22"/>
    </row>
  </sheetData>
  <mergeCells count="3">
    <mergeCell ref="B2:H2"/>
    <mergeCell ref="E5:H5"/>
    <mergeCell ref="B34:H38"/>
  </mergeCells>
  <hyperlinks>
    <hyperlink ref="H39"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GE40"/>
  <sheetViews>
    <sheetView workbookViewId="0" topLeftCell="A16">
      <selection activeCell="H31" sqref="H31"/>
    </sheetView>
  </sheetViews>
  <sheetFormatPr defaultColWidth="11.421875" defaultRowHeight="12.75"/>
  <cols>
    <col min="1" max="1" width="3.8515625" style="24" customWidth="1"/>
    <col min="2" max="2" width="13.140625" style="24" bestFit="1" customWidth="1"/>
    <col min="3" max="3" width="22.7109375" style="24" customWidth="1"/>
    <col min="4" max="4" width="16.140625" style="24" customWidth="1"/>
    <col min="5" max="5" width="18.140625" style="24" customWidth="1"/>
    <col min="6" max="6" width="20.00390625" style="24" customWidth="1"/>
    <col min="7" max="7" width="19.00390625" style="24" customWidth="1"/>
    <col min="8" max="8" width="19.8515625" style="24" customWidth="1"/>
    <col min="9" max="9" width="14.421875" style="23" customWidth="1"/>
    <col min="10" max="10" width="20.421875" style="23" customWidth="1"/>
    <col min="11" max="11" width="19.7109375" style="23" customWidth="1"/>
    <col min="12" max="187" width="11.421875" style="23" customWidth="1"/>
    <col min="188" max="16384" width="11.421875" style="24" customWidth="1"/>
  </cols>
  <sheetData>
    <row r="1" spans="1:9" ht="12.75">
      <c r="A1" s="7"/>
      <c r="B1" s="178" t="s">
        <v>51</v>
      </c>
      <c r="C1" s="178"/>
      <c r="D1" s="178"/>
      <c r="E1" s="178"/>
      <c r="F1" s="178"/>
      <c r="G1" s="178"/>
      <c r="H1" s="178"/>
      <c r="I1" s="10"/>
    </row>
    <row r="2" spans="1:13" ht="15.75" customHeight="1">
      <c r="A2" s="7"/>
      <c r="B2" s="178"/>
      <c r="C2" s="178"/>
      <c r="D2" s="178"/>
      <c r="E2" s="178"/>
      <c r="F2" s="178"/>
      <c r="G2" s="178"/>
      <c r="H2" s="178"/>
      <c r="I2" s="25"/>
      <c r="J2" s="25"/>
      <c r="K2" s="25"/>
      <c r="L2" s="25"/>
      <c r="M2" s="25"/>
    </row>
    <row r="3" spans="1:9" ht="12.75">
      <c r="A3" s="7"/>
      <c r="B3" s="8"/>
      <c r="C3" s="8"/>
      <c r="D3" s="8"/>
      <c r="E3" s="8"/>
      <c r="F3" s="8"/>
      <c r="G3" s="8"/>
      <c r="I3" s="9"/>
    </row>
    <row r="4" spans="5:8" ht="12.75">
      <c r="E4" s="26"/>
      <c r="F4" s="26"/>
      <c r="G4" s="26"/>
      <c r="H4" s="26"/>
    </row>
    <row r="5" spans="2:13" ht="27" customHeight="1">
      <c r="B5" s="26"/>
      <c r="C5" s="26"/>
      <c r="D5" s="27"/>
      <c r="E5" s="184" t="s">
        <v>29</v>
      </c>
      <c r="F5" s="185"/>
      <c r="G5" s="185"/>
      <c r="H5" s="186"/>
      <c r="J5" s="183"/>
      <c r="K5" s="183"/>
      <c r="L5" s="183"/>
      <c r="M5" s="183"/>
    </row>
    <row r="6" spans="1:13" ht="38.25" customHeight="1">
      <c r="A6" s="28"/>
      <c r="B6" s="29" t="s">
        <v>30</v>
      </c>
      <c r="C6" s="16" t="s">
        <v>48</v>
      </c>
      <c r="D6" s="30" t="s">
        <v>49</v>
      </c>
      <c r="E6" s="13" t="s">
        <v>33</v>
      </c>
      <c r="F6" s="16" t="s">
        <v>50</v>
      </c>
      <c r="G6" s="15" t="s">
        <v>35</v>
      </c>
      <c r="H6" s="16" t="s">
        <v>36</v>
      </c>
      <c r="I6" s="31"/>
      <c r="J6" s="31"/>
      <c r="K6" s="31"/>
      <c r="L6" s="31"/>
      <c r="M6" s="31"/>
    </row>
    <row r="7" spans="1:13" ht="15" customHeight="1">
      <c r="A7" s="28"/>
      <c r="B7" s="17" t="s">
        <v>37</v>
      </c>
      <c r="C7" s="18">
        <v>123437912143.889</v>
      </c>
      <c r="D7" s="18">
        <v>264392820.444</v>
      </c>
      <c r="E7" s="18">
        <v>112803651.159</v>
      </c>
      <c r="F7" s="18">
        <v>17850695.16</v>
      </c>
      <c r="G7" s="18">
        <v>15372466.27</v>
      </c>
      <c r="H7" s="18">
        <v>118366007.85500002</v>
      </c>
      <c r="I7" s="32"/>
      <c r="J7" s="32"/>
      <c r="K7" s="32"/>
      <c r="L7" s="32"/>
      <c r="M7" s="32"/>
    </row>
    <row r="8" spans="1:13" ht="15" customHeight="1">
      <c r="A8" s="28"/>
      <c r="B8" s="17" t="s">
        <v>38</v>
      </c>
      <c r="C8" s="18">
        <v>131221884384.95601</v>
      </c>
      <c r="D8" s="18">
        <v>261086401.42400002</v>
      </c>
      <c r="E8" s="18">
        <v>116988001.852</v>
      </c>
      <c r="F8" s="18">
        <v>21366382.783</v>
      </c>
      <c r="G8" s="18">
        <v>14490497.888999999</v>
      </c>
      <c r="H8" s="18">
        <v>108241518.9</v>
      </c>
      <c r="I8" s="32"/>
      <c r="J8" s="32"/>
      <c r="K8" s="32"/>
      <c r="L8" s="32"/>
      <c r="M8" s="32"/>
    </row>
    <row r="9" spans="1:13" ht="15" customHeight="1">
      <c r="A9" s="28"/>
      <c r="B9" s="17" t="s">
        <v>39</v>
      </c>
      <c r="C9" s="18">
        <v>126638208442.768</v>
      </c>
      <c r="D9" s="18">
        <v>297918391.134</v>
      </c>
      <c r="E9" s="18">
        <v>120542301.37900001</v>
      </c>
      <c r="F9" s="18">
        <v>20733175.256</v>
      </c>
      <c r="G9" s="18">
        <v>18494101.522</v>
      </c>
      <c r="H9" s="18">
        <v>138148812.977</v>
      </c>
      <c r="I9" s="32"/>
      <c r="J9" s="32"/>
      <c r="K9" s="32"/>
      <c r="L9" s="32"/>
      <c r="M9" s="32"/>
    </row>
    <row r="10" spans="1:13" ht="15" customHeight="1">
      <c r="A10" s="28"/>
      <c r="B10" s="17" t="s">
        <v>40</v>
      </c>
      <c r="C10" s="18">
        <v>129504344102.979</v>
      </c>
      <c r="D10" s="18">
        <v>264567314.427</v>
      </c>
      <c r="E10" s="18">
        <v>106569765.45099999</v>
      </c>
      <c r="F10" s="18">
        <v>17481891.386</v>
      </c>
      <c r="G10" s="18">
        <v>15023790.222</v>
      </c>
      <c r="H10" s="18">
        <v>125491867.368</v>
      </c>
      <c r="I10" s="32"/>
      <c r="J10" s="32"/>
      <c r="K10" s="32"/>
      <c r="L10" s="32"/>
      <c r="M10" s="32"/>
    </row>
    <row r="11" spans="1:13" ht="15" customHeight="1">
      <c r="A11" s="28"/>
      <c r="B11" s="17" t="s">
        <v>41</v>
      </c>
      <c r="C11" s="18">
        <v>120452412630.84</v>
      </c>
      <c r="D11" s="18">
        <v>247680131.09100002</v>
      </c>
      <c r="E11" s="18">
        <v>98472087.724</v>
      </c>
      <c r="F11" s="18">
        <v>15134748.632999998</v>
      </c>
      <c r="G11" s="18">
        <v>13175201.985</v>
      </c>
      <c r="H11" s="18">
        <v>120898092.749</v>
      </c>
      <c r="I11" s="32"/>
      <c r="J11" s="32"/>
      <c r="K11" s="32"/>
      <c r="L11" s="32"/>
      <c r="M11" s="32"/>
    </row>
    <row r="12" spans="1:13" ht="15" customHeight="1">
      <c r="A12" s="28"/>
      <c r="B12" s="17" t="s">
        <v>42</v>
      </c>
      <c r="C12" s="18">
        <v>126485104464.711</v>
      </c>
      <c r="D12" s="18">
        <v>268949984.26199996</v>
      </c>
      <c r="E12" s="18">
        <v>111369144.715</v>
      </c>
      <c r="F12" s="18">
        <v>20218707.81</v>
      </c>
      <c r="G12" s="18">
        <v>17428081.856</v>
      </c>
      <c r="H12" s="18">
        <v>119934049.88099998</v>
      </c>
      <c r="I12" s="32"/>
      <c r="J12" s="32"/>
      <c r="K12" s="32"/>
      <c r="L12" s="32"/>
      <c r="M12" s="32"/>
    </row>
    <row r="13" spans="1:13" ht="15" customHeight="1">
      <c r="A13" s="28"/>
      <c r="B13" s="17" t="s">
        <v>43</v>
      </c>
      <c r="C13" s="18">
        <v>118081440911.711</v>
      </c>
      <c r="D13" s="18">
        <f>+SUM(E13:H13)</f>
        <v>299116509.28</v>
      </c>
      <c r="E13" s="18">
        <v>113412387.963</v>
      </c>
      <c r="F13" s="18">
        <v>18801054.575</v>
      </c>
      <c r="G13" s="18">
        <v>15986442.165000001</v>
      </c>
      <c r="H13" s="18">
        <v>150916624.577</v>
      </c>
      <c r="I13" s="32"/>
      <c r="J13" s="32"/>
      <c r="K13" s="32"/>
      <c r="L13" s="32"/>
      <c r="M13" s="32"/>
    </row>
    <row r="14" spans="1:13" ht="15" customHeight="1">
      <c r="A14" s="28"/>
      <c r="B14" s="19" t="s">
        <v>44</v>
      </c>
      <c r="C14" s="20">
        <v>121981797461.13602</v>
      </c>
      <c r="D14" s="18">
        <f>+SUM(E14:H14)</f>
        <v>294284720.417</v>
      </c>
      <c r="E14" s="20">
        <v>108772184.49000001</v>
      </c>
      <c r="F14" s="20">
        <v>19576288.11</v>
      </c>
      <c r="G14" s="20">
        <v>16377453.201000001</v>
      </c>
      <c r="H14" s="20">
        <v>149558794.616</v>
      </c>
      <c r="I14" s="32"/>
      <c r="J14" s="32"/>
      <c r="K14" s="32"/>
      <c r="L14" s="32"/>
      <c r="M14" s="32"/>
    </row>
    <row r="15" spans="1:17" ht="15" customHeight="1">
      <c r="A15" s="23"/>
      <c r="B15" s="19" t="s">
        <v>98</v>
      </c>
      <c r="C15" s="20">
        <v>113710178988.764</v>
      </c>
      <c r="D15" s="18">
        <f>+SUM(E15:H15)</f>
        <v>266840254.912</v>
      </c>
      <c r="E15" s="20">
        <v>104019965.94600001</v>
      </c>
      <c r="F15" s="20">
        <v>26642597.982</v>
      </c>
      <c r="G15" s="20">
        <v>16322345.251999998</v>
      </c>
      <c r="H15" s="20">
        <v>119855345.73200001</v>
      </c>
      <c r="I15" s="32"/>
      <c r="J15" s="32"/>
      <c r="K15" s="32"/>
      <c r="L15" s="32"/>
      <c r="M15" s="24"/>
      <c r="N15" s="32"/>
      <c r="O15" s="32"/>
      <c r="P15" s="32"/>
      <c r="Q15" s="32"/>
    </row>
    <row r="16" spans="1:17" ht="15" customHeight="1">
      <c r="A16" s="23"/>
      <c r="B16" s="19" t="s">
        <v>99</v>
      </c>
      <c r="C16" s="20">
        <v>110151491301.628</v>
      </c>
      <c r="D16" s="18">
        <f>+SUM(E16:H16)</f>
        <v>306138023.093</v>
      </c>
      <c r="E16" s="20">
        <v>124175638.67300001</v>
      </c>
      <c r="F16" s="20">
        <v>21307157.713</v>
      </c>
      <c r="G16" s="20">
        <v>18891394.376000002</v>
      </c>
      <c r="H16" s="20">
        <v>141763832.33099997</v>
      </c>
      <c r="I16" s="32"/>
      <c r="J16" s="32"/>
      <c r="K16" s="32"/>
      <c r="L16" s="32"/>
      <c r="M16" s="24"/>
      <c r="N16" s="32"/>
      <c r="O16" s="32"/>
      <c r="P16" s="32"/>
      <c r="Q16" s="32"/>
    </row>
    <row r="17" spans="1:17" ht="15" customHeight="1">
      <c r="A17" s="23"/>
      <c r="B17" s="19" t="s">
        <v>101</v>
      </c>
      <c r="C17" s="20">
        <v>84454648648.846</v>
      </c>
      <c r="D17" s="18">
        <v>349457282.627</v>
      </c>
      <c r="E17" s="20">
        <v>121973539.162</v>
      </c>
      <c r="F17" s="20">
        <v>20909545.105</v>
      </c>
      <c r="G17" s="20">
        <v>19284251.071</v>
      </c>
      <c r="H17" s="20">
        <v>187289947.289</v>
      </c>
      <c r="I17" s="32"/>
      <c r="J17" s="32"/>
      <c r="K17" s="32"/>
      <c r="L17" s="32"/>
      <c r="M17" s="24"/>
      <c r="N17" s="32"/>
      <c r="O17" s="32"/>
      <c r="P17" s="32"/>
      <c r="Q17" s="32"/>
    </row>
    <row r="18" spans="1:17" ht="15" customHeight="1">
      <c r="A18" s="23"/>
      <c r="B18" s="19" t="s">
        <v>128</v>
      </c>
      <c r="C18" s="20">
        <v>86956572317.786</v>
      </c>
      <c r="D18" s="18">
        <v>367500598.855</v>
      </c>
      <c r="E18" s="20">
        <v>114268720.805</v>
      </c>
      <c r="F18" s="20">
        <v>22085436.637</v>
      </c>
      <c r="G18" s="20">
        <v>22360655.618</v>
      </c>
      <c r="H18" s="20">
        <v>208785785.795</v>
      </c>
      <c r="I18" s="32"/>
      <c r="J18" s="32"/>
      <c r="K18" s="32"/>
      <c r="L18" s="32"/>
      <c r="M18" s="24"/>
      <c r="N18" s="32"/>
      <c r="O18" s="32"/>
      <c r="P18" s="32"/>
      <c r="Q18" s="32"/>
    </row>
    <row r="19" spans="1:17" ht="15" customHeight="1">
      <c r="A19" s="23"/>
      <c r="B19" s="19" t="s">
        <v>129</v>
      </c>
      <c r="C19" s="20">
        <v>84792563147.325</v>
      </c>
      <c r="D19" s="18">
        <v>353726920.984</v>
      </c>
      <c r="E19" s="20">
        <v>119046133.814</v>
      </c>
      <c r="F19" s="20">
        <v>29467451.9</v>
      </c>
      <c r="G19" s="20">
        <v>19612573.86</v>
      </c>
      <c r="H19" s="20">
        <v>185600761.41</v>
      </c>
      <c r="I19" s="32"/>
      <c r="J19" s="32"/>
      <c r="K19" s="32"/>
      <c r="L19" s="32"/>
      <c r="M19" s="24"/>
      <c r="N19" s="32"/>
      <c r="O19" s="32"/>
      <c r="P19" s="32"/>
      <c r="Q19" s="32"/>
    </row>
    <row r="20" spans="1:17" ht="15" customHeight="1">
      <c r="A20" s="23"/>
      <c r="B20" s="19" t="s">
        <v>130</v>
      </c>
      <c r="C20" s="20">
        <v>92003467457.225</v>
      </c>
      <c r="D20" s="18">
        <v>390365896.975</v>
      </c>
      <c r="E20" s="20">
        <v>140286114.789</v>
      </c>
      <c r="F20" s="20">
        <v>25740951.302</v>
      </c>
      <c r="G20" s="20">
        <v>22111506.607</v>
      </c>
      <c r="H20" s="20">
        <v>202227324.277</v>
      </c>
      <c r="I20" s="32"/>
      <c r="J20" s="32"/>
      <c r="K20" s="32"/>
      <c r="L20" s="32"/>
      <c r="M20" s="24"/>
      <c r="N20" s="32"/>
      <c r="O20" s="32"/>
      <c r="P20" s="32"/>
      <c r="Q20" s="32"/>
    </row>
    <row r="21" spans="1:17" ht="15" customHeight="1">
      <c r="A21" s="23"/>
      <c r="B21" s="19" t="s">
        <v>134</v>
      </c>
      <c r="C21" s="20">
        <v>91466989568.204</v>
      </c>
      <c r="D21" s="18">
        <v>404436602.768</v>
      </c>
      <c r="E21" s="20">
        <v>133165951.486</v>
      </c>
      <c r="F21" s="20">
        <v>26442156.222</v>
      </c>
      <c r="G21" s="20">
        <v>22304937.961</v>
      </c>
      <c r="H21" s="20">
        <v>222523557.099</v>
      </c>
      <c r="I21" s="32"/>
      <c r="J21" s="32"/>
      <c r="K21" s="32"/>
      <c r="L21" s="32"/>
      <c r="M21" s="24"/>
      <c r="N21" s="32"/>
      <c r="O21" s="32"/>
      <c r="P21" s="32"/>
      <c r="Q21" s="32"/>
    </row>
    <row r="22" spans="1:17" ht="15" customHeight="1">
      <c r="A22" s="23"/>
      <c r="B22" s="19" t="s">
        <v>132</v>
      </c>
      <c r="C22" s="20">
        <v>94244676560.631</v>
      </c>
      <c r="D22" s="18">
        <v>407921871.261</v>
      </c>
      <c r="E22" s="20">
        <v>134587319.899</v>
      </c>
      <c r="F22" s="20">
        <v>28191149.139</v>
      </c>
      <c r="G22" s="20">
        <v>22861754.434</v>
      </c>
      <c r="H22" s="20">
        <v>222281647.789</v>
      </c>
      <c r="I22" s="32"/>
      <c r="J22" s="32"/>
      <c r="K22" s="32"/>
      <c r="L22" s="32"/>
      <c r="M22" s="24"/>
      <c r="N22" s="32"/>
      <c r="O22" s="32"/>
      <c r="P22" s="32"/>
      <c r="Q22" s="32"/>
    </row>
    <row r="23" spans="1:17" ht="15" customHeight="1">
      <c r="A23" s="23"/>
      <c r="B23" s="19" t="s">
        <v>133</v>
      </c>
      <c r="C23" s="20">
        <v>89207016258.209</v>
      </c>
      <c r="D23" s="18">
        <v>399363286.802</v>
      </c>
      <c r="E23" s="20">
        <v>140751864.563</v>
      </c>
      <c r="F23" s="20">
        <v>27762107.032</v>
      </c>
      <c r="G23" s="20">
        <v>29199587.964</v>
      </c>
      <c r="H23" s="20">
        <v>201649727.243</v>
      </c>
      <c r="I23" s="32"/>
      <c r="J23" s="32"/>
      <c r="K23" s="32"/>
      <c r="L23" s="32"/>
      <c r="M23" s="24"/>
      <c r="N23" s="32"/>
      <c r="O23" s="32"/>
      <c r="P23" s="32"/>
      <c r="Q23" s="32"/>
    </row>
    <row r="24" spans="1:17" ht="15" customHeight="1">
      <c r="A24" s="23"/>
      <c r="B24" s="19" t="s">
        <v>158</v>
      </c>
      <c r="C24" s="20">
        <v>96916256617.967</v>
      </c>
      <c r="D24" s="18">
        <v>507327891.584</v>
      </c>
      <c r="E24" s="20">
        <v>147025089.035</v>
      </c>
      <c r="F24" s="20">
        <v>28501615.724</v>
      </c>
      <c r="G24" s="20">
        <v>27502420.222</v>
      </c>
      <c r="H24" s="20">
        <v>304298766.603</v>
      </c>
      <c r="I24" s="32"/>
      <c r="J24" s="32"/>
      <c r="K24" s="32"/>
      <c r="L24" s="32"/>
      <c r="M24" s="24"/>
      <c r="N24" s="32"/>
      <c r="O24" s="32"/>
      <c r="P24" s="32"/>
      <c r="Q24" s="32"/>
    </row>
    <row r="25" spans="1:17" ht="15" customHeight="1">
      <c r="A25" s="23"/>
      <c r="B25" s="19" t="s">
        <v>163</v>
      </c>
      <c r="C25" s="20">
        <v>93201142059.675</v>
      </c>
      <c r="D25" s="18">
        <v>614579895.61</v>
      </c>
      <c r="E25" s="20">
        <v>164157539.621</v>
      </c>
      <c r="F25" s="20">
        <v>32311321.727</v>
      </c>
      <c r="G25" s="20">
        <v>29944502.542</v>
      </c>
      <c r="H25" s="20">
        <v>388166531.72</v>
      </c>
      <c r="I25" s="32"/>
      <c r="J25" s="32"/>
      <c r="K25" s="32"/>
      <c r="L25" s="32"/>
      <c r="M25" s="24"/>
      <c r="N25" s="32"/>
      <c r="O25" s="32"/>
      <c r="P25" s="32"/>
      <c r="Q25" s="32"/>
    </row>
    <row r="26" spans="1:17" ht="15" customHeight="1">
      <c r="A26" s="23"/>
      <c r="B26" s="19" t="s">
        <v>166</v>
      </c>
      <c r="C26" s="20">
        <v>100006416649.774</v>
      </c>
      <c r="D26" s="18">
        <v>606171336.248</v>
      </c>
      <c r="E26" s="20">
        <v>157386882.114</v>
      </c>
      <c r="F26" s="20">
        <v>32606330.135</v>
      </c>
      <c r="G26" s="20">
        <v>33525820.481</v>
      </c>
      <c r="H26" s="20">
        <v>382652303.518</v>
      </c>
      <c r="I26" s="32"/>
      <c r="J26" s="32"/>
      <c r="K26" s="32"/>
      <c r="L26" s="32"/>
      <c r="M26" s="24"/>
      <c r="N26" s="32"/>
      <c r="O26" s="32"/>
      <c r="P26" s="32"/>
      <c r="Q26" s="32"/>
    </row>
    <row r="27" spans="1:17" ht="15" customHeight="1">
      <c r="A27" s="23"/>
      <c r="B27" s="19" t="s">
        <v>176</v>
      </c>
      <c r="C27" s="20">
        <v>93266288460.928</v>
      </c>
      <c r="D27" s="18">
        <v>519684026.252</v>
      </c>
      <c r="E27" s="20">
        <v>174598085.668</v>
      </c>
      <c r="F27" s="20">
        <v>35704385.172</v>
      </c>
      <c r="G27" s="20">
        <v>31321571.707</v>
      </c>
      <c r="H27" s="20">
        <v>278059983.705</v>
      </c>
      <c r="I27" s="32"/>
      <c r="J27" s="32"/>
      <c r="K27" s="32"/>
      <c r="L27" s="32"/>
      <c r="M27" s="24"/>
      <c r="N27" s="32"/>
      <c r="O27" s="32"/>
      <c r="P27" s="32"/>
      <c r="Q27" s="32"/>
    </row>
    <row r="28" spans="1:17" ht="15" customHeight="1">
      <c r="A28" s="23"/>
      <c r="B28" s="19" t="s">
        <v>179</v>
      </c>
      <c r="C28" s="20">
        <v>97260572374.08</v>
      </c>
      <c r="D28" s="18">
        <v>522862640.529</v>
      </c>
      <c r="E28" s="20">
        <v>209203628.656</v>
      </c>
      <c r="F28" s="20">
        <v>43119556.231</v>
      </c>
      <c r="G28" s="20">
        <v>38594408.166</v>
      </c>
      <c r="H28" s="20">
        <v>231945047.476</v>
      </c>
      <c r="I28" s="32"/>
      <c r="J28" s="32"/>
      <c r="K28" s="32"/>
      <c r="L28" s="32"/>
      <c r="M28" s="24"/>
      <c r="N28" s="32"/>
      <c r="O28" s="32"/>
      <c r="P28" s="32"/>
      <c r="Q28" s="32"/>
    </row>
    <row r="29" spans="1:17" ht="15" customHeight="1">
      <c r="A29" s="23"/>
      <c r="B29" s="19" t="s">
        <v>185</v>
      </c>
      <c r="C29" s="20">
        <v>84321287790.795</v>
      </c>
      <c r="D29" s="18">
        <v>533137189.385</v>
      </c>
      <c r="E29" s="20">
        <v>187427551.989</v>
      </c>
      <c r="F29" s="20">
        <v>39021418.595</v>
      </c>
      <c r="G29" s="20">
        <v>39578650.729</v>
      </c>
      <c r="H29" s="20">
        <v>267109568.072</v>
      </c>
      <c r="I29" s="32"/>
      <c r="J29" s="32"/>
      <c r="K29" s="32"/>
      <c r="L29" s="32"/>
      <c r="M29" s="24"/>
      <c r="N29" s="32"/>
      <c r="O29" s="32"/>
      <c r="P29" s="32"/>
      <c r="Q29" s="32"/>
    </row>
    <row r="30" spans="1:17" ht="15" customHeight="1">
      <c r="A30" s="23"/>
      <c r="B30" s="19" t="s">
        <v>189</v>
      </c>
      <c r="C30" s="20">
        <v>86300509239.475</v>
      </c>
      <c r="D30" s="18">
        <v>470696986.419</v>
      </c>
      <c r="E30" s="20">
        <v>162095898.093</v>
      </c>
      <c r="F30" s="20">
        <v>29568385.303</v>
      </c>
      <c r="G30" s="20">
        <v>43751115.199</v>
      </c>
      <c r="H30" s="20">
        <v>235281587.824</v>
      </c>
      <c r="I30" s="32"/>
      <c r="J30" s="32"/>
      <c r="K30" s="32"/>
      <c r="L30" s="32"/>
      <c r="M30" s="24"/>
      <c r="N30" s="32"/>
      <c r="O30" s="32"/>
      <c r="P30" s="32"/>
      <c r="Q30" s="32"/>
    </row>
    <row r="31" spans="1:187" s="75" customFormat="1" ht="15" customHeight="1">
      <c r="A31" s="160"/>
      <c r="B31" s="125" t="s">
        <v>194</v>
      </c>
      <c r="C31" s="126">
        <v>84002474475.483</v>
      </c>
      <c r="D31" s="126">
        <v>461659610.72900003</v>
      </c>
      <c r="E31" s="126">
        <v>149260656.32200003</v>
      </c>
      <c r="F31" s="126">
        <v>32559982.466000002</v>
      </c>
      <c r="G31" s="126">
        <v>32207679.286</v>
      </c>
      <c r="H31" s="126">
        <v>247631292.655</v>
      </c>
      <c r="I31" s="143"/>
      <c r="J31" s="143"/>
      <c r="K31" s="143"/>
      <c r="L31" s="143"/>
      <c r="N31" s="143"/>
      <c r="O31" s="143"/>
      <c r="P31" s="143"/>
      <c r="Q31" s="143"/>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row>
    <row r="32" spans="2:8" ht="12.75">
      <c r="B32" s="33"/>
      <c r="C32" s="33"/>
      <c r="D32" s="33"/>
      <c r="E32" s="33"/>
      <c r="F32" s="33"/>
      <c r="G32" s="33"/>
      <c r="H32" s="33"/>
    </row>
    <row r="33" spans="2:8" ht="12.75">
      <c r="B33" s="182" t="s">
        <v>47</v>
      </c>
      <c r="C33" s="182"/>
      <c r="D33" s="182"/>
      <c r="E33" s="182"/>
      <c r="F33" s="182"/>
      <c r="G33" s="182"/>
      <c r="H33" s="182"/>
    </row>
    <row r="34" spans="2:8" ht="12.75">
      <c r="B34" s="182"/>
      <c r="C34" s="182"/>
      <c r="D34" s="182"/>
      <c r="E34" s="182"/>
      <c r="F34" s="182"/>
      <c r="G34" s="182"/>
      <c r="H34" s="182"/>
    </row>
    <row r="35" spans="2:8" ht="12.75">
      <c r="B35" s="182"/>
      <c r="C35" s="182"/>
      <c r="D35" s="182"/>
      <c r="E35" s="182"/>
      <c r="F35" s="182"/>
      <c r="G35" s="182"/>
      <c r="H35" s="182"/>
    </row>
    <row r="36" spans="2:8" ht="12.75">
      <c r="B36" s="182"/>
      <c r="C36" s="182"/>
      <c r="D36" s="182"/>
      <c r="E36" s="182"/>
      <c r="F36" s="182"/>
      <c r="G36" s="182"/>
      <c r="H36" s="182"/>
    </row>
    <row r="37" spans="2:8" ht="12.75">
      <c r="B37" s="182"/>
      <c r="C37" s="182"/>
      <c r="D37" s="182"/>
      <c r="E37" s="182"/>
      <c r="F37" s="182"/>
      <c r="G37" s="182"/>
      <c r="H37" s="182"/>
    </row>
    <row r="38" spans="2:8" ht="12.75">
      <c r="B38" s="182"/>
      <c r="C38" s="182"/>
      <c r="D38" s="182"/>
      <c r="E38" s="182"/>
      <c r="F38" s="182"/>
      <c r="G38" s="182"/>
      <c r="H38" s="182"/>
    </row>
    <row r="39" spans="2:8" ht="12.75">
      <c r="B39" s="182"/>
      <c r="C39" s="182"/>
      <c r="D39" s="182"/>
      <c r="E39" s="182"/>
      <c r="F39" s="182"/>
      <c r="G39" s="182"/>
      <c r="H39" s="182"/>
    </row>
    <row r="40" ht="12.75">
      <c r="H40" s="21" t="s">
        <v>45</v>
      </c>
    </row>
  </sheetData>
  <mergeCells count="4">
    <mergeCell ref="B1:H2"/>
    <mergeCell ref="B33:H39"/>
    <mergeCell ref="J5:M5"/>
    <mergeCell ref="E5:H5"/>
  </mergeCells>
  <hyperlinks>
    <hyperlink ref="H40" location="INDICE!A1" display="volver"/>
  </hyperlinks>
  <printOptions/>
  <pageMargins left="0.75" right="0.75" top="1" bottom="1" header="0" footer="0"/>
  <pageSetup fitToHeight="1" fitToWidth="1" horizontalDpi="600" verticalDpi="600" orientation="landscape" scale="92"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34"/>
  <sheetViews>
    <sheetView workbookViewId="0" topLeftCell="A7">
      <selection activeCell="C32" sqref="C32"/>
    </sheetView>
  </sheetViews>
  <sheetFormatPr defaultColWidth="11.421875" defaultRowHeight="12.75"/>
  <cols>
    <col min="1" max="1" width="3.57421875" style="34" customWidth="1"/>
    <col min="2" max="2" width="15.140625" style="34" customWidth="1"/>
    <col min="3" max="3" width="17.8515625" style="34" customWidth="1"/>
    <col min="4" max="4" width="20.7109375" style="34" customWidth="1"/>
    <col min="5" max="5" width="18.28125" style="34" customWidth="1"/>
    <col min="6" max="6" width="22.140625" style="34" customWidth="1"/>
    <col min="7" max="7" width="17.7109375" style="34" customWidth="1"/>
    <col min="8" max="16384" width="11.421875" style="34" customWidth="1"/>
  </cols>
  <sheetData>
    <row r="1" spans="1:6" ht="12.75">
      <c r="A1" s="7"/>
      <c r="B1" s="7"/>
      <c r="C1" s="7"/>
      <c r="D1" s="24"/>
      <c r="E1" s="24"/>
      <c r="F1" s="24"/>
    </row>
    <row r="2" spans="1:8" ht="12.75">
      <c r="A2" s="7"/>
      <c r="B2" s="35"/>
      <c r="C2" s="191" t="s">
        <v>55</v>
      </c>
      <c r="D2" s="191"/>
      <c r="E2" s="191"/>
      <c r="F2" s="191"/>
      <c r="G2" s="191"/>
      <c r="H2" s="35"/>
    </row>
    <row r="3" spans="1:6" ht="12.75">
      <c r="A3" s="7"/>
      <c r="B3" s="8"/>
      <c r="C3" s="8"/>
      <c r="D3" s="24"/>
      <c r="E3" s="24"/>
      <c r="F3" s="24"/>
    </row>
    <row r="4" spans="1:6" ht="12.75">
      <c r="A4" s="7"/>
      <c r="B4" s="8"/>
      <c r="C4" s="8"/>
      <c r="D4" s="24"/>
      <c r="E4" s="24"/>
      <c r="F4" s="24"/>
    </row>
    <row r="5" spans="2:7" ht="12.75">
      <c r="B5" s="24"/>
      <c r="C5" s="24"/>
      <c r="D5" s="24"/>
      <c r="E5" s="24"/>
      <c r="F5" s="24"/>
      <c r="G5" s="24"/>
    </row>
    <row r="6" spans="2:7" ht="37.5" customHeight="1">
      <c r="B6" s="190" t="s">
        <v>52</v>
      </c>
      <c r="C6" s="190"/>
      <c r="D6" s="187" t="s">
        <v>53</v>
      </c>
      <c r="E6" s="188"/>
      <c r="F6" s="188"/>
      <c r="G6" s="189"/>
    </row>
    <row r="7" spans="1:7" ht="29.25" customHeight="1">
      <c r="A7" s="36"/>
      <c r="B7" s="37" t="s">
        <v>30</v>
      </c>
      <c r="C7" s="38" t="s">
        <v>54</v>
      </c>
      <c r="D7" s="13" t="s">
        <v>33</v>
      </c>
      <c r="E7" s="13" t="s">
        <v>50</v>
      </c>
      <c r="F7" s="15" t="s">
        <v>35</v>
      </c>
      <c r="G7" s="13" t="s">
        <v>36</v>
      </c>
    </row>
    <row r="8" spans="1:7" ht="12.75">
      <c r="A8" s="36"/>
      <c r="B8" s="17" t="s">
        <v>37</v>
      </c>
      <c r="C8" s="18">
        <f>+'1.1'!D7</f>
        <v>461507</v>
      </c>
      <c r="D8" s="39">
        <f>+'1.1'!E7/'1.1'!C7</f>
        <v>0.003880722317145304</v>
      </c>
      <c r="E8" s="39">
        <f>+'1.1'!F7/'1.1'!C7</f>
        <v>0.000488685568600653</v>
      </c>
      <c r="F8" s="39">
        <f>+'1.1'!G7/'1.1'!C7</f>
        <v>0.00027287350178495384</v>
      </c>
      <c r="G8" s="39">
        <f>+'1.1'!H7/'1.1'!C7</f>
        <v>0.001642742876993155</v>
      </c>
    </row>
    <row r="9" spans="1:7" ht="12.75">
      <c r="A9" s="36"/>
      <c r="B9" s="17" t="s">
        <v>38</v>
      </c>
      <c r="C9" s="18">
        <f>+'1.1'!D8</f>
        <v>484396</v>
      </c>
      <c r="D9" s="39">
        <f>+'1.1'!E8/'1.1'!C8</f>
        <v>0.003998811777015013</v>
      </c>
      <c r="E9" s="39">
        <f>+'1.1'!F8/'1.1'!C8</f>
        <v>0.000530448011498305</v>
      </c>
      <c r="F9" s="39">
        <f>+'1.1'!G8/'1.1'!C8</f>
        <v>0.00025611186629373044</v>
      </c>
      <c r="G9" s="39">
        <f>+'1.1'!H8/'1.1'!C8</f>
        <v>0.001753715609857607</v>
      </c>
    </row>
    <row r="10" spans="1:7" ht="12.75">
      <c r="A10" s="36"/>
      <c r="B10" s="17" t="s">
        <v>39</v>
      </c>
      <c r="C10" s="18">
        <f>+'1.1'!D9</f>
        <v>492357</v>
      </c>
      <c r="D10" s="39">
        <f>+'1.1'!E9/'1.1'!C9</f>
        <v>0.004150918010613006</v>
      </c>
      <c r="E10" s="39">
        <f>+'1.1'!F9/'1.1'!C9</f>
        <v>0.0005672402550181357</v>
      </c>
      <c r="F10" s="39">
        <f>+'1.1'!G9/'1.1'!C9</f>
        <v>0.00028712552055266646</v>
      </c>
      <c r="G10" s="39">
        <f>+'1.1'!H9/'1.1'!C9</f>
        <v>0.0020826209479725822</v>
      </c>
    </row>
    <row r="11" spans="1:7" ht="12.75">
      <c r="A11" s="36"/>
      <c r="B11" s="17" t="s">
        <v>40</v>
      </c>
      <c r="C11" s="18">
        <f>+'1.1'!D10</f>
        <v>419326</v>
      </c>
      <c r="D11" s="39">
        <f>+'1.1'!E10/'1.1'!C10</f>
        <v>0.003456051624672557</v>
      </c>
      <c r="E11" s="39">
        <f>+'1.1'!F10/'1.1'!C10</f>
        <v>0.000468497576509147</v>
      </c>
      <c r="F11" s="39">
        <f>+'1.1'!G10/'1.1'!C10</f>
        <v>0.00023139681894018596</v>
      </c>
      <c r="G11" s="39">
        <f>+'1.1'!H10/'1.1'!C10</f>
        <v>0.0017497571143219575</v>
      </c>
    </row>
    <row r="12" spans="1:7" ht="12.75">
      <c r="A12" s="36"/>
      <c r="B12" s="17" t="s">
        <v>41</v>
      </c>
      <c r="C12" s="18">
        <f>+'1.1'!D11</f>
        <v>406049</v>
      </c>
      <c r="D12" s="39">
        <f>+'1.1'!E11/'1.1'!C11</f>
        <v>0.003247888136934844</v>
      </c>
      <c r="E12" s="39">
        <f>+'1.1'!F11/'1.1'!C11</f>
        <v>0.0004588834916880888</v>
      </c>
      <c r="F12" s="39">
        <f>+'1.1'!G11/'1.1'!C11</f>
        <v>0.0002264874400911248</v>
      </c>
      <c r="G12" s="39">
        <f>+'1.1'!H11/'1.1'!C11</f>
        <v>0.001752015323073846</v>
      </c>
    </row>
    <row r="13" spans="1:7" ht="12.75">
      <c r="A13" s="36"/>
      <c r="B13" s="17" t="s">
        <v>42</v>
      </c>
      <c r="C13" s="18">
        <f>+'1.1'!D12</f>
        <v>420981</v>
      </c>
      <c r="D13" s="39">
        <f>+'1.1'!E12/'1.1'!C12</f>
        <v>0.0033926687045825366</v>
      </c>
      <c r="E13" s="39">
        <f>+'1.1'!F12/'1.1'!C12</f>
        <v>0.0004611076529347202</v>
      </c>
      <c r="F13" s="39">
        <f>+'1.1'!G12/'1.1'!C12</f>
        <v>0.0002589066344391599</v>
      </c>
      <c r="G13" s="39">
        <f>+'1.1'!H12/'1.1'!C12</f>
        <v>0.0017268441375818619</v>
      </c>
    </row>
    <row r="14" spans="1:7" ht="12.75">
      <c r="A14" s="36"/>
      <c r="B14" s="17" t="s">
        <v>43</v>
      </c>
      <c r="C14" s="18">
        <f>+'1.1'!D13</f>
        <v>433086</v>
      </c>
      <c r="D14" s="39">
        <f>+'1.1'!E13/'1.1'!C13</f>
        <v>0.0035760135156968497</v>
      </c>
      <c r="E14" s="39">
        <f>+'1.1'!F13/'1.1'!C13</f>
        <v>0.0005247246421308559</v>
      </c>
      <c r="F14" s="39">
        <f>+'1.1'!G13/'1.1'!C13</f>
        <v>0.00029538139060691633</v>
      </c>
      <c r="G14" s="39">
        <f>+'1.1'!H13/'1.1'!C13</f>
        <v>0.0020381197098083602</v>
      </c>
    </row>
    <row r="15" spans="1:7" ht="12.75">
      <c r="A15" s="36"/>
      <c r="B15" s="17" t="s">
        <v>44</v>
      </c>
      <c r="C15" s="18">
        <f>+'1.1'!D14</f>
        <v>418381</v>
      </c>
      <c r="D15" s="39">
        <f>+'1.1'!E14/'1.1'!C14</f>
        <v>0.0031701129144189794</v>
      </c>
      <c r="E15" s="39">
        <f>+'1.1'!F14/'1.1'!C14</f>
        <v>0.0005507955169213884</v>
      </c>
      <c r="F15" s="39">
        <f>+'1.1'!G14/'1.1'!C14</f>
        <v>0.00030202416613041793</v>
      </c>
      <c r="G15" s="39">
        <f>+'1.1'!H14/'1.1'!C14</f>
        <v>0.0018696794455160812</v>
      </c>
    </row>
    <row r="16" spans="1:7" ht="12.75">
      <c r="A16" s="46"/>
      <c r="B16" s="17" t="s">
        <v>98</v>
      </c>
      <c r="C16" s="18">
        <f>+'1.1'!D15</f>
        <v>415904</v>
      </c>
      <c r="D16" s="39">
        <f>+'1.1'!E15/'1.1'!C15</f>
        <v>0.0033004808732468934</v>
      </c>
      <c r="E16" s="39">
        <f>+'1.1'!F15/'1.1'!C15</f>
        <v>0.0006091856876938938</v>
      </c>
      <c r="F16" s="39">
        <f>+'1.1'!G15/'1.1'!C15</f>
        <v>0.0002701467955475972</v>
      </c>
      <c r="G16" s="39">
        <f>+'1.1'!H15/'1.1'!C15</f>
        <v>0.0018816418040331884</v>
      </c>
    </row>
    <row r="17" spans="1:7" ht="12.75">
      <c r="A17" s="46"/>
      <c r="B17" s="17" t="s">
        <v>99</v>
      </c>
      <c r="C17" s="18">
        <f>+'1.1'!D16</f>
        <v>470822</v>
      </c>
      <c r="D17" s="39">
        <f>+'1.1'!E16/'1.1'!C16</f>
        <v>0.0038073972087661677</v>
      </c>
      <c r="E17" s="39">
        <f>+'1.1'!F16/'1.1'!C16</f>
        <v>0.0006249748703056565</v>
      </c>
      <c r="F17" s="39">
        <f>+'1.1'!G16/'1.1'!C16</f>
        <v>0.00031921978882487</v>
      </c>
      <c r="G17" s="39">
        <f>+'1.1'!H16/'1.1'!C16</f>
        <v>0.002006916065105506</v>
      </c>
    </row>
    <row r="18" spans="1:7" ht="12.75">
      <c r="A18" s="46"/>
      <c r="B18" s="17" t="s">
        <v>101</v>
      </c>
      <c r="C18" s="18">
        <f>+'1.1'!D17</f>
        <v>486795</v>
      </c>
      <c r="D18" s="39">
        <f>+'1.1'!E17/'1.1'!C17</f>
        <v>0.0038747180047465552</v>
      </c>
      <c r="E18" s="39">
        <f>+'1.1'!F17/'1.1'!C17</f>
        <v>0.0006443363956744401</v>
      </c>
      <c r="F18" s="39">
        <f>+'1.1'!G17/'1.1'!C17</f>
        <v>0.00035418619068463045</v>
      </c>
      <c r="G18" s="39">
        <f>+'1.1'!H17/'1.1'!C17</f>
        <v>0.0025434612067317163</v>
      </c>
    </row>
    <row r="19" spans="1:7" ht="12.75">
      <c r="A19" s="46"/>
      <c r="B19" s="17" t="s">
        <v>128</v>
      </c>
      <c r="C19" s="18">
        <f>+'1.1'!D18</f>
        <v>455750</v>
      </c>
      <c r="D19" s="39">
        <f>+'1.1'!E18/'1.1'!C18</f>
        <v>0.0036408959823121057</v>
      </c>
      <c r="E19" s="39">
        <f>+'1.1'!F18/'1.1'!C18</f>
        <v>0.0006179228155323214</v>
      </c>
      <c r="F19" s="39">
        <f>+'1.1'!G18/'1.1'!C18</f>
        <v>0.00034480457086811817</v>
      </c>
      <c r="G19" s="39">
        <f>+'1.1'!H18/'1.1'!C18</f>
        <v>0.0021396259950509653</v>
      </c>
    </row>
    <row r="20" spans="1:7" ht="12.75">
      <c r="A20" s="46"/>
      <c r="B20" s="17" t="s">
        <v>129</v>
      </c>
      <c r="C20" s="18">
        <f>+'1.1'!D19</f>
        <v>464742</v>
      </c>
      <c r="D20" s="39">
        <f>+'1.1'!E19/'1.1'!C19</f>
        <v>0.0038150016354799175</v>
      </c>
      <c r="E20" s="39">
        <f>+'1.1'!F19/'1.1'!C19</f>
        <v>0.0006800827455862322</v>
      </c>
      <c r="F20" s="39">
        <f>+'1.1'!G19/'1.1'!C19</f>
        <v>0.0003898254668772165</v>
      </c>
      <c r="G20" s="39">
        <f>+'1.1'!H19/'1.1'!C19</f>
        <v>0.002201387074823252</v>
      </c>
    </row>
    <row r="21" spans="1:7" ht="12.75">
      <c r="A21" s="46"/>
      <c r="B21" s="17" t="s">
        <v>130</v>
      </c>
      <c r="C21" s="18">
        <f>+'1.1'!D20</f>
        <v>517900</v>
      </c>
      <c r="D21" s="39">
        <f>+'1.1'!E20/'1.1'!C20</f>
        <v>0.004155258475772603</v>
      </c>
      <c r="E21" s="39">
        <f>+'1.1'!F20/'1.1'!C20</f>
        <v>0.0007377988954866238</v>
      </c>
      <c r="F21" s="39">
        <f>+'1.1'!G20/'1.1'!C20</f>
        <v>0.0004089768478030894</v>
      </c>
      <c r="G21" s="39">
        <f>+'1.1'!H20/'1.1'!C20</f>
        <v>0.0023387114061755904</v>
      </c>
    </row>
    <row r="22" spans="1:7" ht="12.75">
      <c r="A22" s="46"/>
      <c r="B22" s="17" t="s">
        <v>134</v>
      </c>
      <c r="C22" s="18">
        <f>+'1.1'!D21</f>
        <v>526344</v>
      </c>
      <c r="D22" s="39">
        <f>+'1.1'!E21/'1.1'!C21</f>
        <v>0.004398631784001331</v>
      </c>
      <c r="E22" s="39">
        <f>+'1.1'!F21/'1.1'!C21</f>
        <v>0.0007620335333723736</v>
      </c>
      <c r="F22" s="39">
        <f>+'1.1'!G21/'1.1'!C21</f>
        <v>0.00042919382898657646</v>
      </c>
      <c r="G22" s="39">
        <f>+'1.1'!H21/'1.1'!C21</f>
        <v>0.0026807565351257925</v>
      </c>
    </row>
    <row r="23" spans="1:7" ht="12.75">
      <c r="A23" s="46"/>
      <c r="B23" s="17" t="s">
        <v>132</v>
      </c>
      <c r="C23" s="18">
        <f>+'1.1'!D22</f>
        <v>520577</v>
      </c>
      <c r="D23" s="39">
        <f>+'1.1'!E22/'1.1'!C22</f>
        <v>0.004281726044743268</v>
      </c>
      <c r="E23" s="39">
        <f>+'1.1'!F22/'1.1'!C22</f>
        <v>0.0007330724237949644</v>
      </c>
      <c r="F23" s="39">
        <f>+'1.1'!G22/'1.1'!C22</f>
        <v>0.00041219196064059475</v>
      </c>
      <c r="G23" s="39">
        <f>+'1.1'!H22/'1.1'!C22</f>
        <v>0.0024286806048463934</v>
      </c>
    </row>
    <row r="24" spans="1:7" ht="12.75">
      <c r="A24" s="46"/>
      <c r="B24" s="17" t="s">
        <v>133</v>
      </c>
      <c r="C24" s="18">
        <f>+'1.1'!D23</f>
        <v>533143</v>
      </c>
      <c r="D24" s="39">
        <f>+'1.1'!E23/'1.1'!C23</f>
        <v>0.004668747672168998</v>
      </c>
      <c r="E24" s="39">
        <f>+'1.1'!F23/'1.1'!C23</f>
        <v>0.0008276626513391074</v>
      </c>
      <c r="F24" s="39">
        <f>+'1.1'!G23/'1.1'!C23</f>
        <v>0.0004457549570971977</v>
      </c>
      <c r="G24" s="39">
        <f>+'1.1'!H23/'1.1'!C23</f>
        <v>0.002529641902186343</v>
      </c>
    </row>
    <row r="25" spans="1:7" ht="12.75">
      <c r="A25" s="46"/>
      <c r="B25" s="17" t="s">
        <v>158</v>
      </c>
      <c r="C25" s="18">
        <f>+'1.1'!D24</f>
        <v>567044</v>
      </c>
      <c r="D25" s="39">
        <f>+'1.1'!E24/'1.1'!C24</f>
        <v>0.004536692367795228</v>
      </c>
      <c r="E25" s="39">
        <f>+'1.1'!F24/'1.1'!C24</f>
        <v>0.0007773184693307208</v>
      </c>
      <c r="F25" s="39">
        <f>+'1.1'!G24/'1.1'!C24</f>
        <v>0.000485391494563508</v>
      </c>
      <c r="G25" s="39">
        <f>+'1.1'!H24/'1.1'!C24</f>
        <v>0.002769128103628077</v>
      </c>
    </row>
    <row r="26" spans="1:7" ht="12.75">
      <c r="A26" s="46"/>
      <c r="B26" s="17" t="s">
        <v>163</v>
      </c>
      <c r="C26" s="18">
        <f>+'1.1'!D25</f>
        <v>601641</v>
      </c>
      <c r="D26" s="39">
        <f>+'1.1'!E25/'1.1'!C25</f>
        <v>0.004942381005357309</v>
      </c>
      <c r="E26" s="39">
        <f>+'1.1'!F25/'1.1'!C25</f>
        <v>0.0008218633706780275</v>
      </c>
      <c r="F26" s="39">
        <f>+'1.1'!G25/'1.1'!C25</f>
        <v>0.0005553814733888051</v>
      </c>
      <c r="G26" s="39">
        <f>+'1.1'!H25/'1.1'!C25</f>
        <v>0.0033765601298310762</v>
      </c>
    </row>
    <row r="27" spans="1:7" ht="12.75">
      <c r="A27" s="46"/>
      <c r="B27" s="17" t="s">
        <v>166</v>
      </c>
      <c r="C27" s="18">
        <f>+'1.1'!D26</f>
        <v>591557</v>
      </c>
      <c r="D27" s="39">
        <f>+'1.1'!E26/'1.1'!C26</f>
        <v>0.004512821420142931</v>
      </c>
      <c r="E27" s="39">
        <f>+'1.1'!F26/'1.1'!C26</f>
        <v>0.0007231613045444081</v>
      </c>
      <c r="F27" s="39">
        <f>+'1.1'!G26/'1.1'!C26</f>
        <v>0.0005966610134447301</v>
      </c>
      <c r="G27" s="39">
        <f>+'1.1'!H26/'1.1'!C26</f>
        <v>0.0034459839992581577</v>
      </c>
    </row>
    <row r="28" spans="2:7" ht="12.75">
      <c r="B28" s="17" t="s">
        <v>176</v>
      </c>
      <c r="C28" s="18">
        <f>+'1.1'!D27</f>
        <v>607150</v>
      </c>
      <c r="D28" s="39">
        <f>+'1.1'!E27/'1.1'!C27</f>
        <v>0.0049711967948629</v>
      </c>
      <c r="E28" s="39">
        <f>+'1.1'!F27/'1.1'!C27</f>
        <v>0.0008760885738921747</v>
      </c>
      <c r="F28" s="39">
        <f>+'1.1'!G27/'1.1'!C27</f>
        <v>0.0008748241662917752</v>
      </c>
      <c r="G28" s="39">
        <f>+'1.1'!H27/'1.1'!C27</f>
        <v>0.003120006805754961</v>
      </c>
    </row>
    <row r="29" spans="2:7" ht="12.75">
      <c r="B29" s="17" t="s">
        <v>179</v>
      </c>
      <c r="C29" s="18">
        <f>+'1.1'!D28</f>
        <v>629247</v>
      </c>
      <c r="D29" s="39">
        <f>+'1.1'!E28/'1.1'!C28</f>
        <v>0.005719142357669594</v>
      </c>
      <c r="E29" s="39">
        <f>+'1.1'!F28/'1.1'!C28</f>
        <v>0.0009697382052418286</v>
      </c>
      <c r="F29" s="39">
        <f>+'1.1'!G28/'1.1'!C28</f>
        <v>0.000643954678826687</v>
      </c>
      <c r="G29" s="39">
        <f>+'1.1'!H28/'1.1'!C28</f>
        <v>0.0029242600572786316</v>
      </c>
    </row>
    <row r="30" spans="2:7" ht="12.75">
      <c r="B30" s="17" t="s">
        <v>163</v>
      </c>
      <c r="C30" s="18">
        <f>+'1.1'!D29</f>
        <v>604026</v>
      </c>
      <c r="D30" s="39">
        <f>+'1.1'!E29/'1.1'!C29</f>
        <v>0.005836795983220977</v>
      </c>
      <c r="E30" s="39">
        <f>+'1.1'!F29/'1.1'!C29</f>
        <v>0.0009813131618742102</v>
      </c>
      <c r="F30" s="39">
        <f>+'1.1'!G29/'1.1'!C29</f>
        <v>0.0007974502526976836</v>
      </c>
      <c r="G30" s="39">
        <f>+'1.1'!H29/'1.1'!C29</f>
        <v>0.0032109153125074383</v>
      </c>
    </row>
    <row r="31" spans="2:7" ht="12.75">
      <c r="B31" s="17" t="s">
        <v>189</v>
      </c>
      <c r="C31" s="18">
        <f>+'1.1'!D30</f>
        <v>501670</v>
      </c>
      <c r="D31" s="39">
        <f>+'1.1'!E30/'1.1'!C30</f>
        <v>0.004900465734672746</v>
      </c>
      <c r="E31" s="39">
        <f>+'1.1'!F30/'1.1'!C30</f>
        <v>0.0007428127325949435</v>
      </c>
      <c r="F31" s="39">
        <f>+'1.1'!G30/'1.1'!C30</f>
        <v>0.0007060206150474336</v>
      </c>
      <c r="G31" s="39">
        <f>+'1.1'!H30/'1.1'!C30</f>
        <v>0.0026631528757216703</v>
      </c>
    </row>
    <row r="32" spans="1:7" s="75" customFormat="1" ht="12.75">
      <c r="A32" s="160"/>
      <c r="B32" s="125" t="s">
        <v>194</v>
      </c>
      <c r="C32" s="126">
        <f>+'1.1'!D31</f>
        <v>503201</v>
      </c>
      <c r="D32" s="161">
        <f>+'1.1'!E31/'1.1'!C31</f>
        <v>0.0049434968685172255</v>
      </c>
      <c r="E32" s="161">
        <f>+'1.1'!F31/'1.1'!C31</f>
        <v>0.0008271545850246622</v>
      </c>
      <c r="F32" s="161">
        <f>+'1.1'!G31/'1.1'!C31</f>
        <v>0.0006307841078846163</v>
      </c>
      <c r="G32" s="161">
        <f>+'1.1'!H31/'1.1'!C31</f>
        <v>0.0025523357748681876</v>
      </c>
    </row>
    <row r="33" spans="3:7" ht="12.75">
      <c r="C33" s="24"/>
      <c r="D33" s="24"/>
      <c r="E33" s="24"/>
      <c r="F33" s="24"/>
      <c r="G33" s="24"/>
    </row>
    <row r="34" ht="12.75">
      <c r="G34" s="40" t="s">
        <v>45</v>
      </c>
    </row>
  </sheetData>
  <mergeCells count="3">
    <mergeCell ref="D6:G6"/>
    <mergeCell ref="B6:C6"/>
    <mergeCell ref="C2:G2"/>
  </mergeCells>
  <hyperlinks>
    <hyperlink ref="G34"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I35"/>
  <sheetViews>
    <sheetView workbookViewId="0" topLeftCell="A10">
      <selection activeCell="C33" sqref="C33"/>
    </sheetView>
  </sheetViews>
  <sheetFormatPr defaultColWidth="11.421875" defaultRowHeight="12.75"/>
  <cols>
    <col min="1" max="1" width="3.7109375" style="7" customWidth="1"/>
    <col min="2" max="2" width="12.28125" style="7" customWidth="1"/>
    <col min="3" max="3" width="27.57421875" style="7" customWidth="1"/>
    <col min="4" max="4" width="16.28125" style="7" customWidth="1"/>
    <col min="5" max="5" width="19.7109375" style="7" customWidth="1"/>
    <col min="6" max="6" width="11.421875" style="7" customWidth="1"/>
    <col min="7" max="7" width="22.00390625" style="7" customWidth="1"/>
    <col min="8" max="8" width="11.421875" style="7" customWidth="1"/>
    <col min="9" max="9" width="11.421875" style="10" customWidth="1"/>
    <col min="10" max="16384" width="11.421875" style="7" customWidth="1"/>
  </cols>
  <sheetData>
    <row r="2" spans="2:7" ht="12.75">
      <c r="B2" s="178" t="s">
        <v>97</v>
      </c>
      <c r="C2" s="178"/>
      <c r="D2" s="178"/>
      <c r="E2" s="178"/>
      <c r="F2" s="178"/>
      <c r="G2" s="178"/>
    </row>
    <row r="3" spans="2:7" ht="12.75">
      <c r="B3" s="178" t="s">
        <v>96</v>
      </c>
      <c r="C3" s="178"/>
      <c r="D3" s="178"/>
      <c r="E3" s="178"/>
      <c r="F3" s="178"/>
      <c r="G3" s="178"/>
    </row>
    <row r="4" spans="2:3" ht="12.75">
      <c r="B4" s="8"/>
      <c r="C4" s="8"/>
    </row>
    <row r="5" ht="12.75"/>
    <row r="7" spans="2:7" ht="32.25" customHeight="1">
      <c r="B7" s="195" t="s">
        <v>56</v>
      </c>
      <c r="C7" s="195"/>
      <c r="D7" s="192" t="s">
        <v>57</v>
      </c>
      <c r="E7" s="193"/>
      <c r="F7" s="193"/>
      <c r="G7" s="194"/>
    </row>
    <row r="8" spans="1:7" ht="38.25" customHeight="1">
      <c r="A8" s="11"/>
      <c r="B8" s="37" t="s">
        <v>30</v>
      </c>
      <c r="C8" s="41" t="s">
        <v>58</v>
      </c>
      <c r="D8" s="13" t="s">
        <v>33</v>
      </c>
      <c r="E8" s="13" t="s">
        <v>50</v>
      </c>
      <c r="F8" s="15" t="s">
        <v>35</v>
      </c>
      <c r="G8" s="13" t="s">
        <v>36</v>
      </c>
    </row>
    <row r="9" spans="1:8" ht="13.5" customHeight="1">
      <c r="A9" s="10"/>
      <c r="B9" s="42" t="s">
        <v>37</v>
      </c>
      <c r="C9" s="43">
        <f>+'1.2'!D7</f>
        <v>264392820.444</v>
      </c>
      <c r="D9" s="44">
        <f>+'1.2'!E7/'1.2'!C7</f>
        <v>0.0009138493125799724</v>
      </c>
      <c r="E9" s="44">
        <f>+'1.2'!F7/'1.2'!C7</f>
        <v>0.0001446127437670188</v>
      </c>
      <c r="F9" s="44">
        <f>+'1.2'!G7/'1.2'!C7</f>
        <v>0.0001245360197933406</v>
      </c>
      <c r="G9" s="44">
        <f>+'1.2'!H7/'1.2'!C7</f>
        <v>0.0009589112923185482</v>
      </c>
      <c r="H9" s="32"/>
    </row>
    <row r="10" spans="1:8" ht="13.5" customHeight="1">
      <c r="A10" s="10"/>
      <c r="B10" s="42" t="s">
        <v>38</v>
      </c>
      <c r="C10" s="43">
        <f>+'1.2'!D8</f>
        <v>261086401.42400002</v>
      </c>
      <c r="D10" s="44">
        <f>+'1.2'!E8/'1.2'!C8</f>
        <v>0.0008915281349626171</v>
      </c>
      <c r="E10" s="44">
        <f>+'1.2'!F8/'1.2'!C8</f>
        <v>0.00016282636759215415</v>
      </c>
      <c r="F10" s="44">
        <f>+'1.2'!G8/'1.2'!C8</f>
        <v>0.00011042744856864186</v>
      </c>
      <c r="G10" s="44">
        <f>+'1.2'!H8/'1.2'!C8</f>
        <v>0.0008248739865864128</v>
      </c>
      <c r="H10" s="32"/>
    </row>
    <row r="11" spans="1:8" ht="13.5" customHeight="1">
      <c r="A11" s="10"/>
      <c r="B11" s="42" t="s">
        <v>39</v>
      </c>
      <c r="C11" s="43">
        <f>+'1.2'!D9</f>
        <v>297918391.134</v>
      </c>
      <c r="D11" s="44">
        <f>+'1.2'!E9/'1.2'!C9</f>
        <v>0.0009518636031042485</v>
      </c>
      <c r="E11" s="44">
        <f>+'1.2'!F9/'1.2'!C9</f>
        <v>0.00016371974549347806</v>
      </c>
      <c r="F11" s="44">
        <f>+'1.2'!G9/'1.2'!C9</f>
        <v>0.00014603887522901982</v>
      </c>
      <c r="G11" s="44">
        <f>+'1.2'!H9/'1.2'!C9</f>
        <v>0.0010908936147768864</v>
      </c>
      <c r="H11" s="32"/>
    </row>
    <row r="12" spans="1:8" ht="13.5" customHeight="1">
      <c r="A12" s="10"/>
      <c r="B12" s="42" t="s">
        <v>40</v>
      </c>
      <c r="C12" s="43">
        <f>+'1.2'!D10</f>
        <v>264567314.427</v>
      </c>
      <c r="D12" s="44">
        <f>+'1.2'!E10/'1.2'!C10</f>
        <v>0.0008229049472368128</v>
      </c>
      <c r="E12" s="44">
        <f>+'1.2'!F10/'1.2'!C10</f>
        <v>0.0001349907719859867</v>
      </c>
      <c r="F12" s="44">
        <f>+'1.2'!G10/'1.2'!C10</f>
        <v>0.00011600993253209647</v>
      </c>
      <c r="G12" s="44">
        <f>+'1.2'!H10/'1.2'!C10</f>
        <v>0.000969016663010251</v>
      </c>
      <c r="H12" s="32"/>
    </row>
    <row r="13" spans="1:8" ht="13.5" customHeight="1">
      <c r="A13" s="10"/>
      <c r="B13" s="42" t="s">
        <v>41</v>
      </c>
      <c r="C13" s="43">
        <f>+'1.2'!D11</f>
        <v>247680131.09100002</v>
      </c>
      <c r="D13" s="44">
        <f>+'1.2'!E11/'1.2'!C11</f>
        <v>0.0008175185998622972</v>
      </c>
      <c r="E13" s="44">
        <f>+'1.2'!F11/'1.2'!C11</f>
        <v>0.00012564919458595366</v>
      </c>
      <c r="F13" s="44">
        <f>+'1.2'!G11/'1.2'!C11</f>
        <v>0.00010938097209708103</v>
      </c>
      <c r="G13" s="44">
        <f>+'1.2'!H11/'1.2'!C11</f>
        <v>0.001003700051401427</v>
      </c>
      <c r="H13" s="32"/>
    </row>
    <row r="14" spans="1:8" ht="13.5" customHeight="1">
      <c r="A14" s="10"/>
      <c r="B14" s="45" t="s">
        <v>42</v>
      </c>
      <c r="C14" s="43">
        <f>+'1.2'!D12</f>
        <v>268949984.26199996</v>
      </c>
      <c r="D14" s="44">
        <f>+'1.2'!E12/'1.2'!C12</f>
        <v>0.000880492174840016</v>
      </c>
      <c r="E14" s="44">
        <f>+'1.2'!F12/'1.2'!C12</f>
        <v>0.0001598505048919888</v>
      </c>
      <c r="F14" s="44">
        <f>+'1.2'!G12/'1.2'!C12</f>
        <v>0.0001377876227383153</v>
      </c>
      <c r="G14" s="44">
        <f>+'1.2'!H12/'1.2'!C12</f>
        <v>0.0009482069085412446</v>
      </c>
      <c r="H14" s="32"/>
    </row>
    <row r="15" spans="1:8" ht="13.5" customHeight="1">
      <c r="A15" s="10"/>
      <c r="B15" s="45" t="s">
        <v>43</v>
      </c>
      <c r="C15" s="43">
        <f>+'1.2'!D13</f>
        <v>299116509.28</v>
      </c>
      <c r="D15" s="44">
        <f>+'1.2'!E13/'1.2'!C13</f>
        <v>0.0009604590449382979</v>
      </c>
      <c r="E15" s="44">
        <f>+'1.2'!F13/'1.2'!C13</f>
        <v>0.00015922108021240586</v>
      </c>
      <c r="F15" s="44">
        <f>+'1.2'!G13/'1.2'!C13</f>
        <v>0.00013538488386970987</v>
      </c>
      <c r="G15" s="44">
        <f>+'1.2'!H13/'1.2'!C13</f>
        <v>0.0012780723491495987</v>
      </c>
      <c r="H15" s="32"/>
    </row>
    <row r="16" spans="1:8" ht="13.5" customHeight="1">
      <c r="A16" s="10"/>
      <c r="B16" s="45" t="s">
        <v>44</v>
      </c>
      <c r="C16" s="43">
        <f>+'1.2'!D14</f>
        <v>294284720.417</v>
      </c>
      <c r="D16" s="44">
        <f>+'1.2'!E14/'1.2'!C14</f>
        <v>0.0008917083266022158</v>
      </c>
      <c r="E16" s="44">
        <f>+'1.2'!F14/'1.2'!C14</f>
        <v>0.0001604853225436123</v>
      </c>
      <c r="F16" s="44">
        <f>+'1.2'!G14/'1.2'!C14</f>
        <v>0.00013426145164173315</v>
      </c>
      <c r="G16" s="44">
        <f>+'1.2'!H14/'1.2'!C14</f>
        <v>0.0012260746908869754</v>
      </c>
      <c r="H16" s="32"/>
    </row>
    <row r="17" spans="1:8" ht="13.5" customHeight="1">
      <c r="A17" s="10"/>
      <c r="B17" s="42" t="s">
        <v>98</v>
      </c>
      <c r="C17" s="43">
        <f>+'1.2'!D15</f>
        <v>266840254.912</v>
      </c>
      <c r="D17" s="44">
        <f>+'1.2'!E15/'1.2'!C15</f>
        <v>0.0009147814810517403</v>
      </c>
      <c r="E17" s="44">
        <f>+'1.2'!F15/'1.2'!C15</f>
        <v>0.00023430266506424744</v>
      </c>
      <c r="F17" s="44">
        <f>+'1.2'!G15/'1.2'!C15</f>
        <v>0.00014354339600162666</v>
      </c>
      <c r="G17" s="44">
        <f>+'1.2'!H15/'1.2'!C15</f>
        <v>0.0010540423627672174</v>
      </c>
      <c r="H17" s="32"/>
    </row>
    <row r="18" spans="1:8" ht="13.5" customHeight="1">
      <c r="A18" s="10"/>
      <c r="B18" s="42" t="s">
        <v>99</v>
      </c>
      <c r="C18" s="43">
        <f>+'1.2'!D16</f>
        <v>306138023.093</v>
      </c>
      <c r="D18" s="44">
        <f>+'1.2'!E16/'1.2'!C16</f>
        <v>0.0011273169087921801</v>
      </c>
      <c r="E18" s="44">
        <f>+'1.2'!F16/'1.2'!C16</f>
        <v>0.00019343503625070835</v>
      </c>
      <c r="F18" s="44">
        <f>+'1.2'!G16/'1.2'!C16</f>
        <v>0.00017150375499020405</v>
      </c>
      <c r="G18" s="44">
        <f>+'1.2'!H16/'1.2'!C16</f>
        <v>0.0012869896780862262</v>
      </c>
      <c r="H18" s="32"/>
    </row>
    <row r="19" spans="1:8" ht="13.5" customHeight="1">
      <c r="A19" s="10"/>
      <c r="B19" s="42" t="s">
        <v>101</v>
      </c>
      <c r="C19" s="43">
        <f>+'1.2'!D17</f>
        <v>349457282.627</v>
      </c>
      <c r="D19" s="44">
        <f>+'1.2'!E17/'1.2'!C17</f>
        <v>0.0014442489680959283</v>
      </c>
      <c r="E19" s="44">
        <f>+'1.2'!F17/'1.2'!C17</f>
        <v>0.00024758311637693034</v>
      </c>
      <c r="F19" s="44">
        <f>+'1.2'!G17/'1.2'!C17</f>
        <v>0.00022833853884327896</v>
      </c>
      <c r="G19" s="44">
        <f>+'1.2'!H17/'1.2'!C17</f>
        <v>0.0022176392926306866</v>
      </c>
      <c r="H19" s="32"/>
    </row>
    <row r="20" spans="1:8" ht="13.5" customHeight="1">
      <c r="A20" s="10"/>
      <c r="B20" s="42" t="s">
        <v>128</v>
      </c>
      <c r="C20" s="43">
        <f>+'1.2'!D18</f>
        <v>367500598.855</v>
      </c>
      <c r="D20" s="44">
        <f>+'1.2'!E18/'1.2'!C18</f>
        <v>0.0013140895249113633</v>
      </c>
      <c r="E20" s="44">
        <f>+'1.2'!F18/'1.2'!C18</f>
        <v>0.00025398237359549957</v>
      </c>
      <c r="F20" s="44">
        <f>+'1.2'!G18/'1.2'!C18</f>
        <v>0.0002571473900360534</v>
      </c>
      <c r="G20" s="44">
        <f>+'1.2'!H18/'1.2'!C18</f>
        <v>0.0024010351400695126</v>
      </c>
      <c r="H20" s="32"/>
    </row>
    <row r="21" spans="1:8" ht="13.5" customHeight="1">
      <c r="A21" s="10"/>
      <c r="B21" s="42" t="s">
        <v>129</v>
      </c>
      <c r="C21" s="43">
        <f>+'1.2'!D19</f>
        <v>353726920.984</v>
      </c>
      <c r="D21" s="44">
        <f>+'1.2'!E19/'1.2'!C19</f>
        <v>0.0014039690439261786</v>
      </c>
      <c r="E21" s="44">
        <f>+'1.2'!F19/'1.2'!C19</f>
        <v>0.0003475240139727941</v>
      </c>
      <c r="F21" s="44">
        <f>+'1.2'!G19/'1.2'!C19</f>
        <v>0.0002313006368957574</v>
      </c>
      <c r="G21" s="44">
        <f>+'1.2'!H19/'1.2'!C19</f>
        <v>0.0021888801861965563</v>
      </c>
      <c r="H21" s="32"/>
    </row>
    <row r="22" spans="1:8" ht="13.5" customHeight="1">
      <c r="A22" s="10"/>
      <c r="B22" s="42" t="s">
        <v>130</v>
      </c>
      <c r="C22" s="43">
        <f>+'1.2'!D20</f>
        <v>390365896.975</v>
      </c>
      <c r="D22" s="44">
        <f>+'1.2'!E20/'1.2'!C20</f>
        <v>0.001524791604775363</v>
      </c>
      <c r="E22" s="44">
        <f>+'1.2'!F20/'1.2'!C20</f>
        <v>0.000279782404005237</v>
      </c>
      <c r="F22" s="44">
        <f>+'1.2'!G20/'1.2'!C20</f>
        <v>0.00024033340501302585</v>
      </c>
      <c r="G22" s="44">
        <f>+'1.2'!H20/'1.2'!C20</f>
        <v>0.00219804024637464</v>
      </c>
      <c r="H22" s="32"/>
    </row>
    <row r="23" spans="1:8" ht="13.5" customHeight="1">
      <c r="A23" s="10"/>
      <c r="B23" s="42" t="s">
        <v>134</v>
      </c>
      <c r="C23" s="43">
        <f>+'1.2'!D21</f>
        <v>404436602.768</v>
      </c>
      <c r="D23" s="44">
        <f>+'1.2'!E21/'1.2'!C21</f>
        <v>0.0014558908313769573</v>
      </c>
      <c r="E23" s="44">
        <f>+'1.2'!F21/'1.2'!C21</f>
        <v>0.0002890896086864533</v>
      </c>
      <c r="F23" s="44">
        <f>+'1.2'!G21/'1.2'!C21</f>
        <v>0.00024385779029458408</v>
      </c>
      <c r="G23" s="44">
        <f>+'1.2'!H21/'1.2'!C21</f>
        <v>0.002432829134854945</v>
      </c>
      <c r="H23" s="32"/>
    </row>
    <row r="24" spans="1:8" ht="13.5" customHeight="1">
      <c r="A24" s="10"/>
      <c r="B24" s="42" t="s">
        <v>132</v>
      </c>
      <c r="C24" s="43">
        <f>+'1.2'!D22</f>
        <v>407921871.261</v>
      </c>
      <c r="D24" s="44">
        <f>+'1.2'!E22/'1.2'!C22</f>
        <v>0.0014280628340043707</v>
      </c>
      <c r="E24" s="44">
        <f>+'1.2'!F22/'1.2'!C22</f>
        <v>0.0002991272310310664</v>
      </c>
      <c r="F24" s="44">
        <f>+'1.2'!G22/'1.2'!C22</f>
        <v>0.00024257873514258612</v>
      </c>
      <c r="G24" s="44">
        <f>+'1.2'!H22/'1.2'!C22</f>
        <v>0.0023585591876481024</v>
      </c>
      <c r="H24" s="32"/>
    </row>
    <row r="25" spans="1:8" ht="13.5" customHeight="1">
      <c r="A25" s="10"/>
      <c r="B25" s="42" t="s">
        <v>133</v>
      </c>
      <c r="C25" s="43">
        <f>+'1.2'!D23</f>
        <v>399363286.802</v>
      </c>
      <c r="D25" s="44">
        <f>+'1.2'!E23/'1.2'!C23</f>
        <v>0.0015778115945005362</v>
      </c>
      <c r="E25" s="44">
        <f>+'1.2'!F23/'1.2'!C23</f>
        <v>0.00031120990474160467</v>
      </c>
      <c r="F25" s="44">
        <f>+'1.2'!G23/'1.2'!C23</f>
        <v>0.0003273238943390061</v>
      </c>
      <c r="G25" s="44">
        <f>+'1.2'!H23/'1.2'!C23</f>
        <v>0.002260469363299031</v>
      </c>
      <c r="H25" s="32"/>
    </row>
    <row r="26" spans="1:8" ht="13.5" customHeight="1">
      <c r="A26" s="10"/>
      <c r="B26" s="42" t="s">
        <v>158</v>
      </c>
      <c r="C26" s="43">
        <f>+'1.2'!D24</f>
        <v>507327891.584</v>
      </c>
      <c r="D26" s="44">
        <f>+'1.2'!E24/'1.2'!C24</f>
        <v>0.001517032272661504</v>
      </c>
      <c r="E26" s="44">
        <f>+'1.2'!F24/'1.2'!C24</f>
        <v>0.0002940849834548415</v>
      </c>
      <c r="F26" s="44">
        <f>+'1.2'!G24/'1.2'!C24</f>
        <v>0.0002837750980252101</v>
      </c>
      <c r="G26" s="44">
        <f>+'1.2'!H24/'1.2'!C24</f>
        <v>0.003139811392040363</v>
      </c>
      <c r="H26" s="32"/>
    </row>
    <row r="27" spans="1:8" ht="13.5" customHeight="1">
      <c r="A27" s="10"/>
      <c r="B27" s="42" t="s">
        <v>163</v>
      </c>
      <c r="C27" s="43">
        <f>+'1.2'!D25</f>
        <v>614579895.61</v>
      </c>
      <c r="D27" s="44">
        <f>+'1.2'!E25/'1.2'!C25</f>
        <v>0.0017613254086081144</v>
      </c>
      <c r="E27" s="44">
        <f>+'1.2'!F25/'1.2'!C25</f>
        <v>0.000346683753148772</v>
      </c>
      <c r="F27" s="44">
        <f>+'1.2'!G25/'1.2'!C25</f>
        <v>0.000321289008699347</v>
      </c>
      <c r="G27" s="44">
        <f>+'1.2'!H25/'1.2'!C25</f>
        <v>0.0041648259145951666</v>
      </c>
      <c r="H27" s="32"/>
    </row>
    <row r="28" spans="1:8" ht="13.5" customHeight="1">
      <c r="A28" s="10"/>
      <c r="B28" s="42" t="s">
        <v>166</v>
      </c>
      <c r="C28" s="43">
        <f>+'1.2'!D26</f>
        <v>606171336.248</v>
      </c>
      <c r="D28" s="44">
        <f>+'1.2'!E26/'1.2'!C26</f>
        <v>0.0015737678379695815</v>
      </c>
      <c r="E28" s="44">
        <f>+'1.2'!F26/'1.2'!C26</f>
        <v>0.00032604238035233797</v>
      </c>
      <c r="F28" s="44">
        <f>+'1.2'!G26/'1.2'!C26</f>
        <v>0.00033523669384544197</v>
      </c>
      <c r="G28" s="44">
        <f>+'1.2'!H26/'1.2'!C26</f>
        <v>0.0038262775163523943</v>
      </c>
      <c r="H28" s="32"/>
    </row>
    <row r="29" spans="1:8" ht="13.5" customHeight="1">
      <c r="A29" s="10"/>
      <c r="B29" s="42" t="s">
        <v>176</v>
      </c>
      <c r="C29" s="43">
        <f>+'1.2'!D27</f>
        <v>519684026.252</v>
      </c>
      <c r="D29" s="44">
        <f>+'1.2'!E27/'1.2'!C27</f>
        <v>0.0018720385312764355</v>
      </c>
      <c r="E29" s="44">
        <f>+'1.2'!F27/'1.2'!C27</f>
        <v>0.0003828219795296949</v>
      </c>
      <c r="F29" s="44">
        <f>+'1.2'!G27/'1.2'!C27</f>
        <v>0.0003358295073586158</v>
      </c>
      <c r="G29" s="44">
        <f>+'1.2'!H27/'1.2'!C27</f>
        <v>0.0029813557319962134</v>
      </c>
      <c r="H29" s="32"/>
    </row>
    <row r="30" spans="1:8" ht="13.5" customHeight="1">
      <c r="A30" s="10"/>
      <c r="B30" s="42" t="s">
        <v>179</v>
      </c>
      <c r="C30" s="43">
        <f>+'1.2'!D28</f>
        <v>522862640.529</v>
      </c>
      <c r="D30" s="44">
        <f>+'1.2'!E28/'1.2'!C28</f>
        <v>0.002150960286881397</v>
      </c>
      <c r="E30" s="44">
        <f>+'1.2'!F28/'1.2'!C28</f>
        <v>0.0004433405559773509</v>
      </c>
      <c r="F30" s="44">
        <f>+'1.2'!G28/'1.2'!C28</f>
        <v>0.00039681452847675644</v>
      </c>
      <c r="G30" s="44">
        <f>+'1.2'!H28/'1.2'!C28</f>
        <v>0.0023847797911768563</v>
      </c>
      <c r="H30" s="32"/>
    </row>
    <row r="31" spans="1:8" ht="13.5" customHeight="1">
      <c r="A31" s="10"/>
      <c r="B31" s="42" t="s">
        <v>185</v>
      </c>
      <c r="C31" s="43">
        <f>+'1.2'!D29</f>
        <v>533137189.385</v>
      </c>
      <c r="D31" s="44">
        <f>+'1.2'!E29/'1.2'!C29</f>
        <v>0.002222778575844529</v>
      </c>
      <c r="E31" s="44">
        <f>+'1.2'!F29/'1.2'!C29</f>
        <v>0.00046277066702081135</v>
      </c>
      <c r="F31" s="44">
        <f>+'1.2'!G29/'1.2'!C29</f>
        <v>0.00046937910658096754</v>
      </c>
      <c r="G31" s="44">
        <f>+'1.2'!H29/'1.2'!C29</f>
        <v>0.0031677595903742734</v>
      </c>
      <c r="H31" s="32"/>
    </row>
    <row r="32" spans="1:8" ht="13.5" customHeight="1">
      <c r="A32" s="10"/>
      <c r="B32" s="42" t="s">
        <v>190</v>
      </c>
      <c r="C32" s="43">
        <f>+'1.2'!D30</f>
        <v>470696986.419</v>
      </c>
      <c r="D32" s="44">
        <f>+'1.2'!E30/'1.2'!C30</f>
        <v>0.0018782727879762633</v>
      </c>
      <c r="E32" s="44">
        <f>+'1.2'!F30/'1.2'!C30</f>
        <v>0.00034262121467847637</v>
      </c>
      <c r="F32" s="44">
        <f>+'1.2'!G30/'1.2'!C30</f>
        <v>0.0005069624221752293</v>
      </c>
      <c r="G32" s="44">
        <f>+'1.2'!H30/'1.2'!C30</f>
        <v>0.0027263059036084928</v>
      </c>
      <c r="H32" s="32"/>
    </row>
    <row r="33" spans="1:9" s="76" customFormat="1" ht="13.5" customHeight="1">
      <c r="A33" s="134"/>
      <c r="B33" s="162" t="s">
        <v>195</v>
      </c>
      <c r="C33" s="163">
        <f>+'1.2'!D31</f>
        <v>461659610.72900003</v>
      </c>
      <c r="D33" s="164">
        <f>+'1.2'!E31/'1.2'!C31</f>
        <v>0.0017768602324395016</v>
      </c>
      <c r="E33" s="164">
        <f>+'1.2'!F31/'1.2'!C31</f>
        <v>0.0003876074207254808</v>
      </c>
      <c r="F33" s="164">
        <f>+'1.2'!G31/'1.2'!C31</f>
        <v>0.00038341345879519474</v>
      </c>
      <c r="G33" s="164">
        <f>+'1.2'!H31/'1.2'!C31</f>
        <v>0.002947904739726135</v>
      </c>
      <c r="H33" s="143"/>
      <c r="I33" s="134"/>
    </row>
    <row r="34" spans="1:8" ht="13.5" customHeight="1">
      <c r="A34" s="10"/>
      <c r="B34" s="10"/>
      <c r="C34" s="99"/>
      <c r="D34" s="10"/>
      <c r="E34" s="10"/>
      <c r="F34" s="10"/>
      <c r="G34" s="10"/>
      <c r="H34" s="32"/>
    </row>
    <row r="35" ht="12.75">
      <c r="G35" s="40" t="s">
        <v>45</v>
      </c>
    </row>
  </sheetData>
  <mergeCells count="4">
    <mergeCell ref="B2:G2"/>
    <mergeCell ref="D7:G7"/>
    <mergeCell ref="B7:C7"/>
    <mergeCell ref="B3:G3"/>
  </mergeCells>
  <hyperlinks>
    <hyperlink ref="G35"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scale="81"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415"/>
  <sheetViews>
    <sheetView workbookViewId="0" topLeftCell="A1">
      <selection activeCell="B26" sqref="B26"/>
    </sheetView>
  </sheetViews>
  <sheetFormatPr defaultColWidth="11.421875" defaultRowHeight="12.75"/>
  <cols>
    <col min="1" max="1" width="2.57421875" style="100" customWidth="1"/>
    <col min="2" max="2" width="23.8515625" style="100" bestFit="1" customWidth="1"/>
    <col min="3" max="3" width="20.140625" style="100" bestFit="1" customWidth="1"/>
    <col min="4" max="4" width="20.57421875" style="100" customWidth="1"/>
    <col min="5" max="5" width="21.8515625" style="100" customWidth="1"/>
    <col min="6" max="6" width="14.8515625" style="100" customWidth="1"/>
    <col min="7" max="7" width="21.57421875" style="100" customWidth="1"/>
    <col min="8" max="8" width="16.57421875" style="100" customWidth="1"/>
    <col min="9" max="9" width="19.8515625" style="100" customWidth="1"/>
    <col min="10" max="12" width="11.421875" style="77" customWidth="1"/>
    <col min="13" max="14" width="18.28125" style="78" bestFit="1" customWidth="1"/>
    <col min="15" max="15" width="19.421875" style="78" bestFit="1" customWidth="1"/>
    <col min="16" max="16" width="16.7109375" style="78" bestFit="1" customWidth="1"/>
    <col min="17" max="17" width="11.28125" style="77" customWidth="1"/>
    <col min="18" max="20" width="11.421875" style="77" customWidth="1"/>
    <col min="21" max="16384" width="11.421875" style="100" customWidth="1"/>
  </cols>
  <sheetData>
    <row r="1" ht="12.75"/>
    <row r="2" spans="2:8" ht="15.75" customHeight="1">
      <c r="B2" s="101"/>
      <c r="C2" s="199" t="s">
        <v>140</v>
      </c>
      <c r="D2" s="200"/>
      <c r="E2" s="200"/>
      <c r="F2" s="200"/>
      <c r="G2" s="200"/>
      <c r="H2" s="200"/>
    </row>
    <row r="3" spans="2:15" ht="15.75" customHeight="1">
      <c r="B3" s="102"/>
      <c r="C3" s="200"/>
      <c r="D3" s="200"/>
      <c r="E3" s="200"/>
      <c r="F3" s="200"/>
      <c r="G3" s="200"/>
      <c r="H3" s="200"/>
      <c r="I3" s="103"/>
      <c r="J3" s="112"/>
      <c r="K3" s="112"/>
      <c r="L3" s="112"/>
      <c r="M3" s="108"/>
      <c r="N3" s="108"/>
      <c r="O3" s="108"/>
    </row>
    <row r="4" ht="12.75">
      <c r="B4" s="104"/>
    </row>
    <row r="5" spans="2:12" ht="28.5" customHeight="1">
      <c r="B5" s="116" t="s">
        <v>198</v>
      </c>
      <c r="I5" s="106"/>
      <c r="J5" s="115"/>
      <c r="K5" s="78"/>
      <c r="L5" s="78"/>
    </row>
    <row r="6" spans="3:16" ht="15">
      <c r="C6" s="106"/>
      <c r="D6" s="106"/>
      <c r="E6" s="196" t="s">
        <v>139</v>
      </c>
      <c r="F6" s="197"/>
      <c r="G6" s="197"/>
      <c r="H6" s="198"/>
      <c r="I6" s="106"/>
      <c r="J6" s="78"/>
      <c r="K6" s="78"/>
      <c r="L6" s="78"/>
      <c r="P6" s="109"/>
    </row>
    <row r="7" spans="2:20" s="101" customFormat="1" ht="26.25">
      <c r="B7" s="84" t="s">
        <v>137</v>
      </c>
      <c r="C7" s="117" t="s">
        <v>31</v>
      </c>
      <c r="D7" s="117" t="s">
        <v>138</v>
      </c>
      <c r="E7" s="118" t="s">
        <v>33</v>
      </c>
      <c r="F7" s="119" t="s">
        <v>50</v>
      </c>
      <c r="G7" s="120" t="s">
        <v>35</v>
      </c>
      <c r="H7" s="119" t="s">
        <v>36</v>
      </c>
      <c r="I7" s="121"/>
      <c r="J7" s="78"/>
      <c r="K7" s="114"/>
      <c r="L7" s="115"/>
      <c r="M7" s="115"/>
      <c r="N7" s="115"/>
      <c r="O7" s="115"/>
      <c r="P7" s="110"/>
      <c r="Q7" s="110"/>
      <c r="R7" s="78"/>
      <c r="S7" s="78"/>
      <c r="T7" s="78"/>
    </row>
    <row r="8" spans="2:20" s="101" customFormat="1" ht="12.75">
      <c r="B8" s="79" t="s">
        <v>102</v>
      </c>
      <c r="C8" s="18">
        <v>14554293</v>
      </c>
      <c r="D8" s="18">
        <v>84596</v>
      </c>
      <c r="E8" s="18">
        <v>51100</v>
      </c>
      <c r="F8" s="18">
        <v>13732</v>
      </c>
      <c r="G8" s="18">
        <v>5539</v>
      </c>
      <c r="H8" s="18">
        <v>14225</v>
      </c>
      <c r="I8" s="142"/>
      <c r="J8" s="78"/>
      <c r="K8" s="122"/>
      <c r="L8" s="122"/>
      <c r="M8" s="110"/>
      <c r="N8" s="110"/>
      <c r="O8" s="110"/>
      <c r="P8" s="110"/>
      <c r="Q8" s="78"/>
      <c r="R8" s="78"/>
      <c r="S8" s="78"/>
      <c r="T8" s="78"/>
    </row>
    <row r="9" spans="2:20" s="101" customFormat="1" ht="12.75">
      <c r="B9" s="79" t="s">
        <v>103</v>
      </c>
      <c r="C9" s="18">
        <v>64181</v>
      </c>
      <c r="D9" s="18">
        <v>998</v>
      </c>
      <c r="E9" s="18">
        <v>316</v>
      </c>
      <c r="F9" s="18">
        <v>57</v>
      </c>
      <c r="G9" s="18">
        <v>19</v>
      </c>
      <c r="H9" s="18">
        <v>606</v>
      </c>
      <c r="I9" s="142"/>
      <c r="J9" s="78"/>
      <c r="K9" s="122"/>
      <c r="L9" s="122"/>
      <c r="M9" s="110"/>
      <c r="N9" s="110"/>
      <c r="O9" s="110"/>
      <c r="P9" s="110"/>
      <c r="Q9" s="78"/>
      <c r="R9" s="78"/>
      <c r="S9" s="78"/>
      <c r="T9" s="78"/>
    </row>
    <row r="10" spans="2:20" s="101" customFormat="1" ht="12.75">
      <c r="B10" s="79" t="s">
        <v>104</v>
      </c>
      <c r="C10" s="18">
        <v>7205456</v>
      </c>
      <c r="D10" s="18">
        <v>77419</v>
      </c>
      <c r="E10" s="18">
        <v>29023</v>
      </c>
      <c r="F10" s="18">
        <v>5689</v>
      </c>
      <c r="G10" s="18">
        <v>694</v>
      </c>
      <c r="H10" s="18">
        <v>42013</v>
      </c>
      <c r="I10" s="142"/>
      <c r="J10" s="78"/>
      <c r="K10" s="122"/>
      <c r="L10" s="122"/>
      <c r="M10" s="110"/>
      <c r="N10" s="110"/>
      <c r="O10" s="110"/>
      <c r="P10" s="110"/>
      <c r="Q10" s="78"/>
      <c r="R10" s="78"/>
      <c r="S10" s="78"/>
      <c r="T10" s="78"/>
    </row>
    <row r="11" spans="2:20" s="101" customFormat="1" ht="12.75">
      <c r="B11" s="79" t="s">
        <v>173</v>
      </c>
      <c r="C11" s="18">
        <v>1209214</v>
      </c>
      <c r="D11" s="18">
        <v>9182</v>
      </c>
      <c r="E11" s="18">
        <v>4540</v>
      </c>
      <c r="F11" s="18">
        <v>0</v>
      </c>
      <c r="G11" s="18">
        <v>1640</v>
      </c>
      <c r="H11" s="18">
        <v>3002</v>
      </c>
      <c r="I11" s="142"/>
      <c r="J11" s="78"/>
      <c r="K11" s="122"/>
      <c r="L11" s="122"/>
      <c r="M11" s="110"/>
      <c r="N11" s="110"/>
      <c r="O11" s="110"/>
      <c r="P11" s="110"/>
      <c r="Q11" s="78"/>
      <c r="R11" s="78"/>
      <c r="S11" s="78"/>
      <c r="T11" s="78"/>
    </row>
    <row r="12" spans="2:20" s="101" customFormat="1" ht="12.75">
      <c r="B12" s="79" t="s">
        <v>106</v>
      </c>
      <c r="C12" s="18">
        <v>9603914</v>
      </c>
      <c r="D12" s="18">
        <v>80033</v>
      </c>
      <c r="E12" s="18">
        <v>54706</v>
      </c>
      <c r="F12" s="18">
        <v>4587</v>
      </c>
      <c r="G12" s="18">
        <v>8506</v>
      </c>
      <c r="H12" s="18">
        <v>12234</v>
      </c>
      <c r="I12" s="142"/>
      <c r="J12" s="78"/>
      <c r="K12" s="122"/>
      <c r="L12" s="122"/>
      <c r="M12" s="110"/>
      <c r="N12" s="110"/>
      <c r="O12" s="110"/>
      <c r="P12" s="110"/>
      <c r="Q12" s="78"/>
      <c r="R12" s="78"/>
      <c r="S12" s="78"/>
      <c r="T12" s="78"/>
    </row>
    <row r="13" spans="2:20" s="101" customFormat="1" ht="12.75">
      <c r="B13" s="79" t="s">
        <v>107</v>
      </c>
      <c r="C13" s="18">
        <v>2543</v>
      </c>
      <c r="D13" s="18">
        <v>6</v>
      </c>
      <c r="E13" s="18">
        <v>1</v>
      </c>
      <c r="F13" s="18">
        <v>0</v>
      </c>
      <c r="G13" s="18">
        <v>0</v>
      </c>
      <c r="H13" s="18">
        <v>5</v>
      </c>
      <c r="I13" s="142"/>
      <c r="J13" s="78"/>
      <c r="K13" s="122"/>
      <c r="L13" s="122"/>
      <c r="M13" s="110"/>
      <c r="N13" s="110"/>
      <c r="O13" s="110"/>
      <c r="P13" s="110"/>
      <c r="Q13" s="78"/>
      <c r="R13" s="78"/>
      <c r="S13" s="78"/>
      <c r="T13" s="78"/>
    </row>
    <row r="14" spans="2:20" s="101" customFormat="1" ht="12.75">
      <c r="B14" s="79" t="s">
        <v>108</v>
      </c>
      <c r="C14" s="18">
        <v>1271453</v>
      </c>
      <c r="D14" s="18">
        <v>6660</v>
      </c>
      <c r="E14" s="18">
        <v>4050</v>
      </c>
      <c r="F14" s="18">
        <v>239</v>
      </c>
      <c r="G14" s="18">
        <v>689</v>
      </c>
      <c r="H14" s="18">
        <v>1682</v>
      </c>
      <c r="I14" s="142"/>
      <c r="J14" s="78"/>
      <c r="K14" s="122"/>
      <c r="L14" s="122"/>
      <c r="M14" s="110"/>
      <c r="N14" s="110"/>
      <c r="O14" s="110"/>
      <c r="P14" s="110"/>
      <c r="Q14" s="78"/>
      <c r="R14" s="78"/>
      <c r="S14" s="78"/>
      <c r="T14" s="78"/>
    </row>
    <row r="15" spans="2:20" s="101" customFormat="1" ht="12.75">
      <c r="B15" s="79" t="s">
        <v>109</v>
      </c>
      <c r="C15" s="18">
        <v>950274</v>
      </c>
      <c r="D15" s="18">
        <v>5236</v>
      </c>
      <c r="E15" s="18">
        <v>2011</v>
      </c>
      <c r="F15" s="18">
        <v>232</v>
      </c>
      <c r="G15" s="18">
        <v>453</v>
      </c>
      <c r="H15" s="18">
        <v>2540</v>
      </c>
      <c r="I15" s="142"/>
      <c r="J15" s="78"/>
      <c r="K15" s="122"/>
      <c r="L15" s="122"/>
      <c r="M15" s="110"/>
      <c r="N15" s="110"/>
      <c r="O15" s="110"/>
      <c r="P15" s="110"/>
      <c r="Q15" s="78"/>
      <c r="R15" s="78"/>
      <c r="S15" s="78"/>
      <c r="T15" s="78"/>
    </row>
    <row r="16" spans="2:20" s="101" customFormat="1" ht="12.75">
      <c r="B16" s="79" t="s">
        <v>110</v>
      </c>
      <c r="C16" s="18">
        <v>3350</v>
      </c>
      <c r="D16" s="18">
        <v>0</v>
      </c>
      <c r="E16" s="18">
        <v>0</v>
      </c>
      <c r="F16" s="18">
        <v>0</v>
      </c>
      <c r="G16" s="18">
        <v>0</v>
      </c>
      <c r="H16" s="18">
        <v>0</v>
      </c>
      <c r="I16" s="142"/>
      <c r="J16" s="78"/>
      <c r="K16" s="122"/>
      <c r="L16" s="122"/>
      <c r="M16" s="110"/>
      <c r="N16" s="110"/>
      <c r="O16" s="110"/>
      <c r="P16" s="110"/>
      <c r="Q16" s="78"/>
      <c r="R16" s="78"/>
      <c r="S16" s="78"/>
      <c r="T16" s="78"/>
    </row>
    <row r="17" spans="2:20" s="101" customFormat="1" ht="12.75">
      <c r="B17" s="79" t="s">
        <v>112</v>
      </c>
      <c r="C17" s="18">
        <v>15285213</v>
      </c>
      <c r="D17" s="18">
        <v>193690</v>
      </c>
      <c r="E17" s="18">
        <v>110938</v>
      </c>
      <c r="F17" s="18">
        <v>15232</v>
      </c>
      <c r="G17" s="18">
        <v>14803</v>
      </c>
      <c r="H17" s="18">
        <v>52717</v>
      </c>
      <c r="I17" s="142"/>
      <c r="J17" s="78"/>
      <c r="K17" s="122"/>
      <c r="L17" s="122"/>
      <c r="M17" s="110"/>
      <c r="N17" s="110"/>
      <c r="O17" s="110"/>
      <c r="P17" s="110"/>
      <c r="Q17" s="78"/>
      <c r="R17" s="78"/>
      <c r="S17" s="78"/>
      <c r="T17" s="78"/>
    </row>
    <row r="18" spans="2:20" s="101" customFormat="1" ht="12.75">
      <c r="B18" s="85" t="s">
        <v>169</v>
      </c>
      <c r="C18" s="18">
        <v>1613298</v>
      </c>
      <c r="D18" s="18">
        <v>9339</v>
      </c>
      <c r="E18" s="18">
        <v>4442</v>
      </c>
      <c r="F18" s="18">
        <v>1189</v>
      </c>
      <c r="G18" s="18">
        <v>798</v>
      </c>
      <c r="H18" s="18">
        <v>2910</v>
      </c>
      <c r="I18" s="142"/>
      <c r="J18" s="78"/>
      <c r="K18" s="122"/>
      <c r="L18" s="122"/>
      <c r="M18" s="110"/>
      <c r="N18" s="110"/>
      <c r="O18" s="110"/>
      <c r="P18" s="110"/>
      <c r="Q18" s="78"/>
      <c r="R18" s="78"/>
      <c r="S18" s="78"/>
      <c r="T18" s="78"/>
    </row>
    <row r="19" spans="2:20" s="101" customFormat="1" ht="12.75">
      <c r="B19" s="79" t="s">
        <v>114</v>
      </c>
      <c r="C19" s="18">
        <v>1535</v>
      </c>
      <c r="D19" s="18">
        <v>0</v>
      </c>
      <c r="E19" s="18">
        <v>0</v>
      </c>
      <c r="F19" s="18">
        <v>0</v>
      </c>
      <c r="G19" s="18">
        <v>0</v>
      </c>
      <c r="H19" s="18">
        <v>0</v>
      </c>
      <c r="I19" s="142"/>
      <c r="J19" s="78"/>
      <c r="K19" s="122"/>
      <c r="L19" s="122"/>
      <c r="M19" s="110"/>
      <c r="N19" s="110"/>
      <c r="O19" s="110"/>
      <c r="P19" s="110"/>
      <c r="Q19" s="78"/>
      <c r="R19" s="78"/>
      <c r="S19" s="78"/>
      <c r="T19" s="78"/>
    </row>
    <row r="20" spans="2:20" s="101" customFormat="1" ht="12.75">
      <c r="B20" s="79" t="s">
        <v>115</v>
      </c>
      <c r="C20" s="18">
        <v>3565</v>
      </c>
      <c r="D20" s="18">
        <v>58</v>
      </c>
      <c r="E20" s="18">
        <v>0</v>
      </c>
      <c r="F20" s="18">
        <v>0</v>
      </c>
      <c r="G20" s="18">
        <v>0</v>
      </c>
      <c r="H20" s="18">
        <v>58</v>
      </c>
      <c r="I20" s="142"/>
      <c r="J20" s="78"/>
      <c r="K20" s="122"/>
      <c r="L20" s="122"/>
      <c r="M20" s="110"/>
      <c r="N20" s="110"/>
      <c r="O20" s="110"/>
      <c r="P20" s="110"/>
      <c r="Q20" s="78"/>
      <c r="R20" s="78"/>
      <c r="S20" s="78"/>
      <c r="T20" s="78"/>
    </row>
    <row r="21" spans="2:20" s="101" customFormat="1" ht="12.75">
      <c r="B21" s="85" t="s">
        <v>175</v>
      </c>
      <c r="C21" s="18">
        <v>2380</v>
      </c>
      <c r="D21" s="18">
        <v>34</v>
      </c>
      <c r="E21" s="18">
        <v>0</v>
      </c>
      <c r="F21" s="18">
        <v>0</v>
      </c>
      <c r="G21" s="18">
        <v>0</v>
      </c>
      <c r="H21" s="18">
        <v>34</v>
      </c>
      <c r="I21" s="142"/>
      <c r="J21" s="78"/>
      <c r="K21" s="122"/>
      <c r="L21" s="122"/>
      <c r="M21" s="110"/>
      <c r="N21" s="110"/>
      <c r="O21" s="110"/>
      <c r="P21" s="110"/>
      <c r="Q21" s="78"/>
      <c r="R21" s="78"/>
      <c r="S21" s="78"/>
      <c r="T21" s="78"/>
    </row>
    <row r="22" spans="2:20" s="101" customFormat="1" ht="12.75">
      <c r="B22" s="79" t="s">
        <v>117</v>
      </c>
      <c r="C22" s="18">
        <v>760930</v>
      </c>
      <c r="D22" s="18">
        <v>5634</v>
      </c>
      <c r="E22" s="18">
        <v>2258</v>
      </c>
      <c r="F22" s="18">
        <v>1926</v>
      </c>
      <c r="G22" s="18">
        <v>421</v>
      </c>
      <c r="H22" s="18">
        <v>1029</v>
      </c>
      <c r="I22" s="142"/>
      <c r="J22" s="78"/>
      <c r="K22" s="122"/>
      <c r="L22" s="122"/>
      <c r="M22" s="110"/>
      <c r="N22" s="110"/>
      <c r="O22" s="110"/>
      <c r="P22" s="110"/>
      <c r="Q22" s="78"/>
      <c r="R22" s="78"/>
      <c r="S22" s="78"/>
      <c r="T22" s="78"/>
    </row>
    <row r="23" spans="2:20" s="101" customFormat="1" ht="12.75">
      <c r="B23" s="79" t="s">
        <v>118</v>
      </c>
      <c r="C23" s="18">
        <v>226993</v>
      </c>
      <c r="D23" s="18">
        <v>3379</v>
      </c>
      <c r="E23" s="18">
        <v>2033</v>
      </c>
      <c r="F23" s="18">
        <v>549</v>
      </c>
      <c r="G23" s="18">
        <v>189</v>
      </c>
      <c r="H23" s="18">
        <v>608</v>
      </c>
      <c r="I23" s="142"/>
      <c r="J23" s="78"/>
      <c r="K23" s="122"/>
      <c r="L23" s="122"/>
      <c r="M23" s="110"/>
      <c r="N23" s="110"/>
      <c r="O23" s="110"/>
      <c r="P23" s="110"/>
      <c r="Q23" s="78"/>
      <c r="R23" s="78"/>
      <c r="S23" s="78"/>
      <c r="T23" s="78"/>
    </row>
    <row r="24" spans="2:20" s="101" customFormat="1" ht="12.75">
      <c r="B24" s="79" t="s">
        <v>119</v>
      </c>
      <c r="C24" s="18">
        <v>8</v>
      </c>
      <c r="D24" s="18">
        <v>0</v>
      </c>
      <c r="E24" s="18">
        <v>0</v>
      </c>
      <c r="F24" s="18">
        <v>0</v>
      </c>
      <c r="G24" s="18">
        <v>0</v>
      </c>
      <c r="H24" s="18">
        <v>0</v>
      </c>
      <c r="I24" s="142"/>
      <c r="J24" s="78"/>
      <c r="K24" s="122"/>
      <c r="L24" s="122"/>
      <c r="M24" s="110"/>
      <c r="N24" s="110"/>
      <c r="O24" s="110"/>
      <c r="P24" s="110"/>
      <c r="Q24" s="78"/>
      <c r="R24" s="78"/>
      <c r="S24" s="78"/>
      <c r="T24" s="78"/>
    </row>
    <row r="25" spans="2:20" s="101" customFormat="1" ht="12.75">
      <c r="B25" s="79" t="s">
        <v>197</v>
      </c>
      <c r="C25" s="18">
        <v>20338</v>
      </c>
      <c r="D25" s="18">
        <v>62</v>
      </c>
      <c r="E25" s="18">
        <v>24</v>
      </c>
      <c r="F25" s="18">
        <v>0</v>
      </c>
      <c r="G25" s="18">
        <v>6</v>
      </c>
      <c r="H25" s="18">
        <v>32</v>
      </c>
      <c r="I25" s="142"/>
      <c r="J25" s="78"/>
      <c r="K25" s="122"/>
      <c r="L25" s="122"/>
      <c r="M25" s="110"/>
      <c r="N25" s="110"/>
      <c r="O25" s="110"/>
      <c r="P25" s="110"/>
      <c r="Q25" s="78"/>
      <c r="R25" s="78"/>
      <c r="S25" s="78"/>
      <c r="T25" s="78"/>
    </row>
    <row r="26" spans="2:20" s="101" customFormat="1" ht="12.75">
      <c r="B26" s="79" t="s">
        <v>202</v>
      </c>
      <c r="C26" s="18">
        <v>11373</v>
      </c>
      <c r="D26" s="18">
        <v>10</v>
      </c>
      <c r="E26" s="18">
        <v>5</v>
      </c>
      <c r="F26" s="18">
        <v>0</v>
      </c>
      <c r="G26" s="18">
        <v>0</v>
      </c>
      <c r="H26" s="18">
        <v>5</v>
      </c>
      <c r="I26" s="142"/>
      <c r="J26" s="78"/>
      <c r="K26" s="122"/>
      <c r="L26" s="122"/>
      <c r="M26" s="110"/>
      <c r="N26" s="110"/>
      <c r="O26" s="110"/>
      <c r="P26" s="110"/>
      <c r="Q26" s="78"/>
      <c r="R26" s="78"/>
      <c r="S26" s="78"/>
      <c r="T26" s="78"/>
    </row>
    <row r="27" spans="2:20" s="101" customFormat="1" ht="12.75">
      <c r="B27" s="79" t="s">
        <v>122</v>
      </c>
      <c r="C27" s="18">
        <v>2086920</v>
      </c>
      <c r="D27" s="18">
        <v>12757</v>
      </c>
      <c r="E27" s="18">
        <v>6343</v>
      </c>
      <c r="F27" s="18">
        <v>1935</v>
      </c>
      <c r="G27" s="18">
        <v>1145</v>
      </c>
      <c r="H27" s="18">
        <v>3334</v>
      </c>
      <c r="I27" s="142"/>
      <c r="J27" s="78"/>
      <c r="K27" s="122"/>
      <c r="L27" s="122"/>
      <c r="M27" s="110"/>
      <c r="N27" s="110"/>
      <c r="O27" s="110"/>
      <c r="P27" s="110"/>
      <c r="Q27" s="78"/>
      <c r="R27" s="78"/>
      <c r="S27" s="78"/>
      <c r="T27" s="78"/>
    </row>
    <row r="28" spans="2:20" s="101" customFormat="1" ht="12.75">
      <c r="B28" s="79" t="s">
        <v>123</v>
      </c>
      <c r="C28" s="18">
        <v>1322663</v>
      </c>
      <c r="D28" s="18">
        <v>14108</v>
      </c>
      <c r="E28" s="18">
        <v>6034</v>
      </c>
      <c r="F28" s="18">
        <v>1119</v>
      </c>
      <c r="G28" s="18">
        <v>548</v>
      </c>
      <c r="H28" s="18">
        <v>6407</v>
      </c>
      <c r="I28" s="142"/>
      <c r="J28" s="78"/>
      <c r="K28" s="122"/>
      <c r="L28" s="122"/>
      <c r="M28" s="110"/>
      <c r="N28" s="110"/>
      <c r="O28" s="110"/>
      <c r="P28" s="110"/>
      <c r="Q28" s="78"/>
      <c r="R28" s="78"/>
      <c r="S28" s="78"/>
      <c r="T28" s="78"/>
    </row>
    <row r="29" spans="2:20" s="101" customFormat="1" ht="12.75">
      <c r="B29" s="125" t="s">
        <v>124</v>
      </c>
      <c r="C29" s="126">
        <v>56199894</v>
      </c>
      <c r="D29" s="126">
        <v>503201</v>
      </c>
      <c r="E29" s="126">
        <v>277824</v>
      </c>
      <c r="F29" s="126">
        <v>46486</v>
      </c>
      <c r="G29" s="126">
        <v>35450</v>
      </c>
      <c r="H29" s="126">
        <v>143441</v>
      </c>
      <c r="I29" s="142"/>
      <c r="J29" s="78"/>
      <c r="K29" s="122"/>
      <c r="L29" s="122"/>
      <c r="M29" s="110"/>
      <c r="N29" s="110"/>
      <c r="O29" s="110"/>
      <c r="P29" s="110"/>
      <c r="Q29" s="78"/>
      <c r="R29" s="78"/>
      <c r="S29" s="78"/>
      <c r="T29" s="78"/>
    </row>
    <row r="30" ht="12.75">
      <c r="B30" s="104"/>
    </row>
    <row r="31" ht="12.75">
      <c r="B31" s="104"/>
    </row>
    <row r="32" spans="2:12" ht="28.5" customHeight="1">
      <c r="B32" s="116" t="s">
        <v>191</v>
      </c>
      <c r="I32" s="106"/>
      <c r="J32" s="115"/>
      <c r="K32" s="78"/>
      <c r="L32" s="78"/>
    </row>
    <row r="33" spans="3:16" ht="15">
      <c r="C33" s="106"/>
      <c r="D33" s="106"/>
      <c r="E33" s="196" t="s">
        <v>139</v>
      </c>
      <c r="F33" s="197"/>
      <c r="G33" s="197"/>
      <c r="H33" s="198"/>
      <c r="I33" s="106"/>
      <c r="J33" s="78"/>
      <c r="K33" s="78"/>
      <c r="L33" s="78"/>
      <c r="P33" s="109"/>
    </row>
    <row r="34" spans="2:20" s="101" customFormat="1" ht="26.25">
      <c r="B34" s="84" t="s">
        <v>137</v>
      </c>
      <c r="C34" s="117" t="s">
        <v>31</v>
      </c>
      <c r="D34" s="117" t="s">
        <v>138</v>
      </c>
      <c r="E34" s="118" t="s">
        <v>33</v>
      </c>
      <c r="F34" s="119" t="s">
        <v>50</v>
      </c>
      <c r="G34" s="120" t="s">
        <v>35</v>
      </c>
      <c r="H34" s="119" t="s">
        <v>36</v>
      </c>
      <c r="I34" s="121"/>
      <c r="J34" s="78"/>
      <c r="K34" s="114"/>
      <c r="L34" s="115"/>
      <c r="M34" s="115"/>
      <c r="N34" s="115"/>
      <c r="O34" s="115"/>
      <c r="P34" s="110"/>
      <c r="Q34" s="110"/>
      <c r="R34" s="78"/>
      <c r="S34" s="78"/>
      <c r="T34" s="78"/>
    </row>
    <row r="35" spans="2:20" s="101" customFormat="1" ht="12.75">
      <c r="B35" s="17" t="s">
        <v>102</v>
      </c>
      <c r="C35" s="18">
        <v>14338462</v>
      </c>
      <c r="D35" s="18">
        <v>85235</v>
      </c>
      <c r="E35" s="18">
        <v>51594</v>
      </c>
      <c r="F35" s="18">
        <v>13942</v>
      </c>
      <c r="G35" s="18">
        <v>5495</v>
      </c>
      <c r="H35" s="18">
        <v>14204</v>
      </c>
      <c r="I35" s="142"/>
      <c r="J35" s="78"/>
      <c r="K35" s="122"/>
      <c r="L35" s="122"/>
      <c r="M35" s="110"/>
      <c r="N35" s="110"/>
      <c r="O35" s="110"/>
      <c r="P35" s="110"/>
      <c r="Q35" s="78"/>
      <c r="R35" s="78"/>
      <c r="S35" s="78"/>
      <c r="T35" s="78"/>
    </row>
    <row r="36" spans="2:20" s="101" customFormat="1" ht="12.75">
      <c r="B36" s="17" t="s">
        <v>103</v>
      </c>
      <c r="C36" s="18">
        <v>81051</v>
      </c>
      <c r="D36" s="18">
        <v>994</v>
      </c>
      <c r="E36" s="18">
        <v>387</v>
      </c>
      <c r="F36" s="18">
        <v>44</v>
      </c>
      <c r="G36" s="18">
        <v>19</v>
      </c>
      <c r="H36" s="18">
        <v>544</v>
      </c>
      <c r="I36" s="142"/>
      <c r="J36" s="78"/>
      <c r="K36" s="122"/>
      <c r="L36" s="122"/>
      <c r="M36" s="110"/>
      <c r="N36" s="110"/>
      <c r="O36" s="110"/>
      <c r="P36" s="110"/>
      <c r="Q36" s="78"/>
      <c r="R36" s="78"/>
      <c r="S36" s="78"/>
      <c r="T36" s="78"/>
    </row>
    <row r="37" spans="2:20" s="101" customFormat="1" ht="12.75">
      <c r="B37" s="17" t="s">
        <v>104</v>
      </c>
      <c r="C37" s="18">
        <v>7423859</v>
      </c>
      <c r="D37" s="18">
        <v>72132</v>
      </c>
      <c r="E37" s="18">
        <v>29179</v>
      </c>
      <c r="F37" s="18">
        <v>5121</v>
      </c>
      <c r="G37" s="18">
        <v>654</v>
      </c>
      <c r="H37" s="18">
        <v>37178</v>
      </c>
      <c r="I37" s="142"/>
      <c r="J37" s="78"/>
      <c r="K37" s="122"/>
      <c r="L37" s="122"/>
      <c r="M37" s="110"/>
      <c r="N37" s="110"/>
      <c r="O37" s="110"/>
      <c r="P37" s="110"/>
      <c r="Q37" s="78"/>
      <c r="R37" s="78"/>
      <c r="S37" s="78"/>
      <c r="T37" s="78"/>
    </row>
    <row r="38" spans="2:20" s="101" customFormat="1" ht="12.75">
      <c r="B38" s="17" t="s">
        <v>173</v>
      </c>
      <c r="C38" s="18">
        <v>1163997</v>
      </c>
      <c r="D38" s="18">
        <v>9340</v>
      </c>
      <c r="E38" s="18">
        <v>4552</v>
      </c>
      <c r="F38" s="18">
        <v>0</v>
      </c>
      <c r="G38" s="18">
        <v>1519</v>
      </c>
      <c r="H38" s="18">
        <v>3269</v>
      </c>
      <c r="I38" s="142"/>
      <c r="J38" s="78"/>
      <c r="K38" s="122"/>
      <c r="L38" s="122"/>
      <c r="M38" s="110"/>
      <c r="N38" s="110"/>
      <c r="O38" s="110"/>
      <c r="P38" s="110"/>
      <c r="Q38" s="78"/>
      <c r="R38" s="78"/>
      <c r="S38" s="78"/>
      <c r="T38" s="78"/>
    </row>
    <row r="39" spans="2:20" s="101" customFormat="1" ht="12.75">
      <c r="B39" s="17" t="s">
        <v>106</v>
      </c>
      <c r="C39" s="18">
        <v>9314817</v>
      </c>
      <c r="D39" s="18">
        <v>71063</v>
      </c>
      <c r="E39" s="18">
        <v>46051</v>
      </c>
      <c r="F39" s="18">
        <v>1</v>
      </c>
      <c r="G39" s="18">
        <v>12021</v>
      </c>
      <c r="H39" s="18">
        <v>12990</v>
      </c>
      <c r="I39" s="142"/>
      <c r="J39" s="78"/>
      <c r="K39" s="122"/>
      <c r="L39" s="122"/>
      <c r="M39" s="110"/>
      <c r="N39" s="110"/>
      <c r="O39" s="110"/>
      <c r="P39" s="110"/>
      <c r="Q39" s="78"/>
      <c r="R39" s="78"/>
      <c r="S39" s="78"/>
      <c r="T39" s="78"/>
    </row>
    <row r="40" spans="2:20" s="101" customFormat="1" ht="12.75">
      <c r="B40" s="17" t="s">
        <v>107</v>
      </c>
      <c r="C40" s="18">
        <v>2518</v>
      </c>
      <c r="D40" s="18">
        <v>16</v>
      </c>
      <c r="E40" s="18">
        <v>6</v>
      </c>
      <c r="F40" s="18">
        <v>0</v>
      </c>
      <c r="G40" s="18">
        <v>0</v>
      </c>
      <c r="H40" s="18">
        <v>10</v>
      </c>
      <c r="I40" s="142"/>
      <c r="J40" s="78"/>
      <c r="K40" s="122"/>
      <c r="L40" s="122"/>
      <c r="M40" s="110"/>
      <c r="N40" s="110"/>
      <c r="O40" s="110"/>
      <c r="P40" s="110"/>
      <c r="Q40" s="78"/>
      <c r="R40" s="78"/>
      <c r="S40" s="78"/>
      <c r="T40" s="78"/>
    </row>
    <row r="41" spans="2:20" s="101" customFormat="1" ht="12.75">
      <c r="B41" s="17" t="s">
        <v>108</v>
      </c>
      <c r="C41" s="18">
        <v>1265483</v>
      </c>
      <c r="D41" s="18">
        <v>6108</v>
      </c>
      <c r="E41" s="18">
        <v>3901</v>
      </c>
      <c r="F41" s="18">
        <v>164</v>
      </c>
      <c r="G41" s="18">
        <v>636</v>
      </c>
      <c r="H41" s="18">
        <v>1407</v>
      </c>
      <c r="I41" s="142"/>
      <c r="J41" s="78"/>
      <c r="K41" s="122"/>
      <c r="L41" s="122"/>
      <c r="M41" s="110"/>
      <c r="N41" s="110"/>
      <c r="O41" s="110"/>
      <c r="P41" s="110"/>
      <c r="Q41" s="78"/>
      <c r="R41" s="78"/>
      <c r="S41" s="78"/>
      <c r="T41" s="78"/>
    </row>
    <row r="42" spans="2:20" s="101" customFormat="1" ht="12.75">
      <c r="B42" s="17" t="s">
        <v>109</v>
      </c>
      <c r="C42" s="18">
        <v>932337</v>
      </c>
      <c r="D42" s="18">
        <v>4565</v>
      </c>
      <c r="E42" s="18">
        <v>1980</v>
      </c>
      <c r="F42" s="18">
        <v>232</v>
      </c>
      <c r="G42" s="18">
        <v>426</v>
      </c>
      <c r="H42" s="18">
        <v>1927</v>
      </c>
      <c r="I42" s="142"/>
      <c r="J42" s="78"/>
      <c r="K42" s="122"/>
      <c r="L42" s="122"/>
      <c r="M42" s="110"/>
      <c r="N42" s="110"/>
      <c r="O42" s="110"/>
      <c r="P42" s="110"/>
      <c r="Q42" s="78"/>
      <c r="R42" s="78"/>
      <c r="S42" s="78"/>
      <c r="T42" s="78"/>
    </row>
    <row r="43" spans="2:20" s="101" customFormat="1" ht="12.75">
      <c r="B43" s="17" t="s">
        <v>110</v>
      </c>
      <c r="C43" s="18">
        <v>3470</v>
      </c>
      <c r="D43" s="18">
        <v>0</v>
      </c>
      <c r="E43" s="18">
        <v>0</v>
      </c>
      <c r="F43" s="18">
        <v>0</v>
      </c>
      <c r="G43" s="18">
        <v>0</v>
      </c>
      <c r="H43" s="18">
        <v>0</v>
      </c>
      <c r="I43" s="142"/>
      <c r="J43" s="78"/>
      <c r="K43" s="122"/>
      <c r="L43" s="122"/>
      <c r="M43" s="110"/>
      <c r="N43" s="110"/>
      <c r="O43" s="110"/>
      <c r="P43" s="110"/>
      <c r="Q43" s="78"/>
      <c r="R43" s="78"/>
      <c r="S43" s="78"/>
      <c r="T43" s="78"/>
    </row>
    <row r="44" spans="2:20" s="101" customFormat="1" ht="12.75">
      <c r="B44" s="17" t="s">
        <v>112</v>
      </c>
      <c r="C44" s="18">
        <v>15217672</v>
      </c>
      <c r="D44" s="18">
        <v>202629</v>
      </c>
      <c r="E44" s="18">
        <v>112253</v>
      </c>
      <c r="F44" s="18">
        <v>15300</v>
      </c>
      <c r="G44" s="18">
        <v>15538</v>
      </c>
      <c r="H44" s="18">
        <v>59538</v>
      </c>
      <c r="I44" s="142"/>
      <c r="J44" s="78"/>
      <c r="K44" s="122"/>
      <c r="L44" s="122"/>
      <c r="M44" s="110"/>
      <c r="N44" s="110"/>
      <c r="O44" s="110"/>
      <c r="P44" s="110"/>
      <c r="Q44" s="78"/>
      <c r="R44" s="78"/>
      <c r="S44" s="78"/>
      <c r="T44" s="78"/>
    </row>
    <row r="45" spans="2:20" s="101" customFormat="1" ht="12.75">
      <c r="B45" s="85" t="s">
        <v>169</v>
      </c>
      <c r="C45" s="18">
        <v>1597889</v>
      </c>
      <c r="D45" s="18">
        <v>10576</v>
      </c>
      <c r="E45" s="18">
        <v>5378</v>
      </c>
      <c r="F45" s="18">
        <v>1230</v>
      </c>
      <c r="G45" s="18">
        <v>881</v>
      </c>
      <c r="H45" s="18">
        <v>3087</v>
      </c>
      <c r="I45" s="142"/>
      <c r="J45" s="78"/>
      <c r="K45" s="122"/>
      <c r="L45" s="122"/>
      <c r="M45" s="110"/>
      <c r="N45" s="110"/>
      <c r="O45" s="110"/>
      <c r="P45" s="110"/>
      <c r="Q45" s="78"/>
      <c r="R45" s="78"/>
      <c r="S45" s="78"/>
      <c r="T45" s="78"/>
    </row>
    <row r="46" spans="2:20" s="101" customFormat="1" ht="12.75">
      <c r="B46" s="17" t="s">
        <v>114</v>
      </c>
      <c r="C46" s="18">
        <v>1521</v>
      </c>
      <c r="D46" s="18">
        <v>2</v>
      </c>
      <c r="E46" s="18">
        <v>0</v>
      </c>
      <c r="F46" s="18">
        <v>0</v>
      </c>
      <c r="G46" s="18">
        <v>0</v>
      </c>
      <c r="H46" s="18">
        <v>2</v>
      </c>
      <c r="I46" s="142"/>
      <c r="J46" s="78"/>
      <c r="K46" s="122"/>
      <c r="L46" s="122"/>
      <c r="M46" s="110"/>
      <c r="N46" s="110"/>
      <c r="O46" s="110"/>
      <c r="P46" s="110"/>
      <c r="Q46" s="78"/>
      <c r="R46" s="78"/>
      <c r="S46" s="78"/>
      <c r="T46" s="78"/>
    </row>
    <row r="47" spans="2:20" s="101" customFormat="1" ht="12.75">
      <c r="B47" s="17" t="s">
        <v>115</v>
      </c>
      <c r="C47" s="18">
        <v>3166</v>
      </c>
      <c r="D47" s="18">
        <v>52</v>
      </c>
      <c r="E47" s="18">
        <v>0</v>
      </c>
      <c r="F47" s="18">
        <v>0</v>
      </c>
      <c r="G47" s="18">
        <v>0</v>
      </c>
      <c r="H47" s="18">
        <v>52</v>
      </c>
      <c r="I47" s="142"/>
      <c r="J47" s="78"/>
      <c r="K47" s="122"/>
      <c r="L47" s="122"/>
      <c r="M47" s="110"/>
      <c r="N47" s="110"/>
      <c r="O47" s="110"/>
      <c r="P47" s="110"/>
      <c r="Q47" s="78"/>
      <c r="R47" s="78"/>
      <c r="S47" s="78"/>
      <c r="T47" s="78"/>
    </row>
    <row r="48" spans="2:20" s="101" customFormat="1" ht="12.75">
      <c r="B48" s="17" t="s">
        <v>175</v>
      </c>
      <c r="C48" s="18">
        <v>2889</v>
      </c>
      <c r="D48" s="18">
        <v>39</v>
      </c>
      <c r="E48" s="18">
        <v>0</v>
      </c>
      <c r="F48" s="18">
        <v>0</v>
      </c>
      <c r="G48" s="18">
        <v>0</v>
      </c>
      <c r="H48" s="18">
        <v>39</v>
      </c>
      <c r="I48" s="142"/>
      <c r="J48" s="78"/>
      <c r="K48" s="122"/>
      <c r="L48" s="122"/>
      <c r="M48" s="110"/>
      <c r="N48" s="110"/>
      <c r="O48" s="110"/>
      <c r="P48" s="110"/>
      <c r="Q48" s="78"/>
      <c r="R48" s="78"/>
      <c r="S48" s="78"/>
      <c r="T48" s="78"/>
    </row>
    <row r="49" spans="2:20" s="101" customFormat="1" ht="12.75">
      <c r="B49" s="146" t="s">
        <v>117</v>
      </c>
      <c r="C49" s="18">
        <v>744481</v>
      </c>
      <c r="D49" s="18">
        <v>5208</v>
      </c>
      <c r="E49" s="18">
        <v>1891</v>
      </c>
      <c r="F49" s="18">
        <v>1821</v>
      </c>
      <c r="G49" s="18">
        <v>341</v>
      </c>
      <c r="H49" s="18">
        <v>1155</v>
      </c>
      <c r="I49" s="142"/>
      <c r="J49" s="78"/>
      <c r="K49" s="122"/>
      <c r="L49" s="122"/>
      <c r="M49" s="110"/>
      <c r="N49" s="110"/>
      <c r="O49" s="110"/>
      <c r="P49" s="110"/>
      <c r="Q49" s="78"/>
      <c r="R49" s="78"/>
      <c r="S49" s="78"/>
      <c r="T49" s="78"/>
    </row>
    <row r="50" spans="2:20" s="101" customFormat="1" ht="12.75">
      <c r="B50" s="17" t="s">
        <v>118</v>
      </c>
      <c r="C50" s="18">
        <v>210290</v>
      </c>
      <c r="D50" s="18">
        <v>4687</v>
      </c>
      <c r="E50" s="18">
        <v>2618</v>
      </c>
      <c r="F50" s="18">
        <v>389</v>
      </c>
      <c r="G50" s="18">
        <v>310</v>
      </c>
      <c r="H50" s="18">
        <v>1370</v>
      </c>
      <c r="I50" s="142"/>
      <c r="J50" s="78"/>
      <c r="K50" s="122"/>
      <c r="L50" s="122"/>
      <c r="M50" s="110"/>
      <c r="N50" s="110"/>
      <c r="O50" s="110"/>
      <c r="P50" s="110"/>
      <c r="Q50" s="78"/>
      <c r="R50" s="78"/>
      <c r="S50" s="78"/>
      <c r="T50" s="78"/>
    </row>
    <row r="51" spans="2:20" s="101" customFormat="1" ht="12.75">
      <c r="B51" s="17" t="s">
        <v>119</v>
      </c>
      <c r="C51" s="18">
        <v>8</v>
      </c>
      <c r="D51" s="18">
        <v>0</v>
      </c>
      <c r="E51" s="18">
        <v>0</v>
      </c>
      <c r="F51" s="18">
        <v>0</v>
      </c>
      <c r="G51" s="18">
        <v>0</v>
      </c>
      <c r="H51" s="18">
        <v>0</v>
      </c>
      <c r="I51" s="142"/>
      <c r="J51" s="78"/>
      <c r="K51" s="122"/>
      <c r="L51" s="122"/>
      <c r="M51" s="110"/>
      <c r="N51" s="110"/>
      <c r="O51" s="110"/>
      <c r="P51" s="110"/>
      <c r="Q51" s="78"/>
      <c r="R51" s="78"/>
      <c r="S51" s="78"/>
      <c r="T51" s="78"/>
    </row>
    <row r="52" spans="2:20" s="101" customFormat="1" ht="12.75">
      <c r="B52" s="17" t="s">
        <v>120</v>
      </c>
      <c r="C52" s="18">
        <v>22568</v>
      </c>
      <c r="D52" s="18">
        <v>126</v>
      </c>
      <c r="E52" s="18">
        <v>41</v>
      </c>
      <c r="F52" s="18">
        <v>0</v>
      </c>
      <c r="G52" s="18">
        <v>12</v>
      </c>
      <c r="H52" s="18">
        <v>73</v>
      </c>
      <c r="I52" s="142"/>
      <c r="J52" s="78"/>
      <c r="K52" s="122"/>
      <c r="L52" s="122"/>
      <c r="M52" s="110"/>
      <c r="N52" s="110"/>
      <c r="O52" s="110"/>
      <c r="P52" s="110"/>
      <c r="Q52" s="78"/>
      <c r="R52" s="78"/>
      <c r="S52" s="78"/>
      <c r="T52" s="78"/>
    </row>
    <row r="53" spans="2:20" s="101" customFormat="1" ht="12.75">
      <c r="B53" s="17" t="s">
        <v>121</v>
      </c>
      <c r="C53" s="18">
        <v>11149</v>
      </c>
      <c r="D53" s="18">
        <v>72</v>
      </c>
      <c r="E53" s="18">
        <v>23</v>
      </c>
      <c r="F53" s="18">
        <v>41</v>
      </c>
      <c r="G53" s="18">
        <v>0</v>
      </c>
      <c r="H53" s="18">
        <v>8</v>
      </c>
      <c r="I53" s="142"/>
      <c r="J53" s="78"/>
      <c r="K53" s="122"/>
      <c r="L53" s="122"/>
      <c r="M53" s="110"/>
      <c r="N53" s="110"/>
      <c r="O53" s="110"/>
      <c r="P53" s="110"/>
      <c r="Q53" s="78"/>
      <c r="R53" s="78"/>
      <c r="S53" s="78"/>
      <c r="T53" s="78"/>
    </row>
    <row r="54" spans="2:20" s="101" customFormat="1" ht="12.75">
      <c r="B54" s="17" t="s">
        <v>122</v>
      </c>
      <c r="C54" s="18">
        <v>2031692</v>
      </c>
      <c r="D54" s="18">
        <v>11047</v>
      </c>
      <c r="E54" s="18">
        <v>5478</v>
      </c>
      <c r="F54" s="18">
        <v>1873</v>
      </c>
      <c r="G54" s="18">
        <v>901</v>
      </c>
      <c r="H54" s="18">
        <v>2795</v>
      </c>
      <c r="I54" s="142"/>
      <c r="J54" s="78"/>
      <c r="K54" s="122"/>
      <c r="L54" s="122"/>
      <c r="M54" s="110"/>
      <c r="N54" s="110"/>
      <c r="O54" s="110"/>
      <c r="P54" s="110"/>
      <c r="Q54" s="78"/>
      <c r="R54" s="78"/>
      <c r="S54" s="78"/>
      <c r="T54" s="78"/>
    </row>
    <row r="55" spans="2:20" s="101" customFormat="1" ht="12.75">
      <c r="B55" s="17" t="s">
        <v>123</v>
      </c>
      <c r="C55" s="18">
        <v>1318525</v>
      </c>
      <c r="D55" s="18">
        <v>17333</v>
      </c>
      <c r="E55" s="18">
        <v>7112</v>
      </c>
      <c r="F55" s="18">
        <v>1218</v>
      </c>
      <c r="G55" s="18">
        <v>559</v>
      </c>
      <c r="H55" s="18">
        <v>8444</v>
      </c>
      <c r="I55" s="142"/>
      <c r="J55" s="78"/>
      <c r="K55" s="122"/>
      <c r="L55" s="122"/>
      <c r="M55" s="110"/>
      <c r="N55" s="110"/>
      <c r="O55" s="110"/>
      <c r="P55" s="110"/>
      <c r="Q55" s="78"/>
      <c r="R55" s="78"/>
      <c r="S55" s="78"/>
      <c r="T55" s="78"/>
    </row>
    <row r="56" spans="2:20" s="101" customFormat="1" ht="12.75">
      <c r="B56" s="125" t="s">
        <v>124</v>
      </c>
      <c r="C56" s="126">
        <v>55664097</v>
      </c>
      <c r="D56" s="126">
        <v>501670</v>
      </c>
      <c r="E56" s="126">
        <v>272780</v>
      </c>
      <c r="F56" s="126">
        <v>41348</v>
      </c>
      <c r="G56" s="126">
        <v>39300</v>
      </c>
      <c r="H56" s="126">
        <v>148242</v>
      </c>
      <c r="I56" s="142"/>
      <c r="J56" s="78"/>
      <c r="K56" s="122"/>
      <c r="L56" s="122"/>
      <c r="M56" s="110"/>
      <c r="N56" s="110"/>
      <c r="O56" s="110"/>
      <c r="P56" s="110"/>
      <c r="Q56" s="78"/>
      <c r="R56" s="78"/>
      <c r="S56" s="78"/>
      <c r="T56" s="78"/>
    </row>
    <row r="57" ht="12.75">
      <c r="B57" s="104"/>
    </row>
    <row r="58" ht="12.75">
      <c r="B58" s="105"/>
    </row>
    <row r="59" spans="2:12" ht="28.5" customHeight="1">
      <c r="B59" s="116" t="s">
        <v>186</v>
      </c>
      <c r="I59" s="106"/>
      <c r="J59" s="115"/>
      <c r="K59" s="78"/>
      <c r="L59" s="78"/>
    </row>
    <row r="60" spans="3:16" ht="15">
      <c r="C60" s="106"/>
      <c r="D60" s="106"/>
      <c r="E60" s="196" t="s">
        <v>139</v>
      </c>
      <c r="F60" s="197"/>
      <c r="G60" s="197"/>
      <c r="H60" s="198"/>
      <c r="I60" s="106"/>
      <c r="J60" s="78"/>
      <c r="K60" s="78"/>
      <c r="L60" s="78"/>
      <c r="P60" s="109"/>
    </row>
    <row r="61" spans="2:20" s="101" customFormat="1" ht="26.25">
      <c r="B61" s="84" t="s">
        <v>137</v>
      </c>
      <c r="C61" s="117" t="s">
        <v>31</v>
      </c>
      <c r="D61" s="117" t="s">
        <v>138</v>
      </c>
      <c r="E61" s="118" t="s">
        <v>33</v>
      </c>
      <c r="F61" s="119" t="s">
        <v>50</v>
      </c>
      <c r="G61" s="120" t="s">
        <v>35</v>
      </c>
      <c r="H61" s="119" t="s">
        <v>36</v>
      </c>
      <c r="I61" s="121"/>
      <c r="J61" s="78"/>
      <c r="K61" s="114"/>
      <c r="L61" s="115"/>
      <c r="M61" s="115"/>
      <c r="N61" s="115"/>
      <c r="O61" s="115"/>
      <c r="P61" s="110"/>
      <c r="Q61" s="110"/>
      <c r="R61" s="78"/>
      <c r="S61" s="78"/>
      <c r="T61" s="78"/>
    </row>
    <row r="62" spans="2:20" s="101" customFormat="1" ht="12.75">
      <c r="B62" s="17" t="s">
        <v>102</v>
      </c>
      <c r="C62" s="18">
        <v>14526775</v>
      </c>
      <c r="D62" s="18">
        <v>96209</v>
      </c>
      <c r="E62" s="18">
        <v>58013</v>
      </c>
      <c r="F62" s="18">
        <v>15356</v>
      </c>
      <c r="G62" s="18">
        <v>6335</v>
      </c>
      <c r="H62" s="18">
        <v>16505</v>
      </c>
      <c r="I62" s="142"/>
      <c r="J62" s="78"/>
      <c r="K62" s="122"/>
      <c r="L62" s="122"/>
      <c r="M62" s="110"/>
      <c r="N62" s="110"/>
      <c r="O62" s="110"/>
      <c r="P62" s="110"/>
      <c r="Q62" s="78"/>
      <c r="R62" s="78"/>
      <c r="S62" s="78"/>
      <c r="T62" s="78"/>
    </row>
    <row r="63" spans="2:20" s="101" customFormat="1" ht="12.75">
      <c r="B63" s="17" t="s">
        <v>103</v>
      </c>
      <c r="C63" s="18">
        <v>61709</v>
      </c>
      <c r="D63" s="18">
        <v>1431</v>
      </c>
      <c r="E63" s="18">
        <v>487</v>
      </c>
      <c r="F63" s="18">
        <v>43</v>
      </c>
      <c r="G63" s="18">
        <v>30</v>
      </c>
      <c r="H63" s="18">
        <v>871</v>
      </c>
      <c r="I63" s="142"/>
      <c r="J63" s="78"/>
      <c r="K63" s="122"/>
      <c r="L63" s="122"/>
      <c r="M63" s="110"/>
      <c r="N63" s="110"/>
      <c r="O63" s="110"/>
      <c r="P63" s="110"/>
      <c r="Q63" s="78"/>
      <c r="R63" s="78"/>
      <c r="S63" s="78"/>
      <c r="T63" s="78"/>
    </row>
    <row r="64" spans="2:20" s="101" customFormat="1" ht="12.75">
      <c r="B64" s="17" t="s">
        <v>104</v>
      </c>
      <c r="C64" s="18">
        <v>6854909</v>
      </c>
      <c r="D64" s="18">
        <v>87092</v>
      </c>
      <c r="E64" s="18">
        <v>35052</v>
      </c>
      <c r="F64" s="18">
        <v>6657</v>
      </c>
      <c r="G64" s="18">
        <v>759</v>
      </c>
      <c r="H64" s="18">
        <v>44624</v>
      </c>
      <c r="I64" s="142"/>
      <c r="J64" s="78"/>
      <c r="K64" s="122"/>
      <c r="L64" s="122"/>
      <c r="M64" s="110"/>
      <c r="N64" s="110"/>
      <c r="O64" s="110"/>
      <c r="P64" s="110"/>
      <c r="Q64" s="78"/>
      <c r="R64" s="78"/>
      <c r="S64" s="78"/>
      <c r="T64" s="78"/>
    </row>
    <row r="65" spans="2:20" s="101" customFormat="1" ht="12.75">
      <c r="B65" s="17" t="s">
        <v>173</v>
      </c>
      <c r="C65" s="18">
        <v>1190346</v>
      </c>
      <c r="D65" s="18">
        <v>10791</v>
      </c>
      <c r="E65" s="18">
        <v>5024</v>
      </c>
      <c r="F65" s="18">
        <v>0</v>
      </c>
      <c r="G65" s="18">
        <v>1872</v>
      </c>
      <c r="H65" s="18">
        <v>3895</v>
      </c>
      <c r="I65" s="142"/>
      <c r="J65" s="78"/>
      <c r="K65" s="122"/>
      <c r="L65" s="122"/>
      <c r="M65" s="110"/>
      <c r="N65" s="110"/>
      <c r="O65" s="110"/>
      <c r="P65" s="110"/>
      <c r="Q65" s="78"/>
      <c r="R65" s="78"/>
      <c r="S65" s="78"/>
      <c r="T65" s="78"/>
    </row>
    <row r="66" spans="2:20" s="101" customFormat="1" ht="12.75">
      <c r="B66" s="17" t="s">
        <v>106</v>
      </c>
      <c r="C66" s="18">
        <v>9443936</v>
      </c>
      <c r="D66" s="18">
        <v>86147</v>
      </c>
      <c r="E66" s="18">
        <v>55489</v>
      </c>
      <c r="F66" s="18">
        <v>5413</v>
      </c>
      <c r="G66" s="18">
        <v>9918</v>
      </c>
      <c r="H66" s="18">
        <v>15327</v>
      </c>
      <c r="I66" s="142"/>
      <c r="J66" s="78"/>
      <c r="K66" s="122"/>
      <c r="L66" s="122"/>
      <c r="M66" s="110"/>
      <c r="N66" s="110"/>
      <c r="O66" s="110"/>
      <c r="P66" s="110"/>
      <c r="Q66" s="78"/>
      <c r="R66" s="78"/>
      <c r="S66" s="78"/>
      <c r="T66" s="78"/>
    </row>
    <row r="67" spans="2:20" s="101" customFormat="1" ht="12.75">
      <c r="B67" s="17" t="s">
        <v>107</v>
      </c>
      <c r="C67" s="18">
        <v>2477</v>
      </c>
      <c r="D67" s="18">
        <v>4</v>
      </c>
      <c r="E67" s="18">
        <v>2</v>
      </c>
      <c r="F67" s="18">
        <v>0</v>
      </c>
      <c r="G67" s="18">
        <v>0</v>
      </c>
      <c r="H67" s="18">
        <v>2</v>
      </c>
      <c r="I67" s="142"/>
      <c r="J67" s="78"/>
      <c r="K67" s="122"/>
      <c r="L67" s="122"/>
      <c r="M67" s="110"/>
      <c r="N67" s="110"/>
      <c r="O67" s="110"/>
      <c r="P67" s="110"/>
      <c r="Q67" s="78"/>
      <c r="R67" s="78"/>
      <c r="S67" s="78"/>
      <c r="T67" s="78"/>
    </row>
    <row r="68" spans="2:20" s="101" customFormat="1" ht="12.75">
      <c r="B68" s="17" t="s">
        <v>108</v>
      </c>
      <c r="C68" s="18">
        <v>1235077</v>
      </c>
      <c r="D68" s="18">
        <v>8075</v>
      </c>
      <c r="E68" s="18">
        <v>4224</v>
      </c>
      <c r="F68" s="18">
        <v>1329</v>
      </c>
      <c r="G68" s="18">
        <v>716</v>
      </c>
      <c r="H68" s="18">
        <v>1806</v>
      </c>
      <c r="I68" s="142"/>
      <c r="J68" s="78"/>
      <c r="K68" s="122"/>
      <c r="L68" s="122"/>
      <c r="M68" s="110"/>
      <c r="N68" s="110"/>
      <c r="O68" s="110"/>
      <c r="P68" s="110"/>
      <c r="Q68" s="78"/>
      <c r="R68" s="78"/>
      <c r="S68" s="78"/>
      <c r="T68" s="78"/>
    </row>
    <row r="69" spans="2:20" s="101" customFormat="1" ht="12.75">
      <c r="B69" s="17" t="s">
        <v>109</v>
      </c>
      <c r="C69" s="18">
        <v>905951</v>
      </c>
      <c r="D69" s="18">
        <v>5552</v>
      </c>
      <c r="E69" s="18">
        <v>2725</v>
      </c>
      <c r="F69" s="18">
        <v>263</v>
      </c>
      <c r="G69" s="18">
        <v>458</v>
      </c>
      <c r="H69" s="18">
        <v>2106</v>
      </c>
      <c r="I69" s="142"/>
      <c r="J69" s="78"/>
      <c r="K69" s="122"/>
      <c r="L69" s="122"/>
      <c r="M69" s="110"/>
      <c r="N69" s="110"/>
      <c r="O69" s="110"/>
      <c r="P69" s="110"/>
      <c r="Q69" s="78"/>
      <c r="R69" s="78"/>
      <c r="S69" s="78"/>
      <c r="T69" s="78"/>
    </row>
    <row r="70" spans="2:20" s="101" customFormat="1" ht="12.75">
      <c r="B70" s="17" t="s">
        <v>110</v>
      </c>
      <c r="C70" s="18">
        <v>2979</v>
      </c>
      <c r="D70" s="18">
        <v>0</v>
      </c>
      <c r="E70" s="18">
        <v>0</v>
      </c>
      <c r="F70" s="18">
        <v>0</v>
      </c>
      <c r="G70" s="18">
        <v>0</v>
      </c>
      <c r="H70" s="18">
        <v>0</v>
      </c>
      <c r="I70" s="142"/>
      <c r="J70" s="78"/>
      <c r="K70" s="122"/>
      <c r="L70" s="122"/>
      <c r="M70" s="110"/>
      <c r="N70" s="110"/>
      <c r="O70" s="110"/>
      <c r="P70" s="110"/>
      <c r="Q70" s="78"/>
      <c r="R70" s="78"/>
      <c r="S70" s="78"/>
      <c r="T70" s="78"/>
    </row>
    <row r="71" spans="2:20" s="101" customFormat="1" ht="12.75">
      <c r="B71" s="17" t="s">
        <v>112</v>
      </c>
      <c r="C71" s="18">
        <v>15438548</v>
      </c>
      <c r="D71" s="18">
        <v>250932</v>
      </c>
      <c r="E71" s="18">
        <v>140335</v>
      </c>
      <c r="F71" s="18">
        <v>18874</v>
      </c>
      <c r="G71" s="18">
        <v>18502</v>
      </c>
      <c r="H71" s="18">
        <v>73221</v>
      </c>
      <c r="I71" s="142"/>
      <c r="J71" s="78"/>
      <c r="K71" s="122"/>
      <c r="L71" s="122"/>
      <c r="M71" s="110"/>
      <c r="N71" s="110"/>
      <c r="O71" s="110"/>
      <c r="P71" s="110"/>
      <c r="Q71" s="78"/>
      <c r="R71" s="78"/>
      <c r="S71" s="78"/>
      <c r="T71" s="78"/>
    </row>
    <row r="72" spans="2:20" s="101" customFormat="1" ht="12.75">
      <c r="B72" s="85" t="s">
        <v>169</v>
      </c>
      <c r="C72" s="18">
        <v>1657507</v>
      </c>
      <c r="D72" s="18">
        <v>11685</v>
      </c>
      <c r="E72" s="18">
        <v>6023</v>
      </c>
      <c r="F72" s="18">
        <v>1125</v>
      </c>
      <c r="G72" s="18">
        <v>852</v>
      </c>
      <c r="H72" s="18">
        <v>3685</v>
      </c>
      <c r="I72" s="142"/>
      <c r="J72" s="78"/>
      <c r="K72" s="122"/>
      <c r="L72" s="122"/>
      <c r="M72" s="110"/>
      <c r="N72" s="110"/>
      <c r="O72" s="110"/>
      <c r="P72" s="110"/>
      <c r="Q72" s="78"/>
      <c r="R72" s="78"/>
      <c r="S72" s="78"/>
      <c r="T72" s="78"/>
    </row>
    <row r="73" spans="2:20" s="101" customFormat="1" ht="12.75">
      <c r="B73" s="17" t="s">
        <v>114</v>
      </c>
      <c r="C73" s="18">
        <v>1656</v>
      </c>
      <c r="D73" s="18">
        <v>2</v>
      </c>
      <c r="E73" s="18">
        <v>0</v>
      </c>
      <c r="F73" s="18">
        <v>0</v>
      </c>
      <c r="G73" s="18">
        <v>1</v>
      </c>
      <c r="H73" s="18">
        <v>1</v>
      </c>
      <c r="I73" s="142"/>
      <c r="J73" s="78"/>
      <c r="K73" s="122"/>
      <c r="L73" s="122"/>
      <c r="M73" s="110"/>
      <c r="N73" s="110"/>
      <c r="O73" s="110"/>
      <c r="P73" s="110"/>
      <c r="Q73" s="78"/>
      <c r="R73" s="78"/>
      <c r="S73" s="78"/>
      <c r="T73" s="78"/>
    </row>
    <row r="74" spans="2:20" s="101" customFormat="1" ht="12.75">
      <c r="B74" s="17" t="s">
        <v>115</v>
      </c>
      <c r="C74" s="18">
        <v>3631</v>
      </c>
      <c r="D74" s="18">
        <v>57</v>
      </c>
      <c r="E74" s="18">
        <v>0</v>
      </c>
      <c r="F74" s="18">
        <v>0</v>
      </c>
      <c r="G74" s="18">
        <v>0</v>
      </c>
      <c r="H74" s="18">
        <v>57</v>
      </c>
      <c r="I74" s="142"/>
      <c r="J74" s="78"/>
      <c r="K74" s="122"/>
      <c r="L74" s="122"/>
      <c r="M74" s="110"/>
      <c r="N74" s="110"/>
      <c r="O74" s="110"/>
      <c r="P74" s="110"/>
      <c r="Q74" s="78"/>
      <c r="R74" s="78"/>
      <c r="S74" s="78"/>
      <c r="T74" s="78"/>
    </row>
    <row r="75" spans="2:20" s="101" customFormat="1" ht="12.75">
      <c r="B75" s="17" t="s">
        <v>183</v>
      </c>
      <c r="C75" s="18">
        <v>3509</v>
      </c>
      <c r="D75" s="18">
        <v>68</v>
      </c>
      <c r="E75" s="18">
        <v>1</v>
      </c>
      <c r="F75" s="18">
        <v>0</v>
      </c>
      <c r="G75" s="18">
        <v>0</v>
      </c>
      <c r="H75" s="18">
        <v>67</v>
      </c>
      <c r="I75" s="142"/>
      <c r="J75" s="78"/>
      <c r="K75" s="122"/>
      <c r="L75" s="122"/>
      <c r="M75" s="110"/>
      <c r="N75" s="110"/>
      <c r="O75" s="110"/>
      <c r="P75" s="110"/>
      <c r="Q75" s="78"/>
      <c r="R75" s="78"/>
      <c r="S75" s="78"/>
      <c r="T75" s="78"/>
    </row>
    <row r="76" spans="2:20" s="101" customFormat="1" ht="12.75">
      <c r="B76" s="146" t="s">
        <v>117</v>
      </c>
      <c r="C76" s="18">
        <v>728419</v>
      </c>
      <c r="D76" s="18">
        <v>5684</v>
      </c>
      <c r="E76" s="18">
        <v>2352</v>
      </c>
      <c r="F76" s="18">
        <v>1680</v>
      </c>
      <c r="G76" s="18">
        <v>353</v>
      </c>
      <c r="H76" s="18">
        <v>1299</v>
      </c>
      <c r="I76" s="142"/>
      <c r="J76" s="78"/>
      <c r="K76" s="122"/>
      <c r="L76" s="122"/>
      <c r="M76" s="110"/>
      <c r="N76" s="110"/>
      <c r="O76" s="110"/>
      <c r="P76" s="110"/>
      <c r="Q76" s="78"/>
      <c r="R76" s="78"/>
      <c r="S76" s="78"/>
      <c r="T76" s="78"/>
    </row>
    <row r="77" spans="2:20" s="101" customFormat="1" ht="12.75">
      <c r="B77" s="17" t="s">
        <v>118</v>
      </c>
      <c r="C77" s="18">
        <v>220805</v>
      </c>
      <c r="D77" s="18">
        <v>7408</v>
      </c>
      <c r="E77" s="18">
        <v>2498</v>
      </c>
      <c r="F77" s="18">
        <v>491</v>
      </c>
      <c r="G77" s="18">
        <v>2812</v>
      </c>
      <c r="H77" s="18">
        <v>1607</v>
      </c>
      <c r="I77" s="142"/>
      <c r="J77" s="78"/>
      <c r="K77" s="122"/>
      <c r="L77" s="122"/>
      <c r="M77" s="110"/>
      <c r="N77" s="110"/>
      <c r="O77" s="110"/>
      <c r="P77" s="110"/>
      <c r="Q77" s="78"/>
      <c r="R77" s="78"/>
      <c r="S77" s="78"/>
      <c r="T77" s="78"/>
    </row>
    <row r="78" spans="2:20" s="101" customFormat="1" ht="12.75">
      <c r="B78" s="17" t="s">
        <v>119</v>
      </c>
      <c r="C78" s="18">
        <v>122</v>
      </c>
      <c r="D78" s="18">
        <v>0</v>
      </c>
      <c r="E78" s="18">
        <v>0</v>
      </c>
      <c r="F78" s="18">
        <v>0</v>
      </c>
      <c r="G78" s="18">
        <v>0</v>
      </c>
      <c r="H78" s="18">
        <v>0</v>
      </c>
      <c r="I78" s="142"/>
      <c r="J78" s="78"/>
      <c r="K78" s="122"/>
      <c r="L78" s="122"/>
      <c r="M78" s="110"/>
      <c r="N78" s="110"/>
      <c r="O78" s="110"/>
      <c r="P78" s="110"/>
      <c r="Q78" s="78"/>
      <c r="R78" s="78"/>
      <c r="S78" s="78"/>
      <c r="T78" s="78"/>
    </row>
    <row r="79" spans="2:20" s="101" customFormat="1" ht="12.75">
      <c r="B79" s="17" t="s">
        <v>120</v>
      </c>
      <c r="C79" s="18">
        <v>24470</v>
      </c>
      <c r="D79" s="18">
        <v>265</v>
      </c>
      <c r="E79" s="18">
        <v>117</v>
      </c>
      <c r="F79" s="18">
        <v>0</v>
      </c>
      <c r="G79" s="18">
        <v>22</v>
      </c>
      <c r="H79" s="18">
        <v>126</v>
      </c>
      <c r="I79" s="142"/>
      <c r="J79" s="78"/>
      <c r="K79" s="122"/>
      <c r="L79" s="122"/>
      <c r="M79" s="110"/>
      <c r="N79" s="110"/>
      <c r="O79" s="110"/>
      <c r="P79" s="110"/>
      <c r="Q79" s="78"/>
      <c r="R79" s="78"/>
      <c r="S79" s="78"/>
      <c r="T79" s="78"/>
    </row>
    <row r="80" spans="2:20" s="101" customFormat="1" ht="12.75">
      <c r="B80" s="17" t="s">
        <v>121</v>
      </c>
      <c r="C80" s="18">
        <v>9721</v>
      </c>
      <c r="D80" s="18">
        <v>76</v>
      </c>
      <c r="E80" s="18">
        <v>58</v>
      </c>
      <c r="F80" s="18">
        <v>14</v>
      </c>
      <c r="G80" s="18">
        <v>0</v>
      </c>
      <c r="H80" s="18">
        <v>4</v>
      </c>
      <c r="I80" s="142"/>
      <c r="J80" s="78"/>
      <c r="K80" s="122"/>
      <c r="L80" s="122"/>
      <c r="M80" s="110"/>
      <c r="N80" s="110"/>
      <c r="O80" s="110"/>
      <c r="P80" s="110"/>
      <c r="Q80" s="78"/>
      <c r="R80" s="78"/>
      <c r="S80" s="78"/>
      <c r="T80" s="78"/>
    </row>
    <row r="81" spans="2:20" s="101" customFormat="1" ht="12.75">
      <c r="B81" s="17" t="s">
        <v>122</v>
      </c>
      <c r="C81" s="18">
        <v>2060403</v>
      </c>
      <c r="D81" s="18">
        <v>12723</v>
      </c>
      <c r="E81" s="18">
        <v>5651</v>
      </c>
      <c r="F81" s="18">
        <v>2114</v>
      </c>
      <c r="G81" s="18">
        <v>1294</v>
      </c>
      <c r="H81" s="18">
        <v>3664</v>
      </c>
      <c r="I81" s="142"/>
      <c r="J81" s="78"/>
      <c r="K81" s="122"/>
      <c r="L81" s="122"/>
      <c r="M81" s="110"/>
      <c r="N81" s="110"/>
      <c r="O81" s="110"/>
      <c r="P81" s="110"/>
      <c r="Q81" s="78"/>
      <c r="R81" s="78"/>
      <c r="S81" s="78"/>
      <c r="T81" s="78"/>
    </row>
    <row r="82" spans="2:20" s="101" customFormat="1" ht="12.75">
      <c r="B82" s="17" t="s">
        <v>123</v>
      </c>
      <c r="C82" s="18">
        <v>1418618</v>
      </c>
      <c r="D82" s="18">
        <v>19825</v>
      </c>
      <c r="E82" s="18">
        <v>7593</v>
      </c>
      <c r="F82" s="18">
        <v>1390</v>
      </c>
      <c r="G82" s="18">
        <v>567</v>
      </c>
      <c r="H82" s="18">
        <v>10275</v>
      </c>
      <c r="I82" s="142"/>
      <c r="J82" s="78"/>
      <c r="K82" s="122"/>
      <c r="L82" s="122"/>
      <c r="M82" s="110"/>
      <c r="N82" s="110"/>
      <c r="O82" s="110"/>
      <c r="P82" s="110"/>
      <c r="Q82" s="78"/>
      <c r="R82" s="78"/>
      <c r="S82" s="78"/>
      <c r="T82" s="78"/>
    </row>
    <row r="83" spans="2:20" s="101" customFormat="1" ht="12.75">
      <c r="B83" s="125" t="s">
        <v>124</v>
      </c>
      <c r="C83" s="126">
        <v>55791568</v>
      </c>
      <c r="D83" s="126">
        <v>604026</v>
      </c>
      <c r="E83" s="126">
        <v>325644</v>
      </c>
      <c r="F83" s="126">
        <v>54749</v>
      </c>
      <c r="G83" s="126">
        <v>44491</v>
      </c>
      <c r="H83" s="126">
        <v>179142</v>
      </c>
      <c r="I83" s="142"/>
      <c r="J83" s="78"/>
      <c r="K83" s="122"/>
      <c r="L83" s="122"/>
      <c r="M83" s="110"/>
      <c r="N83" s="110"/>
      <c r="O83" s="110"/>
      <c r="P83" s="110"/>
      <c r="Q83" s="78"/>
      <c r="R83" s="78"/>
      <c r="S83" s="78"/>
      <c r="T83" s="78"/>
    </row>
    <row r="84" ht="13.5" customHeight="1"/>
    <row r="85" spans="2:12" ht="13.5" customHeight="1">
      <c r="B85" s="116" t="s">
        <v>180</v>
      </c>
      <c r="I85" s="106"/>
      <c r="J85" s="115"/>
      <c r="K85" s="78"/>
      <c r="L85" s="78"/>
    </row>
    <row r="86" spans="3:16" ht="15">
      <c r="C86" s="106"/>
      <c r="D86" s="106"/>
      <c r="E86" s="196" t="s">
        <v>139</v>
      </c>
      <c r="F86" s="197"/>
      <c r="G86" s="197"/>
      <c r="H86" s="198"/>
      <c r="I86" s="106"/>
      <c r="J86" s="78"/>
      <c r="K86" s="78"/>
      <c r="L86" s="78"/>
      <c r="P86" s="109"/>
    </row>
    <row r="87" spans="2:20" s="101" customFormat="1" ht="26.25">
      <c r="B87" s="84" t="s">
        <v>137</v>
      </c>
      <c r="C87" s="117" t="s">
        <v>31</v>
      </c>
      <c r="D87" s="117" t="s">
        <v>138</v>
      </c>
      <c r="E87" s="118" t="s">
        <v>33</v>
      </c>
      <c r="F87" s="119" t="s">
        <v>50</v>
      </c>
      <c r="G87" s="120" t="s">
        <v>35</v>
      </c>
      <c r="H87" s="119" t="s">
        <v>36</v>
      </c>
      <c r="I87" s="121"/>
      <c r="J87" s="78"/>
      <c r="K87" s="114"/>
      <c r="L87" s="115"/>
      <c r="M87" s="115"/>
      <c r="N87" s="115"/>
      <c r="O87" s="115"/>
      <c r="P87" s="110"/>
      <c r="Q87" s="110"/>
      <c r="R87" s="78"/>
      <c r="S87" s="78"/>
      <c r="T87" s="78"/>
    </row>
    <row r="88" spans="2:20" s="101" customFormat="1" ht="12.75">
      <c r="B88" s="17" t="s">
        <v>102</v>
      </c>
      <c r="C88" s="18">
        <v>15936284</v>
      </c>
      <c r="D88" s="18">
        <v>97235</v>
      </c>
      <c r="E88" s="18">
        <v>60891</v>
      </c>
      <c r="F88" s="18">
        <v>15999</v>
      </c>
      <c r="G88" s="18">
        <v>5617</v>
      </c>
      <c r="H88" s="18">
        <v>14728</v>
      </c>
      <c r="I88" s="142"/>
      <c r="J88" s="78"/>
      <c r="K88" s="122"/>
      <c r="L88" s="122"/>
      <c r="M88" s="110"/>
      <c r="N88" s="110"/>
      <c r="O88" s="110"/>
      <c r="P88" s="110"/>
      <c r="Q88" s="78"/>
      <c r="R88" s="78"/>
      <c r="S88" s="78"/>
      <c r="T88" s="78"/>
    </row>
    <row r="89" spans="2:20" s="101" customFormat="1" ht="12.75">
      <c r="B89" s="17" t="s">
        <v>103</v>
      </c>
      <c r="C89" s="18">
        <v>68988</v>
      </c>
      <c r="D89" s="18">
        <v>1290</v>
      </c>
      <c r="E89" s="18">
        <v>256</v>
      </c>
      <c r="F89" s="18">
        <v>107</v>
      </c>
      <c r="G89" s="18">
        <v>13</v>
      </c>
      <c r="H89" s="18">
        <v>914</v>
      </c>
      <c r="I89" s="142"/>
      <c r="J89" s="78"/>
      <c r="K89" s="122"/>
      <c r="L89" s="122"/>
      <c r="M89" s="110"/>
      <c r="N89" s="110"/>
      <c r="O89" s="110"/>
      <c r="P89" s="110"/>
      <c r="Q89" s="78"/>
      <c r="R89" s="78"/>
      <c r="S89" s="78"/>
      <c r="T89" s="78"/>
    </row>
    <row r="90" spans="2:20" s="101" customFormat="1" ht="12.75">
      <c r="B90" s="17" t="s">
        <v>104</v>
      </c>
      <c r="C90" s="18">
        <v>7542475</v>
      </c>
      <c r="D90" s="18">
        <v>90678</v>
      </c>
      <c r="E90" s="18">
        <v>37424</v>
      </c>
      <c r="F90" s="18">
        <v>7328</v>
      </c>
      <c r="G90" s="18">
        <v>675</v>
      </c>
      <c r="H90" s="18">
        <v>45251</v>
      </c>
      <c r="I90" s="142"/>
      <c r="J90" s="78"/>
      <c r="K90" s="122"/>
      <c r="L90" s="122"/>
      <c r="M90" s="110"/>
      <c r="N90" s="110"/>
      <c r="O90" s="110"/>
      <c r="P90" s="110"/>
      <c r="Q90" s="78"/>
      <c r="R90" s="78"/>
      <c r="S90" s="78"/>
      <c r="T90" s="78"/>
    </row>
    <row r="91" spans="2:20" s="101" customFormat="1" ht="12.75">
      <c r="B91" s="17" t="s">
        <v>173</v>
      </c>
      <c r="C91" s="18">
        <v>1281923</v>
      </c>
      <c r="D91" s="18">
        <v>9947</v>
      </c>
      <c r="E91" s="18">
        <v>4813</v>
      </c>
      <c r="F91" s="18">
        <v>0</v>
      </c>
      <c r="G91" s="18">
        <v>1498</v>
      </c>
      <c r="H91" s="18">
        <v>3636</v>
      </c>
      <c r="I91" s="142"/>
      <c r="J91" s="78"/>
      <c r="K91" s="122"/>
      <c r="L91" s="122"/>
      <c r="M91" s="110"/>
      <c r="N91" s="110"/>
      <c r="O91" s="110"/>
      <c r="P91" s="110"/>
      <c r="Q91" s="78"/>
      <c r="R91" s="78"/>
      <c r="S91" s="78"/>
      <c r="T91" s="78"/>
    </row>
    <row r="92" spans="2:20" s="101" customFormat="1" ht="12.75">
      <c r="B92" s="17" t="s">
        <v>106</v>
      </c>
      <c r="C92" s="18">
        <v>10297222</v>
      </c>
      <c r="D92" s="18">
        <v>89438</v>
      </c>
      <c r="E92" s="18">
        <v>59703</v>
      </c>
      <c r="F92" s="18">
        <v>8163</v>
      </c>
      <c r="G92" s="18">
        <v>7485</v>
      </c>
      <c r="H92" s="18">
        <v>14087</v>
      </c>
      <c r="I92" s="142"/>
      <c r="J92" s="78"/>
      <c r="K92" s="122"/>
      <c r="L92" s="122"/>
      <c r="M92" s="110"/>
      <c r="N92" s="110"/>
      <c r="O92" s="110"/>
      <c r="P92" s="110"/>
      <c r="Q92" s="78"/>
      <c r="R92" s="78"/>
      <c r="S92" s="78"/>
      <c r="T92" s="78"/>
    </row>
    <row r="93" spans="2:20" s="101" customFormat="1" ht="12.75">
      <c r="B93" s="17" t="s">
        <v>107</v>
      </c>
      <c r="C93" s="18">
        <v>3445</v>
      </c>
      <c r="D93" s="18">
        <v>11</v>
      </c>
      <c r="E93" s="18">
        <v>3</v>
      </c>
      <c r="F93" s="18">
        <v>0</v>
      </c>
      <c r="G93" s="18">
        <v>0</v>
      </c>
      <c r="H93" s="18">
        <v>8</v>
      </c>
      <c r="I93" s="142"/>
      <c r="J93" s="78"/>
      <c r="K93" s="122"/>
      <c r="L93" s="122"/>
      <c r="M93" s="110"/>
      <c r="N93" s="110"/>
      <c r="O93" s="110"/>
      <c r="P93" s="110"/>
      <c r="Q93" s="78"/>
      <c r="R93" s="78"/>
      <c r="S93" s="78"/>
      <c r="T93" s="78"/>
    </row>
    <row r="94" spans="2:20" s="101" customFormat="1" ht="12.75">
      <c r="B94" s="17" t="s">
        <v>108</v>
      </c>
      <c r="C94" s="18">
        <v>1360862</v>
      </c>
      <c r="D94" s="18">
        <v>7215</v>
      </c>
      <c r="E94" s="18">
        <v>4652</v>
      </c>
      <c r="F94" s="18">
        <v>238</v>
      </c>
      <c r="G94" s="18">
        <v>689</v>
      </c>
      <c r="H94" s="18">
        <v>1636</v>
      </c>
      <c r="I94" s="142"/>
      <c r="J94" s="78"/>
      <c r="K94" s="122"/>
      <c r="L94" s="122"/>
      <c r="M94" s="110"/>
      <c r="N94" s="110"/>
      <c r="O94" s="110"/>
      <c r="P94" s="110"/>
      <c r="Q94" s="78"/>
      <c r="R94" s="78"/>
      <c r="S94" s="78"/>
      <c r="T94" s="78"/>
    </row>
    <row r="95" spans="2:20" s="101" customFormat="1" ht="12.75">
      <c r="B95" s="17" t="s">
        <v>109</v>
      </c>
      <c r="C95" s="18">
        <v>1026191</v>
      </c>
      <c r="D95" s="18">
        <v>5407</v>
      </c>
      <c r="E95" s="18">
        <v>2678</v>
      </c>
      <c r="F95" s="18">
        <v>304</v>
      </c>
      <c r="G95" s="18">
        <v>614</v>
      </c>
      <c r="H95" s="18">
        <v>1811</v>
      </c>
      <c r="I95" s="142"/>
      <c r="J95" s="78"/>
      <c r="K95" s="122"/>
      <c r="L95" s="122"/>
      <c r="M95" s="110"/>
      <c r="N95" s="110"/>
      <c r="O95" s="110"/>
      <c r="P95" s="110"/>
      <c r="Q95" s="78"/>
      <c r="R95" s="78"/>
      <c r="S95" s="78"/>
      <c r="T95" s="78"/>
    </row>
    <row r="96" spans="2:20" s="101" customFormat="1" ht="12.75">
      <c r="B96" s="17" t="s">
        <v>110</v>
      </c>
      <c r="C96" s="18">
        <v>3415</v>
      </c>
      <c r="D96" s="18">
        <v>0</v>
      </c>
      <c r="E96" s="18">
        <v>0</v>
      </c>
      <c r="F96" s="18">
        <v>0</v>
      </c>
      <c r="G96" s="18">
        <v>0</v>
      </c>
      <c r="H96" s="18">
        <v>0</v>
      </c>
      <c r="I96" s="142"/>
      <c r="J96" s="78"/>
      <c r="K96" s="122"/>
      <c r="L96" s="122"/>
      <c r="M96" s="110"/>
      <c r="N96" s="110"/>
      <c r="O96" s="110"/>
      <c r="P96" s="110"/>
      <c r="Q96" s="78"/>
      <c r="R96" s="78"/>
      <c r="S96" s="78"/>
      <c r="T96" s="78"/>
    </row>
    <row r="97" spans="2:20" s="101" customFormat="1" ht="12.75">
      <c r="B97" s="17" t="s">
        <v>112</v>
      </c>
      <c r="C97" s="18">
        <v>17059241</v>
      </c>
      <c r="D97" s="18">
        <v>275449</v>
      </c>
      <c r="E97" s="18">
        <v>155333</v>
      </c>
      <c r="F97" s="18">
        <v>20246</v>
      </c>
      <c r="G97" s="18">
        <v>19870</v>
      </c>
      <c r="H97" s="18">
        <v>80000</v>
      </c>
      <c r="I97" s="142"/>
      <c r="J97" s="78"/>
      <c r="K97" s="122"/>
      <c r="L97" s="122"/>
      <c r="M97" s="110"/>
      <c r="N97" s="110"/>
      <c r="O97" s="110"/>
      <c r="P97" s="110"/>
      <c r="Q97" s="78"/>
      <c r="R97" s="78"/>
      <c r="S97" s="78"/>
      <c r="T97" s="78"/>
    </row>
    <row r="98" spans="2:20" s="101" customFormat="1" ht="12.75">
      <c r="B98" s="85" t="s">
        <v>169</v>
      </c>
      <c r="C98" s="18">
        <v>1782778</v>
      </c>
      <c r="D98" s="18">
        <v>10666</v>
      </c>
      <c r="E98" s="18">
        <v>5723</v>
      </c>
      <c r="F98" s="18">
        <v>881</v>
      </c>
      <c r="G98" s="18">
        <v>675</v>
      </c>
      <c r="H98" s="18">
        <v>3387</v>
      </c>
      <c r="I98" s="142"/>
      <c r="J98" s="78"/>
      <c r="K98" s="122"/>
      <c r="L98" s="122"/>
      <c r="M98" s="110"/>
      <c r="N98" s="110"/>
      <c r="O98" s="110"/>
      <c r="P98" s="110"/>
      <c r="Q98" s="78"/>
      <c r="R98" s="78"/>
      <c r="S98" s="78"/>
      <c r="T98" s="78"/>
    </row>
    <row r="99" spans="2:20" s="101" customFormat="1" ht="12.75">
      <c r="B99" s="17" t="s">
        <v>114</v>
      </c>
      <c r="C99" s="18">
        <v>1869</v>
      </c>
      <c r="D99" s="18">
        <v>2</v>
      </c>
      <c r="E99" s="18">
        <v>1</v>
      </c>
      <c r="F99" s="18">
        <v>0</v>
      </c>
      <c r="G99" s="18">
        <v>0</v>
      </c>
      <c r="H99" s="18">
        <v>1</v>
      </c>
      <c r="I99" s="142"/>
      <c r="J99" s="78"/>
      <c r="K99" s="122"/>
      <c r="L99" s="122"/>
      <c r="M99" s="110"/>
      <c r="N99" s="110"/>
      <c r="O99" s="110"/>
      <c r="P99" s="110"/>
      <c r="Q99" s="78"/>
      <c r="R99" s="78"/>
      <c r="S99" s="78"/>
      <c r="T99" s="78"/>
    </row>
    <row r="100" spans="2:20" s="101" customFormat="1" ht="12.75">
      <c r="B100" s="17" t="s">
        <v>115</v>
      </c>
      <c r="C100" s="18">
        <v>3933</v>
      </c>
      <c r="D100" s="18">
        <v>49</v>
      </c>
      <c r="E100" s="18">
        <v>0</v>
      </c>
      <c r="F100" s="18">
        <v>0</v>
      </c>
      <c r="G100" s="18">
        <v>0</v>
      </c>
      <c r="H100" s="18">
        <v>49</v>
      </c>
      <c r="I100" s="142"/>
      <c r="J100" s="78"/>
      <c r="K100" s="122"/>
      <c r="L100" s="122"/>
      <c r="M100" s="110"/>
      <c r="N100" s="110"/>
      <c r="O100" s="110"/>
      <c r="P100" s="110"/>
      <c r="Q100" s="78"/>
      <c r="R100" s="78"/>
      <c r="S100" s="78"/>
      <c r="T100" s="78"/>
    </row>
    <row r="101" spans="2:20" s="101" customFormat="1" ht="12.75">
      <c r="B101" s="17" t="s">
        <v>183</v>
      </c>
      <c r="C101" s="18">
        <v>6159</v>
      </c>
      <c r="D101" s="18">
        <v>84</v>
      </c>
      <c r="E101" s="18">
        <v>2</v>
      </c>
      <c r="F101" s="18">
        <v>0</v>
      </c>
      <c r="G101" s="18">
        <v>0</v>
      </c>
      <c r="H101" s="18">
        <v>82</v>
      </c>
      <c r="I101" s="142"/>
      <c r="J101" s="78"/>
      <c r="K101" s="122"/>
      <c r="L101" s="122"/>
      <c r="M101" s="110"/>
      <c r="N101" s="110"/>
      <c r="O101" s="110"/>
      <c r="P101" s="110"/>
      <c r="Q101" s="78"/>
      <c r="R101" s="78"/>
      <c r="S101" s="78"/>
      <c r="T101" s="78"/>
    </row>
    <row r="102" spans="2:20" s="101" customFormat="1" ht="12.75">
      <c r="B102" s="146" t="s">
        <v>117</v>
      </c>
      <c r="C102" s="18">
        <v>833454</v>
      </c>
      <c r="D102" s="18">
        <v>5800</v>
      </c>
      <c r="E102" s="18">
        <v>2563</v>
      </c>
      <c r="F102" s="18">
        <v>1791</v>
      </c>
      <c r="G102" s="18">
        <v>307</v>
      </c>
      <c r="H102" s="18">
        <v>1139</v>
      </c>
      <c r="I102" s="142"/>
      <c r="J102" s="78"/>
      <c r="K102" s="122"/>
      <c r="L102" s="122"/>
      <c r="M102" s="110"/>
      <c r="N102" s="110"/>
      <c r="O102" s="110"/>
      <c r="P102" s="110"/>
      <c r="Q102" s="78"/>
      <c r="R102" s="78"/>
      <c r="S102" s="78"/>
      <c r="T102" s="78"/>
    </row>
    <row r="103" spans="2:20" s="101" customFormat="1" ht="12.75">
      <c r="B103" s="17" t="s">
        <v>118</v>
      </c>
      <c r="C103" s="18">
        <v>225962</v>
      </c>
      <c r="D103" s="18">
        <v>4585</v>
      </c>
      <c r="E103" s="18">
        <v>1933</v>
      </c>
      <c r="F103" s="18">
        <v>352</v>
      </c>
      <c r="G103" s="18">
        <v>257</v>
      </c>
      <c r="H103" s="18">
        <v>2043</v>
      </c>
      <c r="I103" s="142"/>
      <c r="J103" s="78"/>
      <c r="K103" s="122"/>
      <c r="L103" s="122"/>
      <c r="M103" s="110"/>
      <c r="N103" s="110"/>
      <c r="O103" s="110"/>
      <c r="P103" s="110"/>
      <c r="Q103" s="78"/>
      <c r="R103" s="78"/>
      <c r="S103" s="78"/>
      <c r="T103" s="78"/>
    </row>
    <row r="104" spans="2:20" s="101" customFormat="1" ht="12.75">
      <c r="B104" s="17" t="s">
        <v>119</v>
      </c>
      <c r="C104" s="18">
        <v>237</v>
      </c>
      <c r="D104" s="18">
        <v>0</v>
      </c>
      <c r="E104" s="18">
        <v>0</v>
      </c>
      <c r="F104" s="18">
        <v>0</v>
      </c>
      <c r="G104" s="18">
        <v>0</v>
      </c>
      <c r="H104" s="18">
        <v>0</v>
      </c>
      <c r="I104" s="142"/>
      <c r="J104" s="78"/>
      <c r="K104" s="122"/>
      <c r="L104" s="122"/>
      <c r="M104" s="110"/>
      <c r="N104" s="110"/>
      <c r="O104" s="110"/>
      <c r="P104" s="110"/>
      <c r="Q104" s="78"/>
      <c r="R104" s="78"/>
      <c r="S104" s="78"/>
      <c r="T104" s="78"/>
    </row>
    <row r="105" spans="2:20" s="101" customFormat="1" ht="12.75">
      <c r="B105" s="17" t="s">
        <v>120</v>
      </c>
      <c r="C105" s="18">
        <v>27812</v>
      </c>
      <c r="D105" s="18">
        <v>240</v>
      </c>
      <c r="E105" s="18">
        <v>91</v>
      </c>
      <c r="F105" s="18">
        <v>0</v>
      </c>
      <c r="G105" s="18">
        <v>27</v>
      </c>
      <c r="H105" s="18">
        <v>122</v>
      </c>
      <c r="I105" s="142"/>
      <c r="J105" s="78"/>
      <c r="K105" s="122"/>
      <c r="L105" s="122"/>
      <c r="M105" s="110"/>
      <c r="N105" s="110"/>
      <c r="O105" s="110"/>
      <c r="P105" s="110"/>
      <c r="Q105" s="78"/>
      <c r="R105" s="78"/>
      <c r="S105" s="78"/>
      <c r="T105" s="78"/>
    </row>
    <row r="106" spans="2:20" s="101" customFormat="1" ht="12.75">
      <c r="B106" s="17" t="s">
        <v>121</v>
      </c>
      <c r="C106" s="18">
        <v>9891</v>
      </c>
      <c r="D106" s="18">
        <v>131</v>
      </c>
      <c r="E106" s="18">
        <v>65</v>
      </c>
      <c r="F106" s="18">
        <v>62</v>
      </c>
      <c r="G106" s="18">
        <v>0</v>
      </c>
      <c r="H106" s="18">
        <v>4</v>
      </c>
      <c r="I106" s="142"/>
      <c r="J106" s="78"/>
      <c r="K106" s="122"/>
      <c r="L106" s="122"/>
      <c r="M106" s="110"/>
      <c r="N106" s="110"/>
      <c r="O106" s="110"/>
      <c r="P106" s="110"/>
      <c r="Q106" s="78"/>
      <c r="R106" s="78"/>
      <c r="S106" s="78"/>
      <c r="T106" s="78"/>
    </row>
    <row r="107" spans="2:20" s="101" customFormat="1" ht="12.75">
      <c r="B107" s="17" t="s">
        <v>122</v>
      </c>
      <c r="C107" s="18">
        <v>2293781</v>
      </c>
      <c r="D107" s="18">
        <v>12008</v>
      </c>
      <c r="E107" s="18">
        <v>5139</v>
      </c>
      <c r="F107" s="18">
        <v>2261</v>
      </c>
      <c r="G107" s="18">
        <v>999</v>
      </c>
      <c r="H107" s="18">
        <v>3609</v>
      </c>
      <c r="I107" s="142"/>
      <c r="J107" s="78"/>
      <c r="K107" s="122"/>
      <c r="L107" s="122"/>
      <c r="M107" s="110"/>
      <c r="N107" s="110"/>
      <c r="O107" s="110"/>
      <c r="P107" s="110"/>
      <c r="Q107" s="78"/>
      <c r="R107" s="78"/>
      <c r="S107" s="78"/>
      <c r="T107" s="78"/>
    </row>
    <row r="108" spans="2:20" s="101" customFormat="1" ht="12.75">
      <c r="B108" s="17" t="s">
        <v>123</v>
      </c>
      <c r="C108" s="18">
        <v>1581563</v>
      </c>
      <c r="D108" s="18">
        <v>19012</v>
      </c>
      <c r="E108" s="18">
        <v>9585</v>
      </c>
      <c r="F108" s="18">
        <v>1759</v>
      </c>
      <c r="G108" s="18">
        <v>779</v>
      </c>
      <c r="H108" s="18">
        <v>6889</v>
      </c>
      <c r="I108" s="142"/>
      <c r="J108" s="78"/>
      <c r="K108" s="122"/>
      <c r="L108" s="122"/>
      <c r="M108" s="110"/>
      <c r="N108" s="110"/>
      <c r="O108" s="110"/>
      <c r="P108" s="110"/>
      <c r="Q108" s="78"/>
      <c r="R108" s="78"/>
      <c r="S108" s="78"/>
      <c r="T108" s="78"/>
    </row>
    <row r="109" spans="2:20" s="101" customFormat="1" ht="12.75">
      <c r="B109" s="125" t="s">
        <v>124</v>
      </c>
      <c r="C109" s="126">
        <v>61347485</v>
      </c>
      <c r="D109" s="126">
        <v>629247</v>
      </c>
      <c r="E109" s="126">
        <v>350855</v>
      </c>
      <c r="F109" s="126">
        <v>59491</v>
      </c>
      <c r="G109" s="126">
        <v>39505</v>
      </c>
      <c r="H109" s="126">
        <v>179396</v>
      </c>
      <c r="I109" s="142"/>
      <c r="J109" s="78"/>
      <c r="K109" s="122"/>
      <c r="L109" s="122"/>
      <c r="M109" s="110"/>
      <c r="N109" s="110"/>
      <c r="O109" s="110"/>
      <c r="P109" s="110"/>
      <c r="Q109" s="78"/>
      <c r="R109" s="78"/>
      <c r="S109" s="78"/>
      <c r="T109" s="78"/>
    </row>
    <row r="110" spans="2:20" s="101" customFormat="1" ht="12.75">
      <c r="B110" s="100"/>
      <c r="C110" s="100"/>
      <c r="D110" s="100"/>
      <c r="E110" s="100"/>
      <c r="F110" s="100"/>
      <c r="G110" s="100"/>
      <c r="H110" s="100"/>
      <c r="I110" s="142"/>
      <c r="J110" s="78"/>
      <c r="K110" s="122"/>
      <c r="L110" s="122"/>
      <c r="M110" s="110"/>
      <c r="N110" s="110"/>
      <c r="O110" s="110"/>
      <c r="P110" s="110"/>
      <c r="Q110" s="78"/>
      <c r="R110" s="78"/>
      <c r="S110" s="78"/>
      <c r="T110" s="78"/>
    </row>
    <row r="111" spans="2:16" ht="12.75">
      <c r="B111" s="116" t="s">
        <v>177</v>
      </c>
      <c r="I111" s="142"/>
      <c r="K111" s="113"/>
      <c r="L111" s="113"/>
      <c r="M111" s="110"/>
      <c r="N111" s="110"/>
      <c r="O111" s="110"/>
      <c r="P111" s="110"/>
    </row>
    <row r="112" spans="3:16" ht="22.5" customHeight="1">
      <c r="C112" s="106"/>
      <c r="D112" s="106"/>
      <c r="E112" s="196" t="s">
        <v>139</v>
      </c>
      <c r="F112" s="197"/>
      <c r="G112" s="197"/>
      <c r="H112" s="198"/>
      <c r="I112" s="142"/>
      <c r="K112" s="113"/>
      <c r="L112" s="113"/>
      <c r="M112" s="110"/>
      <c r="N112" s="110"/>
      <c r="O112" s="110"/>
      <c r="P112" s="110"/>
    </row>
    <row r="113" spans="2:16" ht="26.25">
      <c r="B113" s="84" t="s">
        <v>137</v>
      </c>
      <c r="C113" s="117" t="s">
        <v>31</v>
      </c>
      <c r="D113" s="117" t="s">
        <v>138</v>
      </c>
      <c r="E113" s="118" t="s">
        <v>33</v>
      </c>
      <c r="F113" s="119" t="s">
        <v>50</v>
      </c>
      <c r="G113" s="120" t="s">
        <v>35</v>
      </c>
      <c r="H113" s="119" t="s">
        <v>36</v>
      </c>
      <c r="I113" s="142"/>
      <c r="K113" s="113"/>
      <c r="L113" s="113"/>
      <c r="M113" s="110"/>
      <c r="N113" s="110"/>
      <c r="O113" s="110"/>
      <c r="P113" s="110"/>
    </row>
    <row r="114" spans="2:16" ht="12.75">
      <c r="B114" s="17" t="s">
        <v>102</v>
      </c>
      <c r="C114" s="18">
        <v>15911520</v>
      </c>
      <c r="D114" s="18">
        <v>107322</v>
      </c>
      <c r="E114" s="18">
        <v>54509</v>
      </c>
      <c r="F114" s="18">
        <v>14728</v>
      </c>
      <c r="G114" s="18">
        <v>24371</v>
      </c>
      <c r="H114" s="18">
        <v>13714</v>
      </c>
      <c r="I114" s="142"/>
      <c r="K114" s="113"/>
      <c r="L114" s="113"/>
      <c r="M114" s="110"/>
      <c r="N114" s="110"/>
      <c r="O114" s="110"/>
      <c r="P114" s="110"/>
    </row>
    <row r="115" spans="2:16" ht="12.75">
      <c r="B115" s="17" t="s">
        <v>103</v>
      </c>
      <c r="C115" s="18">
        <v>68749</v>
      </c>
      <c r="D115" s="18">
        <v>1427</v>
      </c>
      <c r="E115" s="18">
        <v>583</v>
      </c>
      <c r="F115" s="18">
        <v>21</v>
      </c>
      <c r="G115" s="18">
        <v>35</v>
      </c>
      <c r="H115" s="18">
        <v>788</v>
      </c>
      <c r="I115" s="142"/>
      <c r="K115" s="113"/>
      <c r="L115" s="113"/>
      <c r="M115" s="110"/>
      <c r="N115" s="110"/>
      <c r="O115" s="110"/>
      <c r="P115" s="110"/>
    </row>
    <row r="116" spans="2:16" ht="12.75">
      <c r="B116" s="17" t="s">
        <v>104</v>
      </c>
      <c r="C116" s="18">
        <v>7420177</v>
      </c>
      <c r="D116" s="18">
        <v>100947</v>
      </c>
      <c r="E116" s="18">
        <v>34215</v>
      </c>
      <c r="F116" s="18">
        <v>6508</v>
      </c>
      <c r="G116" s="18">
        <v>501</v>
      </c>
      <c r="H116" s="18">
        <v>59723</v>
      </c>
      <c r="I116" s="142"/>
      <c r="K116" s="113"/>
      <c r="L116" s="113"/>
      <c r="M116" s="110"/>
      <c r="N116" s="110"/>
      <c r="O116" s="110"/>
      <c r="P116" s="110"/>
    </row>
    <row r="117" spans="2:16" ht="12.75">
      <c r="B117" s="17" t="s">
        <v>173</v>
      </c>
      <c r="C117" s="18">
        <v>1305588</v>
      </c>
      <c r="D117" s="18">
        <v>10638</v>
      </c>
      <c r="E117" s="18">
        <v>4671</v>
      </c>
      <c r="F117" s="18">
        <v>0</v>
      </c>
      <c r="G117" s="18">
        <v>1267</v>
      </c>
      <c r="H117" s="18">
        <v>4700</v>
      </c>
      <c r="I117" s="142"/>
      <c r="K117" s="113"/>
      <c r="L117" s="113"/>
      <c r="M117" s="110"/>
      <c r="N117" s="110"/>
      <c r="O117" s="110"/>
      <c r="P117" s="110"/>
    </row>
    <row r="118" spans="2:16" ht="12.75">
      <c r="B118" s="17" t="s">
        <v>106</v>
      </c>
      <c r="C118" s="18">
        <v>10324633</v>
      </c>
      <c r="D118" s="18">
        <v>75278</v>
      </c>
      <c r="E118" s="18">
        <v>48705</v>
      </c>
      <c r="F118" s="18">
        <v>6991</v>
      </c>
      <c r="G118" s="18">
        <v>5666</v>
      </c>
      <c r="H118" s="18">
        <v>13916</v>
      </c>
      <c r="I118" s="142"/>
      <c r="K118" s="113"/>
      <c r="L118" s="113"/>
      <c r="M118" s="110"/>
      <c r="N118" s="110"/>
      <c r="O118" s="110"/>
      <c r="P118" s="110"/>
    </row>
    <row r="119" spans="2:16" ht="12.75">
      <c r="B119" s="17" t="s">
        <v>107</v>
      </c>
      <c r="C119" s="18">
        <v>3229</v>
      </c>
      <c r="D119" s="18">
        <v>22</v>
      </c>
      <c r="E119" s="18">
        <v>0</v>
      </c>
      <c r="F119" s="18">
        <v>1</v>
      </c>
      <c r="G119" s="18">
        <v>0</v>
      </c>
      <c r="H119" s="18">
        <v>21</v>
      </c>
      <c r="I119" s="142"/>
      <c r="K119" s="113"/>
      <c r="L119" s="113"/>
      <c r="M119" s="110"/>
      <c r="N119" s="110"/>
      <c r="O119" s="110"/>
      <c r="P119" s="110"/>
    </row>
    <row r="120" spans="2:16" ht="12.75">
      <c r="B120" s="17" t="s">
        <v>108</v>
      </c>
      <c r="C120" s="18">
        <v>1354881</v>
      </c>
      <c r="D120" s="18">
        <v>6114</v>
      </c>
      <c r="E120" s="18">
        <v>3743</v>
      </c>
      <c r="F120" s="18">
        <v>190</v>
      </c>
      <c r="G120" s="18">
        <v>582</v>
      </c>
      <c r="H120" s="18">
        <v>1599</v>
      </c>
      <c r="I120" s="142"/>
      <c r="K120" s="113"/>
      <c r="L120" s="113"/>
      <c r="M120" s="110"/>
      <c r="N120" s="110"/>
      <c r="O120" s="110"/>
      <c r="P120" s="110"/>
    </row>
    <row r="121" spans="2:16" ht="12.75">
      <c r="B121" s="17" t="s">
        <v>109</v>
      </c>
      <c r="C121" s="18">
        <v>1016977</v>
      </c>
      <c r="D121" s="18">
        <v>5783</v>
      </c>
      <c r="E121" s="18">
        <v>2749</v>
      </c>
      <c r="F121" s="18">
        <v>457</v>
      </c>
      <c r="G121" s="18">
        <v>445</v>
      </c>
      <c r="H121" s="18">
        <v>2132</v>
      </c>
      <c r="I121" s="142"/>
      <c r="K121" s="113"/>
      <c r="L121" s="113"/>
      <c r="M121" s="110"/>
      <c r="N121" s="110"/>
      <c r="O121" s="110"/>
      <c r="P121" s="110"/>
    </row>
    <row r="122" spans="2:16" ht="12.75">
      <c r="B122" s="17" t="s">
        <v>110</v>
      </c>
      <c r="C122" s="18">
        <v>4623</v>
      </c>
      <c r="D122" s="18">
        <v>0</v>
      </c>
      <c r="E122" s="18">
        <v>0</v>
      </c>
      <c r="F122" s="18">
        <v>0</v>
      </c>
      <c r="G122" s="18">
        <v>0</v>
      </c>
      <c r="H122" s="18">
        <v>0</v>
      </c>
      <c r="I122" s="142"/>
      <c r="K122" s="113"/>
      <c r="L122" s="113"/>
      <c r="M122" s="110"/>
      <c r="N122" s="110"/>
      <c r="O122" s="110"/>
      <c r="P122" s="110"/>
    </row>
    <row r="123" spans="2:16" ht="12.75">
      <c r="B123" s="17" t="s">
        <v>112</v>
      </c>
      <c r="C123" s="18">
        <v>17507743</v>
      </c>
      <c r="D123" s="18">
        <v>245337</v>
      </c>
      <c r="E123" s="18">
        <v>136138</v>
      </c>
      <c r="F123" s="18">
        <v>19084</v>
      </c>
      <c r="G123" s="18">
        <v>18114</v>
      </c>
      <c r="H123" s="18">
        <v>72001</v>
      </c>
      <c r="I123" s="142"/>
      <c r="K123" s="113"/>
      <c r="L123" s="113"/>
      <c r="M123" s="110"/>
      <c r="N123" s="110"/>
      <c r="O123" s="110"/>
      <c r="P123" s="110"/>
    </row>
    <row r="124" spans="2:16" ht="12.75">
      <c r="B124" s="85" t="s">
        <v>113</v>
      </c>
      <c r="C124" s="18">
        <v>1742353</v>
      </c>
      <c r="D124" s="18">
        <v>10783</v>
      </c>
      <c r="E124" s="18">
        <v>5393</v>
      </c>
      <c r="F124" s="18">
        <v>1085</v>
      </c>
      <c r="G124" s="18">
        <v>745</v>
      </c>
      <c r="H124" s="18">
        <v>3560</v>
      </c>
      <c r="I124" s="142"/>
      <c r="K124" s="113"/>
      <c r="L124" s="113"/>
      <c r="M124" s="110"/>
      <c r="N124" s="110"/>
      <c r="O124" s="110"/>
      <c r="P124" s="110"/>
    </row>
    <row r="125" spans="2:16" ht="12.75">
      <c r="B125" s="17" t="s">
        <v>114</v>
      </c>
      <c r="C125" s="18">
        <v>2416</v>
      </c>
      <c r="D125" s="18">
        <v>6</v>
      </c>
      <c r="E125" s="18">
        <v>1</v>
      </c>
      <c r="F125" s="18">
        <v>0</v>
      </c>
      <c r="G125" s="18">
        <v>0</v>
      </c>
      <c r="H125" s="18">
        <v>5</v>
      </c>
      <c r="I125" s="142"/>
      <c r="K125" s="113"/>
      <c r="L125" s="113"/>
      <c r="M125" s="110"/>
      <c r="N125" s="110"/>
      <c r="O125" s="110"/>
      <c r="P125" s="110"/>
    </row>
    <row r="126" spans="2:16" ht="12.75">
      <c r="B126" s="17" t="s">
        <v>115</v>
      </c>
      <c r="C126" s="18">
        <v>3588</v>
      </c>
      <c r="D126" s="18">
        <v>61</v>
      </c>
      <c r="E126" s="18">
        <v>0</v>
      </c>
      <c r="F126" s="18">
        <v>0</v>
      </c>
      <c r="G126" s="18">
        <v>0</v>
      </c>
      <c r="H126" s="18">
        <v>61</v>
      </c>
      <c r="I126" s="142"/>
      <c r="K126" s="113"/>
      <c r="L126" s="113"/>
      <c r="M126" s="110"/>
      <c r="N126" s="110"/>
      <c r="O126" s="110"/>
      <c r="P126" s="110"/>
    </row>
    <row r="127" spans="2:16" ht="12.75">
      <c r="B127" s="17" t="s">
        <v>183</v>
      </c>
      <c r="C127" s="18">
        <v>7955</v>
      </c>
      <c r="D127" s="18">
        <v>106</v>
      </c>
      <c r="E127" s="18">
        <v>7</v>
      </c>
      <c r="F127" s="18">
        <v>0</v>
      </c>
      <c r="G127" s="18">
        <v>0</v>
      </c>
      <c r="H127" s="18">
        <v>99</v>
      </c>
      <c r="I127" s="142"/>
      <c r="K127" s="113"/>
      <c r="L127" s="113"/>
      <c r="M127" s="110"/>
      <c r="N127" s="110"/>
      <c r="O127" s="110"/>
      <c r="P127" s="110"/>
    </row>
    <row r="128" spans="2:16" ht="12.75">
      <c r="B128" s="146" t="s">
        <v>117</v>
      </c>
      <c r="C128" s="18">
        <v>794749</v>
      </c>
      <c r="D128" s="18">
        <v>6713</v>
      </c>
      <c r="E128" s="18">
        <v>2704</v>
      </c>
      <c r="F128" s="18">
        <v>842</v>
      </c>
      <c r="G128" s="18">
        <v>831</v>
      </c>
      <c r="H128" s="18">
        <v>2336</v>
      </c>
      <c r="I128" s="142"/>
      <c r="K128" s="113"/>
      <c r="L128" s="113"/>
      <c r="M128" s="110"/>
      <c r="N128" s="110"/>
      <c r="O128" s="110"/>
      <c r="P128" s="110"/>
    </row>
    <row r="129" spans="2:16" ht="12.75">
      <c r="B129" s="17" t="s">
        <v>118</v>
      </c>
      <c r="C129" s="18">
        <v>204040</v>
      </c>
      <c r="D129" s="18">
        <v>3466</v>
      </c>
      <c r="E129" s="18">
        <v>1457</v>
      </c>
      <c r="F129" s="18">
        <v>381</v>
      </c>
      <c r="G129" s="18">
        <v>269</v>
      </c>
      <c r="H129" s="18">
        <v>1359</v>
      </c>
      <c r="I129" s="142"/>
      <c r="K129" s="113"/>
      <c r="L129" s="113"/>
      <c r="M129" s="110"/>
      <c r="N129" s="110"/>
      <c r="O129" s="110"/>
      <c r="P129" s="110"/>
    </row>
    <row r="130" spans="2:16" ht="12.75">
      <c r="B130" s="17" t="s">
        <v>119</v>
      </c>
      <c r="C130" s="18">
        <v>265</v>
      </c>
      <c r="D130" s="18">
        <v>0</v>
      </c>
      <c r="E130" s="18">
        <v>0</v>
      </c>
      <c r="F130" s="18">
        <v>0</v>
      </c>
      <c r="G130" s="18">
        <v>0</v>
      </c>
      <c r="H130" s="18">
        <v>0</v>
      </c>
      <c r="I130" s="142"/>
      <c r="K130" s="113"/>
      <c r="L130" s="113"/>
      <c r="M130" s="110"/>
      <c r="N130" s="110"/>
      <c r="O130" s="110"/>
      <c r="P130" s="110"/>
    </row>
    <row r="131" spans="2:16" ht="12.75">
      <c r="B131" s="17" t="s">
        <v>120</v>
      </c>
      <c r="C131" s="18">
        <v>29481</v>
      </c>
      <c r="D131" s="18">
        <v>403</v>
      </c>
      <c r="E131" s="18">
        <v>245</v>
      </c>
      <c r="F131" s="18">
        <v>0</v>
      </c>
      <c r="G131" s="18">
        <v>22</v>
      </c>
      <c r="H131" s="18">
        <v>136</v>
      </c>
      <c r="I131" s="142"/>
      <c r="K131" s="113"/>
      <c r="L131" s="113"/>
      <c r="M131" s="110"/>
      <c r="N131" s="110"/>
      <c r="O131" s="110"/>
      <c r="P131" s="110"/>
    </row>
    <row r="132" spans="2:16" ht="12.75">
      <c r="B132" s="17" t="s">
        <v>121</v>
      </c>
      <c r="C132" s="18">
        <v>9809</v>
      </c>
      <c r="D132" s="18">
        <v>45</v>
      </c>
      <c r="E132" s="18">
        <v>7</v>
      </c>
      <c r="F132" s="18">
        <v>35</v>
      </c>
      <c r="G132" s="18">
        <v>0</v>
      </c>
      <c r="H132" s="18">
        <v>3</v>
      </c>
      <c r="I132" s="142"/>
      <c r="K132" s="113"/>
      <c r="L132" s="113"/>
      <c r="M132" s="110"/>
      <c r="N132" s="110"/>
      <c r="O132" s="110"/>
      <c r="P132" s="110"/>
    </row>
    <row r="133" spans="2:16" ht="12.75">
      <c r="B133" s="17" t="s">
        <v>122</v>
      </c>
      <c r="C133" s="18">
        <v>2343047</v>
      </c>
      <c r="D133" s="18">
        <v>11429</v>
      </c>
      <c r="E133" s="18">
        <v>4475</v>
      </c>
      <c r="F133" s="18">
        <v>2195</v>
      </c>
      <c r="G133" s="18">
        <v>678</v>
      </c>
      <c r="H133" s="18">
        <v>4081</v>
      </c>
      <c r="I133" s="142"/>
      <c r="K133" s="113"/>
      <c r="L133" s="113"/>
      <c r="M133" s="110"/>
      <c r="N133" s="110"/>
      <c r="O133" s="110"/>
      <c r="P133" s="110"/>
    </row>
    <row r="134" spans="2:16" ht="12.75">
      <c r="B134" s="17" t="s">
        <v>123</v>
      </c>
      <c r="C134" s="18">
        <v>1633145</v>
      </c>
      <c r="D134" s="18">
        <v>21270</v>
      </c>
      <c r="E134" s="18">
        <v>7066</v>
      </c>
      <c r="F134" s="18">
        <v>1527</v>
      </c>
      <c r="G134" s="18">
        <v>441</v>
      </c>
      <c r="H134" s="18">
        <v>12236</v>
      </c>
      <c r="I134" s="142"/>
      <c r="K134" s="113"/>
      <c r="L134" s="113"/>
      <c r="M134" s="110"/>
      <c r="N134" s="110"/>
      <c r="O134" s="110"/>
      <c r="P134" s="110"/>
    </row>
    <row r="135" spans="2:16" ht="12.75">
      <c r="B135" s="125" t="s">
        <v>124</v>
      </c>
      <c r="C135" s="126">
        <v>61688968</v>
      </c>
      <c r="D135" s="126">
        <v>607150</v>
      </c>
      <c r="E135" s="126">
        <v>306668</v>
      </c>
      <c r="F135" s="126">
        <v>54045</v>
      </c>
      <c r="G135" s="126">
        <v>53967</v>
      </c>
      <c r="H135" s="126">
        <v>192470</v>
      </c>
      <c r="I135" s="142"/>
      <c r="K135" s="113"/>
      <c r="L135" s="113"/>
      <c r="M135" s="110"/>
      <c r="N135" s="110"/>
      <c r="O135" s="110"/>
      <c r="P135" s="110"/>
    </row>
    <row r="136" spans="9:16" ht="12.75">
      <c r="I136" s="142"/>
      <c r="K136" s="113"/>
      <c r="L136" s="113"/>
      <c r="M136" s="110"/>
      <c r="N136" s="110"/>
      <c r="O136" s="110"/>
      <c r="P136" s="110"/>
    </row>
    <row r="137" spans="2:16" ht="12.75">
      <c r="B137" s="116" t="s">
        <v>167</v>
      </c>
      <c r="I137" s="142"/>
      <c r="K137" s="113"/>
      <c r="L137" s="113"/>
      <c r="M137" s="110"/>
      <c r="N137" s="110"/>
      <c r="O137" s="110"/>
      <c r="P137" s="110"/>
    </row>
    <row r="138" spans="3:16" ht="15">
      <c r="C138" s="106"/>
      <c r="D138" s="106"/>
      <c r="E138" s="196" t="s">
        <v>139</v>
      </c>
      <c r="F138" s="197"/>
      <c r="G138" s="197"/>
      <c r="H138" s="198"/>
      <c r="I138" s="142"/>
      <c r="K138" s="113"/>
      <c r="L138" s="113"/>
      <c r="M138" s="110"/>
      <c r="N138" s="110"/>
      <c r="O138" s="110"/>
      <c r="P138" s="110"/>
    </row>
    <row r="139" spans="2:16" ht="26.25">
      <c r="B139" s="84" t="s">
        <v>137</v>
      </c>
      <c r="C139" s="117" t="s">
        <v>31</v>
      </c>
      <c r="D139" s="117" t="s">
        <v>138</v>
      </c>
      <c r="E139" s="118" t="s">
        <v>33</v>
      </c>
      <c r="F139" s="119" t="s">
        <v>50</v>
      </c>
      <c r="G139" s="120" t="s">
        <v>35</v>
      </c>
      <c r="H139" s="119" t="s">
        <v>36</v>
      </c>
      <c r="I139" s="142"/>
      <c r="K139" s="113"/>
      <c r="L139" s="113"/>
      <c r="M139" s="110"/>
      <c r="N139" s="110"/>
      <c r="O139" s="110"/>
      <c r="P139" s="110"/>
    </row>
    <row r="140" spans="2:16" ht="22.5" customHeight="1">
      <c r="B140" s="17" t="s">
        <v>102</v>
      </c>
      <c r="C140" s="18">
        <v>16303322</v>
      </c>
      <c r="D140" s="18">
        <v>85216</v>
      </c>
      <c r="E140" s="18">
        <v>51214</v>
      </c>
      <c r="F140" s="18">
        <v>13472</v>
      </c>
      <c r="G140" s="18">
        <v>4493</v>
      </c>
      <c r="H140" s="18">
        <v>16037</v>
      </c>
      <c r="I140" s="142"/>
      <c r="K140" s="113"/>
      <c r="L140" s="113"/>
      <c r="M140" s="110"/>
      <c r="N140" s="110"/>
      <c r="O140" s="110"/>
      <c r="P140" s="110"/>
    </row>
    <row r="141" spans="2:16" ht="12.75">
      <c r="B141" s="17" t="s">
        <v>103</v>
      </c>
      <c r="C141" s="18">
        <v>71536</v>
      </c>
      <c r="D141" s="18">
        <v>1610</v>
      </c>
      <c r="E141" s="18">
        <v>530</v>
      </c>
      <c r="F141" s="18">
        <v>54</v>
      </c>
      <c r="G141" s="18">
        <v>4</v>
      </c>
      <c r="H141" s="18">
        <v>1022</v>
      </c>
      <c r="I141" s="142"/>
      <c r="K141" s="113"/>
      <c r="L141" s="113"/>
      <c r="M141" s="110"/>
      <c r="N141" s="110"/>
      <c r="O141" s="110"/>
      <c r="P141" s="110"/>
    </row>
    <row r="142" spans="2:16" ht="12.75">
      <c r="B142" s="17" t="s">
        <v>104</v>
      </c>
      <c r="C142" s="18">
        <v>8114573</v>
      </c>
      <c r="D142" s="18">
        <v>116057</v>
      </c>
      <c r="E142" s="18">
        <v>30872</v>
      </c>
      <c r="F142" s="18">
        <v>6224</v>
      </c>
      <c r="G142" s="18">
        <v>496</v>
      </c>
      <c r="H142" s="18">
        <v>78465</v>
      </c>
      <c r="I142" s="142"/>
      <c r="K142" s="113"/>
      <c r="L142" s="113"/>
      <c r="M142" s="110"/>
      <c r="N142" s="110"/>
      <c r="O142" s="110"/>
      <c r="P142" s="110"/>
    </row>
    <row r="143" spans="2:16" ht="12.75">
      <c r="B143" s="17" t="s">
        <v>173</v>
      </c>
      <c r="C143" s="18">
        <v>1318944</v>
      </c>
      <c r="D143" s="18">
        <v>10487</v>
      </c>
      <c r="E143" s="18">
        <v>3988</v>
      </c>
      <c r="F143" s="18">
        <v>0</v>
      </c>
      <c r="G143" s="18">
        <v>1225</v>
      </c>
      <c r="H143" s="18">
        <v>5274</v>
      </c>
      <c r="I143" s="142"/>
      <c r="K143" s="113"/>
      <c r="L143" s="113"/>
      <c r="M143" s="110"/>
      <c r="N143" s="110"/>
      <c r="O143" s="110"/>
      <c r="P143" s="110"/>
    </row>
    <row r="144" spans="2:16" ht="12.75">
      <c r="B144" s="17" t="s">
        <v>106</v>
      </c>
      <c r="C144" s="18">
        <v>10469154</v>
      </c>
      <c r="D144" s="18">
        <v>71068</v>
      </c>
      <c r="E144" s="18">
        <v>42836</v>
      </c>
      <c r="F144" s="18">
        <v>2456</v>
      </c>
      <c r="G144" s="18">
        <v>9957</v>
      </c>
      <c r="H144" s="18">
        <v>15819</v>
      </c>
      <c r="I144" s="142"/>
      <c r="K144" s="113"/>
      <c r="L144" s="113"/>
      <c r="M144" s="110"/>
      <c r="N144" s="110"/>
      <c r="O144" s="110"/>
      <c r="P144" s="110"/>
    </row>
    <row r="145" spans="2:16" ht="12.75">
      <c r="B145" s="17" t="s">
        <v>107</v>
      </c>
      <c r="C145" s="18">
        <v>3282</v>
      </c>
      <c r="D145" s="18">
        <v>4</v>
      </c>
      <c r="E145" s="18">
        <v>1</v>
      </c>
      <c r="F145" s="18">
        <v>0</v>
      </c>
      <c r="G145" s="18">
        <v>0</v>
      </c>
      <c r="H145" s="18">
        <v>3</v>
      </c>
      <c r="I145" s="142"/>
      <c r="K145" s="113"/>
      <c r="L145" s="113"/>
      <c r="M145" s="110"/>
      <c r="N145" s="110"/>
      <c r="O145" s="110"/>
      <c r="P145" s="110"/>
    </row>
    <row r="146" spans="2:16" ht="12.75">
      <c r="B146" s="17" t="s">
        <v>108</v>
      </c>
      <c r="C146" s="18">
        <v>1368636</v>
      </c>
      <c r="D146" s="18">
        <v>6415</v>
      </c>
      <c r="E146" s="18">
        <v>3396</v>
      </c>
      <c r="F146" s="18">
        <v>133</v>
      </c>
      <c r="G146" s="18">
        <v>651</v>
      </c>
      <c r="H146" s="18">
        <v>2235</v>
      </c>
      <c r="I146" s="142"/>
      <c r="K146" s="113"/>
      <c r="L146" s="113"/>
      <c r="M146" s="110"/>
      <c r="N146" s="110"/>
      <c r="O146" s="110"/>
      <c r="P146" s="110"/>
    </row>
    <row r="147" spans="2:16" ht="12.75">
      <c r="B147" s="17" t="s">
        <v>109</v>
      </c>
      <c r="C147" s="18">
        <v>1052385</v>
      </c>
      <c r="D147" s="18">
        <v>5246</v>
      </c>
      <c r="E147" s="18">
        <v>2400</v>
      </c>
      <c r="F147" s="18">
        <v>167</v>
      </c>
      <c r="G147" s="18">
        <v>447</v>
      </c>
      <c r="H147" s="18">
        <v>2232</v>
      </c>
      <c r="I147" s="142"/>
      <c r="K147" s="113"/>
      <c r="L147" s="113"/>
      <c r="M147" s="110"/>
      <c r="N147" s="110"/>
      <c r="O147" s="110"/>
      <c r="P147" s="110"/>
    </row>
    <row r="148" spans="2:16" ht="12.75">
      <c r="B148" s="17" t="s">
        <v>110</v>
      </c>
      <c r="C148" s="18">
        <v>5147</v>
      </c>
      <c r="D148" s="18">
        <v>33</v>
      </c>
      <c r="E148" s="18">
        <v>0</v>
      </c>
      <c r="F148" s="18">
        <v>0</v>
      </c>
      <c r="G148" s="18">
        <v>0</v>
      </c>
      <c r="H148" s="18">
        <v>33</v>
      </c>
      <c r="I148" s="142"/>
      <c r="K148" s="113"/>
      <c r="L148" s="113"/>
      <c r="M148" s="110"/>
      <c r="N148" s="110"/>
      <c r="O148" s="110"/>
      <c r="P148" s="110"/>
    </row>
    <row r="149" spans="2:16" ht="12.75">
      <c r="B149" s="17" t="s">
        <v>112</v>
      </c>
      <c r="C149" s="18">
        <v>18167858</v>
      </c>
      <c r="D149" s="18">
        <v>241704</v>
      </c>
      <c r="E149" s="18">
        <v>132377</v>
      </c>
      <c r="F149" s="18">
        <v>18470</v>
      </c>
      <c r="G149" s="18">
        <v>18238</v>
      </c>
      <c r="H149" s="18">
        <v>72619</v>
      </c>
      <c r="I149" s="142"/>
      <c r="K149" s="113"/>
      <c r="L149" s="113"/>
      <c r="M149" s="110"/>
      <c r="N149" s="110"/>
      <c r="O149" s="110"/>
      <c r="P149" s="110"/>
    </row>
    <row r="150" spans="2:16" ht="12.75">
      <c r="B150" s="85" t="s">
        <v>169</v>
      </c>
      <c r="C150" s="18">
        <v>1809739</v>
      </c>
      <c r="D150" s="18">
        <v>10548</v>
      </c>
      <c r="E150" s="18">
        <v>4600</v>
      </c>
      <c r="F150" s="18">
        <v>765</v>
      </c>
      <c r="G150" s="18">
        <v>477</v>
      </c>
      <c r="H150" s="18">
        <v>4706</v>
      </c>
      <c r="I150" s="142"/>
      <c r="K150" s="113"/>
      <c r="L150" s="113"/>
      <c r="M150" s="110"/>
      <c r="N150" s="110"/>
      <c r="O150" s="110"/>
      <c r="P150" s="110"/>
    </row>
    <row r="151" spans="2:16" ht="12.75">
      <c r="B151" s="17" t="s">
        <v>127</v>
      </c>
      <c r="C151" s="18">
        <v>2</v>
      </c>
      <c r="D151" s="18">
        <v>2</v>
      </c>
      <c r="E151" s="18">
        <v>0</v>
      </c>
      <c r="F151" s="18">
        <v>0</v>
      </c>
      <c r="G151" s="18">
        <v>0</v>
      </c>
      <c r="H151" s="18">
        <v>2</v>
      </c>
      <c r="I151" s="142"/>
      <c r="K151" s="113"/>
      <c r="L151" s="113"/>
      <c r="M151" s="110"/>
      <c r="N151" s="110"/>
      <c r="O151" s="110"/>
      <c r="P151" s="110"/>
    </row>
    <row r="152" spans="2:16" ht="12.75">
      <c r="B152" s="17" t="s">
        <v>114</v>
      </c>
      <c r="C152" s="18">
        <v>3143</v>
      </c>
      <c r="D152" s="18">
        <v>13</v>
      </c>
      <c r="E152" s="18">
        <v>8</v>
      </c>
      <c r="F152" s="18">
        <v>0</v>
      </c>
      <c r="G152" s="18">
        <v>0</v>
      </c>
      <c r="H152" s="18">
        <v>5</v>
      </c>
      <c r="I152" s="142"/>
      <c r="K152" s="113"/>
      <c r="L152" s="113"/>
      <c r="M152" s="110"/>
      <c r="N152" s="110"/>
      <c r="O152" s="110"/>
      <c r="P152" s="110"/>
    </row>
    <row r="153" spans="2:16" ht="12.75">
      <c r="B153" s="17" t="s">
        <v>115</v>
      </c>
      <c r="C153" s="18">
        <v>3585</v>
      </c>
      <c r="D153" s="18">
        <v>45</v>
      </c>
      <c r="E153" s="18">
        <v>0</v>
      </c>
      <c r="F153" s="18">
        <v>0</v>
      </c>
      <c r="G153" s="18">
        <v>0</v>
      </c>
      <c r="H153" s="18">
        <v>45</v>
      </c>
      <c r="I153" s="142"/>
      <c r="K153" s="113"/>
      <c r="L153" s="113"/>
      <c r="M153" s="110"/>
      <c r="N153" s="110"/>
      <c r="O153" s="110"/>
      <c r="P153" s="110"/>
    </row>
    <row r="154" spans="2:16" ht="12.75">
      <c r="B154" s="146" t="s">
        <v>175</v>
      </c>
      <c r="C154" s="18">
        <v>7916</v>
      </c>
      <c r="D154" s="18">
        <v>99</v>
      </c>
      <c r="E154" s="18">
        <v>0</v>
      </c>
      <c r="F154" s="18">
        <v>0</v>
      </c>
      <c r="G154" s="18">
        <v>0</v>
      </c>
      <c r="H154" s="18">
        <v>99</v>
      </c>
      <c r="I154" s="142"/>
      <c r="K154" s="113"/>
      <c r="L154" s="113"/>
      <c r="M154" s="110"/>
      <c r="N154" s="110"/>
      <c r="O154" s="110"/>
      <c r="P154" s="110"/>
    </row>
    <row r="155" spans="2:16" ht="12.75">
      <c r="B155" s="17" t="s">
        <v>117</v>
      </c>
      <c r="C155" s="18">
        <v>771936</v>
      </c>
      <c r="D155" s="18">
        <v>6043</v>
      </c>
      <c r="E155" s="18">
        <v>2817</v>
      </c>
      <c r="F155" s="18">
        <v>646</v>
      </c>
      <c r="G155" s="18">
        <v>581</v>
      </c>
      <c r="H155" s="18">
        <v>1999</v>
      </c>
      <c r="I155" s="142"/>
      <c r="K155" s="113"/>
      <c r="L155" s="113"/>
      <c r="M155" s="110"/>
      <c r="N155" s="110"/>
      <c r="O155" s="110"/>
      <c r="P155" s="110"/>
    </row>
    <row r="156" spans="2:16" ht="12.75">
      <c r="B156" s="17" t="s">
        <v>118</v>
      </c>
      <c r="C156" s="18">
        <v>184505</v>
      </c>
      <c r="D156" s="18">
        <v>2391</v>
      </c>
      <c r="E156" s="18">
        <v>1288</v>
      </c>
      <c r="F156" s="18">
        <v>140</v>
      </c>
      <c r="G156" s="18">
        <v>141</v>
      </c>
      <c r="H156" s="18">
        <v>822</v>
      </c>
      <c r="I156" s="142"/>
      <c r="K156" s="113"/>
      <c r="L156" s="113"/>
      <c r="M156" s="110"/>
      <c r="N156" s="110"/>
      <c r="O156" s="110"/>
      <c r="P156" s="110"/>
    </row>
    <row r="157" spans="2:16" ht="12.75">
      <c r="B157" s="17" t="s">
        <v>119</v>
      </c>
      <c r="C157" s="18">
        <v>274</v>
      </c>
      <c r="D157" s="18">
        <v>0</v>
      </c>
      <c r="E157" s="18">
        <v>0</v>
      </c>
      <c r="F157" s="18">
        <v>0</v>
      </c>
      <c r="G157" s="18">
        <v>0</v>
      </c>
      <c r="H157" s="18">
        <v>0</v>
      </c>
      <c r="I157" s="142"/>
      <c r="K157" s="113"/>
      <c r="L157" s="113"/>
      <c r="M157" s="110"/>
      <c r="N157" s="110"/>
      <c r="O157" s="110"/>
      <c r="P157" s="110"/>
    </row>
    <row r="158" spans="2:16" ht="12.75">
      <c r="B158" s="17" t="s">
        <v>120</v>
      </c>
      <c r="C158" s="18">
        <v>38636</v>
      </c>
      <c r="D158" s="18">
        <v>443</v>
      </c>
      <c r="E158" s="18">
        <v>173</v>
      </c>
      <c r="F158" s="18">
        <v>0</v>
      </c>
      <c r="G158" s="18">
        <v>50</v>
      </c>
      <c r="H158" s="18">
        <v>220</v>
      </c>
      <c r="I158" s="142"/>
      <c r="K158" s="113"/>
      <c r="L158" s="113"/>
      <c r="M158" s="110"/>
      <c r="N158" s="110"/>
      <c r="O158" s="110"/>
      <c r="P158" s="110"/>
    </row>
    <row r="159" spans="2:16" ht="12.75">
      <c r="B159" s="17" t="s">
        <v>121</v>
      </c>
      <c r="C159" s="18">
        <v>9039</v>
      </c>
      <c r="D159" s="18">
        <v>40</v>
      </c>
      <c r="E159" s="18">
        <v>21</v>
      </c>
      <c r="F159" s="18">
        <v>13</v>
      </c>
      <c r="G159" s="18">
        <v>0</v>
      </c>
      <c r="H159" s="18">
        <v>6</v>
      </c>
      <c r="I159" s="142"/>
      <c r="K159" s="113"/>
      <c r="L159" s="113"/>
      <c r="M159" s="110"/>
      <c r="N159" s="110"/>
      <c r="O159" s="110"/>
      <c r="P159" s="110"/>
    </row>
    <row r="160" spans="2:16" ht="12.75">
      <c r="B160" s="17" t="s">
        <v>122</v>
      </c>
      <c r="C160" s="18">
        <v>2369477</v>
      </c>
      <c r="D160" s="18">
        <v>11358</v>
      </c>
      <c r="E160" s="18">
        <v>4627</v>
      </c>
      <c r="F160" s="18">
        <v>2050</v>
      </c>
      <c r="G160" s="18">
        <v>712</v>
      </c>
      <c r="H160" s="18">
        <v>3969</v>
      </c>
      <c r="I160" s="142"/>
      <c r="K160" s="113"/>
      <c r="L160" s="113"/>
      <c r="M160" s="110"/>
      <c r="N160" s="110"/>
      <c r="O160" s="110"/>
      <c r="P160" s="110"/>
    </row>
    <row r="161" spans="2:16" ht="12.75">
      <c r="B161" s="17" t="s">
        <v>123</v>
      </c>
      <c r="C161" s="18">
        <v>1681705</v>
      </c>
      <c r="D161" s="18">
        <v>22735</v>
      </c>
      <c r="E161" s="18">
        <v>6566</v>
      </c>
      <c r="F161" s="18">
        <v>1515</v>
      </c>
      <c r="G161" s="18">
        <v>568</v>
      </c>
      <c r="H161" s="18">
        <v>14086</v>
      </c>
      <c r="I161" s="142"/>
      <c r="K161" s="113"/>
      <c r="L161" s="113"/>
      <c r="M161" s="110"/>
      <c r="N161" s="110"/>
      <c r="O161" s="110"/>
      <c r="P161" s="110"/>
    </row>
    <row r="162" spans="2:16" ht="12.75">
      <c r="B162" s="125" t="s">
        <v>124</v>
      </c>
      <c r="C162" s="126">
        <v>63754794</v>
      </c>
      <c r="D162" s="126">
        <v>591557</v>
      </c>
      <c r="E162" s="126">
        <v>287714</v>
      </c>
      <c r="F162" s="126">
        <v>46105</v>
      </c>
      <c r="G162" s="126">
        <v>38040</v>
      </c>
      <c r="H162" s="126">
        <v>219698</v>
      </c>
      <c r="I162" s="142"/>
      <c r="K162" s="113"/>
      <c r="L162" s="113"/>
      <c r="M162" s="110"/>
      <c r="N162" s="110"/>
      <c r="O162" s="110"/>
      <c r="P162" s="110"/>
    </row>
    <row r="163" spans="9:16" ht="12.75">
      <c r="I163" s="142"/>
      <c r="K163" s="113"/>
      <c r="L163" s="113"/>
      <c r="M163" s="110"/>
      <c r="N163" s="110"/>
      <c r="O163" s="110"/>
      <c r="P163" s="110"/>
    </row>
    <row r="164" spans="2:16" ht="12.75">
      <c r="B164" s="116" t="s">
        <v>164</v>
      </c>
      <c r="I164" s="142"/>
      <c r="K164" s="113"/>
      <c r="L164" s="113"/>
      <c r="M164" s="110"/>
      <c r="N164" s="110"/>
      <c r="O164" s="110"/>
      <c r="P164" s="110"/>
    </row>
    <row r="165" spans="3:16" ht="15">
      <c r="C165" s="106"/>
      <c r="D165" s="106"/>
      <c r="E165" s="196" t="s">
        <v>139</v>
      </c>
      <c r="F165" s="197"/>
      <c r="G165" s="197"/>
      <c r="H165" s="198"/>
      <c r="I165" s="142"/>
      <c r="K165" s="113"/>
      <c r="L165" s="113"/>
      <c r="M165" s="110"/>
      <c r="N165" s="110"/>
      <c r="O165" s="110"/>
      <c r="P165" s="110"/>
    </row>
    <row r="166" spans="2:16" ht="26.25">
      <c r="B166" s="84" t="s">
        <v>137</v>
      </c>
      <c r="C166" s="117" t="s">
        <v>31</v>
      </c>
      <c r="D166" s="117" t="s">
        <v>138</v>
      </c>
      <c r="E166" s="118" t="s">
        <v>33</v>
      </c>
      <c r="F166" s="119" t="s">
        <v>50</v>
      </c>
      <c r="G166" s="120" t="s">
        <v>35</v>
      </c>
      <c r="H166" s="119" t="s">
        <v>36</v>
      </c>
      <c r="I166" s="142"/>
      <c r="K166" s="113"/>
      <c r="L166" s="113"/>
      <c r="M166" s="110"/>
      <c r="N166" s="110"/>
      <c r="O166" s="110"/>
      <c r="P166" s="110"/>
    </row>
    <row r="167" spans="2:16" ht="12.75">
      <c r="B167" s="17" t="s">
        <v>102</v>
      </c>
      <c r="C167" s="18">
        <v>16134099</v>
      </c>
      <c r="D167" s="18">
        <v>88574</v>
      </c>
      <c r="E167" s="18">
        <v>52250</v>
      </c>
      <c r="F167" s="18">
        <v>11893</v>
      </c>
      <c r="G167" s="18">
        <v>6230</v>
      </c>
      <c r="H167" s="18">
        <v>18201</v>
      </c>
      <c r="I167" s="142"/>
      <c r="K167" s="113"/>
      <c r="L167" s="113"/>
      <c r="M167" s="110"/>
      <c r="N167" s="110"/>
      <c r="O167" s="110"/>
      <c r="P167" s="110"/>
    </row>
    <row r="168" spans="2:16" ht="19.5" customHeight="1">
      <c r="B168" s="17" t="s">
        <v>103</v>
      </c>
      <c r="C168" s="18">
        <v>72727</v>
      </c>
      <c r="D168" s="18">
        <v>1512</v>
      </c>
      <c r="E168" s="18">
        <v>394</v>
      </c>
      <c r="F168" s="18">
        <v>105</v>
      </c>
      <c r="G168" s="18">
        <v>21</v>
      </c>
      <c r="H168" s="18">
        <v>992</v>
      </c>
      <c r="I168" s="142"/>
      <c r="K168" s="113"/>
      <c r="L168" s="113"/>
      <c r="M168" s="110"/>
      <c r="N168" s="110"/>
      <c r="O168" s="110"/>
      <c r="P168" s="110"/>
    </row>
    <row r="169" spans="2:16" ht="12.75">
      <c r="B169" s="17" t="s">
        <v>104</v>
      </c>
      <c r="C169" s="18">
        <v>7297124</v>
      </c>
      <c r="D169" s="18">
        <v>98300</v>
      </c>
      <c r="E169" s="18">
        <v>32497</v>
      </c>
      <c r="F169" s="18">
        <v>6655</v>
      </c>
      <c r="G169" s="18">
        <v>419</v>
      </c>
      <c r="H169" s="18">
        <v>58729</v>
      </c>
      <c r="I169" s="142"/>
      <c r="K169" s="113"/>
      <c r="L169" s="113"/>
      <c r="M169" s="110"/>
      <c r="N169" s="110"/>
      <c r="O169" s="110"/>
      <c r="P169" s="110"/>
    </row>
    <row r="170" spans="2:16" ht="12.75">
      <c r="B170" s="17" t="s">
        <v>105</v>
      </c>
      <c r="C170" s="18">
        <v>1303449</v>
      </c>
      <c r="D170" s="18">
        <v>10551</v>
      </c>
      <c r="E170" s="18">
        <v>4596</v>
      </c>
      <c r="F170" s="18">
        <v>0</v>
      </c>
      <c r="G170" s="18">
        <v>1401</v>
      </c>
      <c r="H170" s="18">
        <v>4554</v>
      </c>
      <c r="I170" s="142"/>
      <c r="K170" s="113"/>
      <c r="L170" s="113"/>
      <c r="M170" s="110"/>
      <c r="N170" s="110"/>
      <c r="O170" s="110"/>
      <c r="P170" s="110"/>
    </row>
    <row r="171" spans="2:16" ht="12.75">
      <c r="B171" s="17" t="s">
        <v>106</v>
      </c>
      <c r="C171" s="18">
        <v>10365437</v>
      </c>
      <c r="D171" s="18">
        <v>84814</v>
      </c>
      <c r="E171" s="18">
        <v>53451</v>
      </c>
      <c r="F171" s="18">
        <v>7352</v>
      </c>
      <c r="G171" s="18">
        <v>5949</v>
      </c>
      <c r="H171" s="18">
        <v>18062</v>
      </c>
      <c r="I171" s="142"/>
      <c r="K171" s="113"/>
      <c r="L171" s="113"/>
      <c r="M171" s="110"/>
      <c r="N171" s="110"/>
      <c r="O171" s="110"/>
      <c r="P171" s="110"/>
    </row>
    <row r="172" spans="2:16" ht="12.75">
      <c r="B172" s="17" t="s">
        <v>107</v>
      </c>
      <c r="C172" s="18">
        <v>3007</v>
      </c>
      <c r="D172" s="18">
        <v>6</v>
      </c>
      <c r="E172" s="18">
        <v>0</v>
      </c>
      <c r="F172" s="18">
        <v>0</v>
      </c>
      <c r="G172" s="18">
        <v>0</v>
      </c>
      <c r="H172" s="18">
        <v>6</v>
      </c>
      <c r="I172" s="142"/>
      <c r="K172" s="113"/>
      <c r="L172" s="113"/>
      <c r="M172" s="110"/>
      <c r="N172" s="110"/>
      <c r="O172" s="110"/>
      <c r="P172" s="110"/>
    </row>
    <row r="173" spans="2:16" ht="12.75">
      <c r="B173" s="17" t="s">
        <v>108</v>
      </c>
      <c r="C173" s="18">
        <v>1346372</v>
      </c>
      <c r="D173" s="18">
        <v>6298</v>
      </c>
      <c r="E173" s="18">
        <v>3350</v>
      </c>
      <c r="F173" s="18">
        <v>80</v>
      </c>
      <c r="G173" s="18">
        <v>747</v>
      </c>
      <c r="H173" s="18">
        <v>2121</v>
      </c>
      <c r="I173" s="142"/>
      <c r="K173" s="113"/>
      <c r="L173" s="113"/>
      <c r="M173" s="110"/>
      <c r="N173" s="110"/>
      <c r="O173" s="110"/>
      <c r="P173" s="110"/>
    </row>
    <row r="174" spans="2:16" ht="12.75">
      <c r="B174" s="17" t="s">
        <v>109</v>
      </c>
      <c r="C174" s="18">
        <v>995360</v>
      </c>
      <c r="D174" s="18">
        <v>5419</v>
      </c>
      <c r="E174" s="18">
        <v>2271</v>
      </c>
      <c r="F174" s="18">
        <v>166</v>
      </c>
      <c r="G174" s="18">
        <v>440</v>
      </c>
      <c r="H174" s="18">
        <v>2542</v>
      </c>
      <c r="I174" s="142"/>
      <c r="K174" s="113"/>
      <c r="L174" s="113"/>
      <c r="M174" s="110"/>
      <c r="N174" s="110"/>
      <c r="O174" s="110"/>
      <c r="P174" s="110"/>
    </row>
    <row r="175" spans="2:16" ht="12.75">
      <c r="B175" s="17" t="s">
        <v>110</v>
      </c>
      <c r="C175" s="18">
        <v>4389</v>
      </c>
      <c r="D175" s="18">
        <v>17</v>
      </c>
      <c r="E175" s="18">
        <v>0</v>
      </c>
      <c r="F175" s="18">
        <v>0</v>
      </c>
      <c r="G175" s="18">
        <v>0</v>
      </c>
      <c r="H175" s="18">
        <v>17</v>
      </c>
      <c r="I175" s="142"/>
      <c r="K175" s="113"/>
      <c r="L175" s="113"/>
      <c r="M175" s="110"/>
      <c r="N175" s="110"/>
      <c r="O175" s="110"/>
      <c r="P175" s="110"/>
    </row>
    <row r="176" spans="2:16" ht="12.75">
      <c r="B176" s="17" t="s">
        <v>112</v>
      </c>
      <c r="C176" s="18">
        <v>17964322</v>
      </c>
      <c r="D176" s="18">
        <v>251660</v>
      </c>
      <c r="E176" s="18">
        <v>136626</v>
      </c>
      <c r="F176" s="18">
        <v>19566</v>
      </c>
      <c r="G176" s="18">
        <v>17081</v>
      </c>
      <c r="H176" s="18">
        <v>78387</v>
      </c>
      <c r="I176" s="142"/>
      <c r="K176" s="113"/>
      <c r="L176" s="113"/>
      <c r="M176" s="110"/>
      <c r="N176" s="110"/>
      <c r="O176" s="110"/>
      <c r="P176" s="110"/>
    </row>
    <row r="177" spans="2:16" ht="12.75">
      <c r="B177" s="85" t="s">
        <v>169</v>
      </c>
      <c r="C177" s="18">
        <v>1747304</v>
      </c>
      <c r="D177" s="18">
        <v>10447</v>
      </c>
      <c r="E177" s="18">
        <v>4849</v>
      </c>
      <c r="F177" s="18">
        <v>869</v>
      </c>
      <c r="G177" s="18">
        <v>579</v>
      </c>
      <c r="H177" s="18">
        <v>4150</v>
      </c>
      <c r="I177" s="142"/>
      <c r="K177" s="113"/>
      <c r="L177" s="113"/>
      <c r="M177" s="110"/>
      <c r="N177" s="110"/>
      <c r="O177" s="110"/>
      <c r="P177" s="110"/>
    </row>
    <row r="178" spans="2:16" ht="12.75">
      <c r="B178" s="17" t="s">
        <v>114</v>
      </c>
      <c r="C178" s="18">
        <v>2885</v>
      </c>
      <c r="D178" s="18">
        <v>2</v>
      </c>
      <c r="E178" s="18">
        <v>0</v>
      </c>
      <c r="F178" s="18">
        <v>0</v>
      </c>
      <c r="G178" s="18">
        <v>0</v>
      </c>
      <c r="H178" s="18">
        <v>2</v>
      </c>
      <c r="I178" s="142"/>
      <c r="K178" s="113"/>
      <c r="L178" s="113"/>
      <c r="M178" s="110"/>
      <c r="N178" s="110"/>
      <c r="O178" s="110"/>
      <c r="P178" s="110"/>
    </row>
    <row r="179" spans="2:16" ht="12.75">
      <c r="B179" s="17" t="s">
        <v>115</v>
      </c>
      <c r="C179" s="18">
        <v>3590</v>
      </c>
      <c r="D179" s="18">
        <v>51</v>
      </c>
      <c r="E179" s="18">
        <v>0</v>
      </c>
      <c r="F179" s="18">
        <v>0</v>
      </c>
      <c r="G179" s="18">
        <v>0</v>
      </c>
      <c r="H179" s="18">
        <v>51</v>
      </c>
      <c r="I179" s="142"/>
      <c r="K179" s="113"/>
      <c r="L179" s="113"/>
      <c r="M179" s="110"/>
      <c r="N179" s="110"/>
      <c r="O179" s="110"/>
      <c r="P179" s="110"/>
    </row>
    <row r="180" spans="2:16" ht="12.75">
      <c r="B180" s="17" t="s">
        <v>116</v>
      </c>
      <c r="C180" s="18">
        <v>7903</v>
      </c>
      <c r="D180" s="18">
        <v>124</v>
      </c>
      <c r="E180" s="18">
        <v>3</v>
      </c>
      <c r="F180" s="18">
        <v>0</v>
      </c>
      <c r="G180" s="18">
        <v>0</v>
      </c>
      <c r="H180" s="18">
        <v>121</v>
      </c>
      <c r="I180" s="142"/>
      <c r="K180" s="113"/>
      <c r="L180" s="113"/>
      <c r="M180" s="110"/>
      <c r="N180" s="110"/>
      <c r="O180" s="110"/>
      <c r="P180" s="110"/>
    </row>
    <row r="181" spans="2:16" ht="12.75">
      <c r="B181" s="17" t="s">
        <v>117</v>
      </c>
      <c r="C181" s="18">
        <v>516959</v>
      </c>
      <c r="D181" s="18">
        <v>6438</v>
      </c>
      <c r="E181" s="18">
        <v>2861</v>
      </c>
      <c r="F181" s="18">
        <v>553</v>
      </c>
      <c r="G181" s="18">
        <v>278</v>
      </c>
      <c r="H181" s="18">
        <v>2746</v>
      </c>
      <c r="I181" s="142"/>
      <c r="K181" s="113"/>
      <c r="L181" s="113"/>
      <c r="M181" s="110"/>
      <c r="N181" s="110"/>
      <c r="O181" s="110"/>
      <c r="P181" s="110"/>
    </row>
    <row r="182" spans="2:16" ht="12.75">
      <c r="B182" s="17" t="s">
        <v>118</v>
      </c>
      <c r="C182" s="18">
        <v>184356</v>
      </c>
      <c r="D182" s="18">
        <v>2230</v>
      </c>
      <c r="E182" s="18">
        <v>1085</v>
      </c>
      <c r="F182" s="18">
        <v>178</v>
      </c>
      <c r="G182" s="18">
        <v>172</v>
      </c>
      <c r="H182" s="18">
        <v>795</v>
      </c>
      <c r="I182" s="142"/>
      <c r="K182" s="113"/>
      <c r="L182" s="113"/>
      <c r="M182" s="110"/>
      <c r="N182" s="110"/>
      <c r="O182" s="110"/>
      <c r="P182" s="110"/>
    </row>
    <row r="183" spans="2:16" ht="12.75">
      <c r="B183" s="17" t="s">
        <v>119</v>
      </c>
      <c r="C183" s="18">
        <v>208</v>
      </c>
      <c r="D183" s="18">
        <v>0</v>
      </c>
      <c r="E183" s="18">
        <v>0</v>
      </c>
      <c r="F183" s="18">
        <v>0</v>
      </c>
      <c r="G183" s="18">
        <v>0</v>
      </c>
      <c r="H183" s="18">
        <v>0</v>
      </c>
      <c r="I183" s="142"/>
      <c r="K183" s="113"/>
      <c r="L183" s="113"/>
      <c r="M183" s="110"/>
      <c r="N183" s="110"/>
      <c r="O183" s="110"/>
      <c r="P183" s="110"/>
    </row>
    <row r="184" spans="2:16" ht="12.75">
      <c r="B184" s="17" t="s">
        <v>120</v>
      </c>
      <c r="C184" s="18">
        <v>41748</v>
      </c>
      <c r="D184" s="18">
        <v>271</v>
      </c>
      <c r="E184" s="18">
        <v>113</v>
      </c>
      <c r="F184" s="18">
        <v>0</v>
      </c>
      <c r="G184" s="18">
        <v>38</v>
      </c>
      <c r="H184" s="18">
        <v>120</v>
      </c>
      <c r="I184" s="142"/>
      <c r="K184" s="113"/>
      <c r="L184" s="113"/>
      <c r="M184" s="110"/>
      <c r="N184" s="110"/>
      <c r="O184" s="110"/>
      <c r="P184" s="110"/>
    </row>
    <row r="185" spans="2:16" ht="12.75">
      <c r="B185" s="17" t="s">
        <v>121</v>
      </c>
      <c r="C185" s="18">
        <v>7618</v>
      </c>
      <c r="D185" s="18">
        <v>30</v>
      </c>
      <c r="E185" s="18">
        <v>22</v>
      </c>
      <c r="F185" s="18">
        <v>8</v>
      </c>
      <c r="G185" s="18">
        <v>0</v>
      </c>
      <c r="H185" s="18">
        <v>0</v>
      </c>
      <c r="I185" s="142"/>
      <c r="K185" s="113"/>
      <c r="L185" s="113"/>
      <c r="M185" s="110"/>
      <c r="N185" s="110"/>
      <c r="O185" s="110"/>
      <c r="P185" s="110"/>
    </row>
    <row r="186" spans="2:16" ht="12.75">
      <c r="B186" s="17" t="s">
        <v>122</v>
      </c>
      <c r="C186" s="18">
        <v>2329303</v>
      </c>
      <c r="D186" s="18">
        <v>11693</v>
      </c>
      <c r="E186" s="18">
        <v>4945</v>
      </c>
      <c r="F186" s="18">
        <v>2159</v>
      </c>
      <c r="G186" s="18">
        <v>551</v>
      </c>
      <c r="H186" s="18">
        <v>4038</v>
      </c>
      <c r="I186" s="142"/>
      <c r="K186" s="113"/>
      <c r="L186" s="113"/>
      <c r="M186" s="110"/>
      <c r="N186" s="110"/>
      <c r="O186" s="110"/>
      <c r="P186" s="110"/>
    </row>
    <row r="187" spans="2:16" ht="12.75">
      <c r="B187" s="17" t="s">
        <v>123</v>
      </c>
      <c r="C187" s="18">
        <v>1721083</v>
      </c>
      <c r="D187" s="18">
        <v>23204</v>
      </c>
      <c r="E187" s="18">
        <v>7358</v>
      </c>
      <c r="F187" s="18">
        <v>1412</v>
      </c>
      <c r="G187" s="18">
        <v>555</v>
      </c>
      <c r="H187" s="18">
        <v>13879</v>
      </c>
      <c r="I187" s="142"/>
      <c r="K187" s="113"/>
      <c r="L187" s="113"/>
      <c r="M187" s="110"/>
      <c r="N187" s="110"/>
      <c r="O187" s="110"/>
      <c r="P187" s="110"/>
    </row>
    <row r="188" spans="2:16" ht="12.75">
      <c r="B188" s="125" t="s">
        <v>124</v>
      </c>
      <c r="C188" s="126">
        <v>62049243</v>
      </c>
      <c r="D188" s="126">
        <v>601641</v>
      </c>
      <c r="E188" s="126">
        <v>306671</v>
      </c>
      <c r="F188" s="126">
        <v>50996</v>
      </c>
      <c r="G188" s="126">
        <v>34461</v>
      </c>
      <c r="H188" s="126">
        <v>209513</v>
      </c>
      <c r="I188" s="142"/>
      <c r="K188" s="113"/>
      <c r="L188" s="113"/>
      <c r="M188" s="110"/>
      <c r="N188" s="110"/>
      <c r="O188" s="110"/>
      <c r="P188" s="110"/>
    </row>
    <row r="189" spans="9:16" ht="12.75">
      <c r="I189" s="142"/>
      <c r="K189" s="113"/>
      <c r="L189" s="113"/>
      <c r="M189" s="110"/>
      <c r="N189" s="110"/>
      <c r="O189" s="110"/>
      <c r="P189" s="110"/>
    </row>
    <row r="190" spans="9:16" ht="12.75">
      <c r="I190" s="142"/>
      <c r="K190" s="113"/>
      <c r="L190" s="113"/>
      <c r="M190" s="110"/>
      <c r="N190" s="110"/>
      <c r="O190" s="110"/>
      <c r="P190" s="110"/>
    </row>
    <row r="191" spans="2:16" ht="12.75">
      <c r="B191" s="116" t="s">
        <v>159</v>
      </c>
      <c r="I191" s="142"/>
      <c r="K191" s="113"/>
      <c r="L191" s="113"/>
      <c r="M191" s="110"/>
      <c r="N191" s="110"/>
      <c r="O191" s="110"/>
      <c r="P191" s="110"/>
    </row>
    <row r="192" spans="3:16" ht="15">
      <c r="C192" s="106"/>
      <c r="D192" s="106"/>
      <c r="E192" s="196" t="s">
        <v>139</v>
      </c>
      <c r="F192" s="197"/>
      <c r="G192" s="197"/>
      <c r="H192" s="198"/>
      <c r="I192" s="142"/>
      <c r="K192" s="113"/>
      <c r="L192" s="113"/>
      <c r="M192" s="110"/>
      <c r="N192" s="110"/>
      <c r="O192" s="110"/>
      <c r="P192" s="110"/>
    </row>
    <row r="193" spans="2:16" ht="26.25">
      <c r="B193" s="84" t="s">
        <v>137</v>
      </c>
      <c r="C193" s="117" t="s">
        <v>31</v>
      </c>
      <c r="D193" s="117" t="s">
        <v>138</v>
      </c>
      <c r="E193" s="118" t="s">
        <v>33</v>
      </c>
      <c r="F193" s="119" t="s">
        <v>50</v>
      </c>
      <c r="G193" s="120" t="s">
        <v>35</v>
      </c>
      <c r="H193" s="119" t="s">
        <v>36</v>
      </c>
      <c r="I193" s="142"/>
      <c r="K193" s="113"/>
      <c r="L193" s="113"/>
      <c r="M193" s="110"/>
      <c r="N193" s="110"/>
      <c r="O193" s="110"/>
      <c r="P193" s="110"/>
    </row>
    <row r="194" spans="2:16" ht="12.75">
      <c r="B194" s="17" t="s">
        <v>102</v>
      </c>
      <c r="C194" s="18">
        <v>15935644</v>
      </c>
      <c r="D194" s="18">
        <v>84757</v>
      </c>
      <c r="E194" s="18">
        <v>53842</v>
      </c>
      <c r="F194" s="18">
        <v>9436</v>
      </c>
      <c r="G194" s="18">
        <v>4877</v>
      </c>
      <c r="H194" s="18">
        <v>16602</v>
      </c>
      <c r="I194" s="142"/>
      <c r="K194" s="113"/>
      <c r="L194" s="113"/>
      <c r="M194" s="110"/>
      <c r="N194" s="110"/>
      <c r="O194" s="110"/>
      <c r="P194" s="110"/>
    </row>
    <row r="195" spans="2:16" ht="12.75">
      <c r="B195" s="17" t="s">
        <v>103</v>
      </c>
      <c r="C195" s="18">
        <v>83007</v>
      </c>
      <c r="D195" s="18">
        <v>1370</v>
      </c>
      <c r="E195" s="18">
        <v>393</v>
      </c>
      <c r="F195" s="18">
        <v>143</v>
      </c>
      <c r="G195" s="18">
        <v>24</v>
      </c>
      <c r="H195" s="18">
        <v>810</v>
      </c>
      <c r="I195" s="142"/>
      <c r="K195" s="113"/>
      <c r="L195" s="113"/>
      <c r="M195" s="110"/>
      <c r="N195" s="110"/>
      <c r="O195" s="110"/>
      <c r="P195" s="110"/>
    </row>
    <row r="196" spans="2:16" ht="12.75">
      <c r="B196" s="17" t="s">
        <v>104</v>
      </c>
      <c r="C196" s="18">
        <v>7762783</v>
      </c>
      <c r="D196" s="18">
        <v>90591</v>
      </c>
      <c r="E196" s="18">
        <v>32531</v>
      </c>
      <c r="F196" s="18">
        <v>7094</v>
      </c>
      <c r="G196" s="18">
        <v>373</v>
      </c>
      <c r="H196" s="18">
        <v>50593</v>
      </c>
      <c r="I196" s="142"/>
      <c r="K196" s="113"/>
      <c r="L196" s="113"/>
      <c r="M196" s="110"/>
      <c r="N196" s="110"/>
      <c r="O196" s="110"/>
      <c r="P196" s="110"/>
    </row>
    <row r="197" spans="2:16" ht="12.75">
      <c r="B197" s="17" t="s">
        <v>105</v>
      </c>
      <c r="C197" s="18">
        <v>1379882</v>
      </c>
      <c r="D197" s="18">
        <v>9688</v>
      </c>
      <c r="E197" s="18">
        <v>4389</v>
      </c>
      <c r="F197" s="18">
        <v>0</v>
      </c>
      <c r="G197" s="18">
        <v>1424</v>
      </c>
      <c r="H197" s="18">
        <v>3875</v>
      </c>
      <c r="I197" s="142"/>
      <c r="K197" s="113"/>
      <c r="L197" s="113"/>
      <c r="M197" s="110"/>
      <c r="N197" s="110"/>
      <c r="O197" s="110"/>
      <c r="P197" s="110"/>
    </row>
    <row r="198" spans="2:16" ht="12.75">
      <c r="B198" s="17" t="s">
        <v>106</v>
      </c>
      <c r="C198" s="18">
        <v>10979164</v>
      </c>
      <c r="D198" s="18">
        <v>76276</v>
      </c>
      <c r="E198" s="18">
        <v>50523</v>
      </c>
      <c r="F198" s="18">
        <v>6836</v>
      </c>
      <c r="G198" s="18">
        <v>4733</v>
      </c>
      <c r="H198" s="18">
        <v>14184</v>
      </c>
      <c r="I198" s="142"/>
      <c r="K198" s="113"/>
      <c r="L198" s="113"/>
      <c r="M198" s="110"/>
      <c r="N198" s="110"/>
      <c r="O198" s="110"/>
      <c r="P198" s="110"/>
    </row>
    <row r="199" spans="2:16" ht="12.75">
      <c r="B199" s="17" t="s">
        <v>107</v>
      </c>
      <c r="C199" s="18">
        <v>2963</v>
      </c>
      <c r="D199" s="18">
        <v>14</v>
      </c>
      <c r="E199" s="18">
        <v>0</v>
      </c>
      <c r="F199" s="18">
        <v>0</v>
      </c>
      <c r="G199" s="18">
        <v>0</v>
      </c>
      <c r="H199" s="18">
        <v>14</v>
      </c>
      <c r="I199" s="142"/>
      <c r="K199" s="113"/>
      <c r="L199" s="113"/>
      <c r="M199" s="110"/>
      <c r="N199" s="110"/>
      <c r="O199" s="110"/>
      <c r="P199" s="110"/>
    </row>
    <row r="200" spans="2:16" ht="12.75">
      <c r="B200" s="17" t="s">
        <v>108</v>
      </c>
      <c r="C200" s="18">
        <v>1454290</v>
      </c>
      <c r="D200" s="18">
        <v>6411</v>
      </c>
      <c r="E200" s="18">
        <v>3636</v>
      </c>
      <c r="F200" s="18">
        <v>106</v>
      </c>
      <c r="G200" s="18">
        <v>852</v>
      </c>
      <c r="H200" s="18">
        <v>1817</v>
      </c>
      <c r="I200" s="142"/>
      <c r="K200" s="113"/>
      <c r="L200" s="113"/>
      <c r="M200" s="110"/>
      <c r="N200" s="110"/>
      <c r="O200" s="110"/>
      <c r="P200" s="110"/>
    </row>
    <row r="201" spans="2:16" ht="12.75">
      <c r="B201" s="17" t="s">
        <v>109</v>
      </c>
      <c r="C201" s="18">
        <v>1092295</v>
      </c>
      <c r="D201" s="18">
        <v>4948</v>
      </c>
      <c r="E201" s="18">
        <v>2103</v>
      </c>
      <c r="F201" s="18">
        <v>190</v>
      </c>
      <c r="G201" s="18">
        <v>494</v>
      </c>
      <c r="H201" s="18">
        <v>2161</v>
      </c>
      <c r="I201" s="142"/>
      <c r="K201" s="113"/>
      <c r="L201" s="113"/>
      <c r="M201" s="110"/>
      <c r="N201" s="110"/>
      <c r="O201" s="110"/>
      <c r="P201" s="110"/>
    </row>
    <row r="202" spans="2:16" ht="12.75">
      <c r="B202" s="17" t="s">
        <v>110</v>
      </c>
      <c r="C202" s="18">
        <v>4617</v>
      </c>
      <c r="D202" s="18">
        <v>12</v>
      </c>
      <c r="E202" s="18">
        <v>2</v>
      </c>
      <c r="F202" s="18">
        <v>0</v>
      </c>
      <c r="G202" s="18">
        <v>0</v>
      </c>
      <c r="H202" s="18">
        <v>10</v>
      </c>
      <c r="I202" s="142"/>
      <c r="K202" s="113"/>
      <c r="L202" s="113"/>
      <c r="M202" s="110"/>
      <c r="N202" s="110"/>
      <c r="O202" s="110"/>
      <c r="P202" s="110"/>
    </row>
    <row r="203" spans="2:16" ht="12.75">
      <c r="B203" s="17" t="s">
        <v>111</v>
      </c>
      <c r="C203" s="18">
        <v>1187387</v>
      </c>
      <c r="D203" s="18">
        <v>4028</v>
      </c>
      <c r="E203" s="18">
        <v>1524</v>
      </c>
      <c r="F203" s="18">
        <v>737</v>
      </c>
      <c r="G203" s="18">
        <v>0</v>
      </c>
      <c r="H203" s="18">
        <v>1767</v>
      </c>
      <c r="I203" s="142"/>
      <c r="K203" s="113"/>
      <c r="L203" s="113"/>
      <c r="M203" s="110"/>
      <c r="N203" s="110"/>
      <c r="O203" s="110"/>
      <c r="P203" s="110"/>
    </row>
    <row r="204" spans="2:16" ht="12.75">
      <c r="B204" s="17" t="s">
        <v>112</v>
      </c>
      <c r="C204" s="18">
        <v>18892809</v>
      </c>
      <c r="D204" s="18">
        <v>239023</v>
      </c>
      <c r="E204" s="18">
        <v>130977</v>
      </c>
      <c r="F204" s="18">
        <v>21302</v>
      </c>
      <c r="G204" s="18">
        <v>17179</v>
      </c>
      <c r="H204" s="18">
        <v>69565</v>
      </c>
      <c r="I204" s="142"/>
      <c r="K204" s="113"/>
      <c r="L204" s="113"/>
      <c r="M204" s="110"/>
      <c r="N204" s="110"/>
      <c r="O204" s="110"/>
      <c r="P204" s="110"/>
    </row>
    <row r="205" spans="2:16" ht="12.75">
      <c r="B205" s="85" t="s">
        <v>169</v>
      </c>
      <c r="C205" s="18">
        <v>1858195</v>
      </c>
      <c r="D205" s="18">
        <v>9655</v>
      </c>
      <c r="E205" s="18">
        <v>4794</v>
      </c>
      <c r="F205" s="18">
        <v>795</v>
      </c>
      <c r="G205" s="18">
        <v>712</v>
      </c>
      <c r="H205" s="18">
        <v>3354</v>
      </c>
      <c r="I205" s="142"/>
      <c r="K205" s="113"/>
      <c r="L205" s="113"/>
      <c r="M205" s="110"/>
      <c r="N205" s="110"/>
      <c r="O205" s="110"/>
      <c r="P205" s="110"/>
    </row>
    <row r="206" spans="2:16" ht="12.75">
      <c r="B206" s="17" t="s">
        <v>127</v>
      </c>
      <c r="C206" s="18">
        <v>1</v>
      </c>
      <c r="D206" s="18">
        <v>1</v>
      </c>
      <c r="E206" s="18">
        <v>0</v>
      </c>
      <c r="F206" s="18">
        <v>0</v>
      </c>
      <c r="G206" s="18">
        <v>0</v>
      </c>
      <c r="H206" s="18">
        <v>1</v>
      </c>
      <c r="I206" s="142"/>
      <c r="K206" s="113"/>
      <c r="L206" s="113"/>
      <c r="M206" s="110"/>
      <c r="N206" s="110"/>
      <c r="O206" s="110"/>
      <c r="P206" s="110"/>
    </row>
    <row r="207" spans="2:16" ht="12.75">
      <c r="B207" s="17" t="s">
        <v>114</v>
      </c>
      <c r="C207" s="18">
        <v>3315</v>
      </c>
      <c r="D207" s="18">
        <v>2</v>
      </c>
      <c r="E207" s="18">
        <v>0</v>
      </c>
      <c r="F207" s="18">
        <v>0</v>
      </c>
      <c r="G207" s="18">
        <v>0</v>
      </c>
      <c r="H207" s="18">
        <v>2</v>
      </c>
      <c r="I207" s="142"/>
      <c r="K207" s="113"/>
      <c r="L207" s="113"/>
      <c r="M207" s="110"/>
      <c r="N207" s="110"/>
      <c r="O207" s="110"/>
      <c r="P207" s="110"/>
    </row>
    <row r="208" spans="2:16" ht="12.75">
      <c r="B208" s="17" t="s">
        <v>115</v>
      </c>
      <c r="C208" s="18">
        <v>3849</v>
      </c>
      <c r="D208" s="18">
        <v>83</v>
      </c>
      <c r="E208" s="18">
        <v>0</v>
      </c>
      <c r="F208" s="18">
        <v>0</v>
      </c>
      <c r="G208" s="18">
        <v>0</v>
      </c>
      <c r="H208" s="18">
        <v>83</v>
      </c>
      <c r="I208" s="142"/>
      <c r="K208" s="113"/>
      <c r="L208" s="113"/>
      <c r="M208" s="110"/>
      <c r="N208" s="110"/>
      <c r="O208" s="110"/>
      <c r="P208" s="110"/>
    </row>
    <row r="209" spans="2:16" ht="12.75">
      <c r="B209" s="17" t="s">
        <v>116</v>
      </c>
      <c r="C209" s="18">
        <v>9241</v>
      </c>
      <c r="D209" s="18">
        <v>134</v>
      </c>
      <c r="E209" s="18">
        <v>3</v>
      </c>
      <c r="F209" s="18">
        <v>0</v>
      </c>
      <c r="G209" s="18">
        <v>3</v>
      </c>
      <c r="H209" s="18">
        <v>128</v>
      </c>
      <c r="I209" s="142"/>
      <c r="K209" s="113"/>
      <c r="L209" s="113"/>
      <c r="M209" s="110"/>
      <c r="N209" s="110"/>
      <c r="O209" s="110"/>
      <c r="P209" s="110"/>
    </row>
    <row r="210" spans="2:16" ht="12.75">
      <c r="B210" s="17" t="s">
        <v>117</v>
      </c>
      <c r="C210" s="18">
        <v>480001</v>
      </c>
      <c r="D210" s="18">
        <v>4399</v>
      </c>
      <c r="E210" s="18">
        <v>2048</v>
      </c>
      <c r="F210" s="18">
        <v>414</v>
      </c>
      <c r="G210" s="18">
        <v>213</v>
      </c>
      <c r="H210" s="18">
        <v>1724</v>
      </c>
      <c r="I210" s="142"/>
      <c r="K210" s="113"/>
      <c r="L210" s="113"/>
      <c r="M210" s="110"/>
      <c r="N210" s="110"/>
      <c r="O210" s="110"/>
      <c r="P210" s="110"/>
    </row>
    <row r="211" spans="2:16" ht="12.75">
      <c r="B211" s="17" t="s">
        <v>118</v>
      </c>
      <c r="C211" s="18">
        <v>128865</v>
      </c>
      <c r="D211" s="18">
        <v>1780</v>
      </c>
      <c r="E211" s="18">
        <v>831</v>
      </c>
      <c r="F211" s="18">
        <v>254</v>
      </c>
      <c r="G211" s="18">
        <v>71</v>
      </c>
      <c r="H211" s="18">
        <v>624</v>
      </c>
      <c r="I211" s="142"/>
      <c r="K211" s="113"/>
      <c r="L211" s="113"/>
      <c r="M211" s="110"/>
      <c r="N211" s="110"/>
      <c r="O211" s="110"/>
      <c r="P211" s="110"/>
    </row>
    <row r="212" spans="2:16" ht="12.75">
      <c r="B212" s="17" t="s">
        <v>119</v>
      </c>
      <c r="C212" s="18">
        <v>245</v>
      </c>
      <c r="D212" s="18">
        <v>0</v>
      </c>
      <c r="E212" s="18">
        <v>0</v>
      </c>
      <c r="F212" s="18">
        <v>0</v>
      </c>
      <c r="G212" s="18">
        <v>0</v>
      </c>
      <c r="H212" s="18">
        <v>0</v>
      </c>
      <c r="I212" s="142"/>
      <c r="K212" s="113"/>
      <c r="L212" s="113"/>
      <c r="M212" s="110"/>
      <c r="N212" s="110"/>
      <c r="O212" s="110"/>
      <c r="P212" s="110"/>
    </row>
    <row r="213" spans="2:16" ht="12.75">
      <c r="B213" s="17" t="s">
        <v>120</v>
      </c>
      <c r="C213" s="18">
        <v>46223</v>
      </c>
      <c r="D213" s="18">
        <v>297</v>
      </c>
      <c r="E213" s="18">
        <v>122</v>
      </c>
      <c r="F213" s="18">
        <v>0</v>
      </c>
      <c r="G213" s="18">
        <v>65</v>
      </c>
      <c r="H213" s="18">
        <v>110</v>
      </c>
      <c r="I213" s="142"/>
      <c r="K213" s="113"/>
      <c r="L213" s="113"/>
      <c r="M213" s="110"/>
      <c r="N213" s="110"/>
      <c r="O213" s="110"/>
      <c r="P213" s="110"/>
    </row>
    <row r="214" spans="2:16" ht="12.75">
      <c r="B214" s="17" t="s">
        <v>121</v>
      </c>
      <c r="C214" s="18">
        <v>7897</v>
      </c>
      <c r="D214" s="18">
        <v>112</v>
      </c>
      <c r="E214" s="18">
        <v>56</v>
      </c>
      <c r="F214" s="18">
        <v>52</v>
      </c>
      <c r="G214" s="18">
        <v>0</v>
      </c>
      <c r="H214" s="18">
        <v>4</v>
      </c>
      <c r="I214" s="142"/>
      <c r="K214" s="113"/>
      <c r="L214" s="113"/>
      <c r="M214" s="110"/>
      <c r="N214" s="110"/>
      <c r="O214" s="110"/>
      <c r="P214" s="110"/>
    </row>
    <row r="215" spans="2:16" ht="12.75">
      <c r="B215" s="17" t="s">
        <v>122</v>
      </c>
      <c r="C215" s="18">
        <v>2502629</v>
      </c>
      <c r="D215" s="18">
        <v>11746</v>
      </c>
      <c r="E215" s="18">
        <v>5317</v>
      </c>
      <c r="F215" s="18">
        <v>2161</v>
      </c>
      <c r="G215" s="18">
        <v>478</v>
      </c>
      <c r="H215" s="18">
        <v>3790</v>
      </c>
      <c r="I215" s="142"/>
      <c r="K215" s="113"/>
      <c r="L215" s="113"/>
      <c r="M215" s="110"/>
      <c r="N215" s="110"/>
      <c r="O215" s="110"/>
      <c r="P215" s="110"/>
    </row>
    <row r="216" spans="2:16" ht="12.75">
      <c r="B216" s="17" t="s">
        <v>123</v>
      </c>
      <c r="C216" s="18">
        <v>2362207</v>
      </c>
      <c r="D216" s="18">
        <v>21717</v>
      </c>
      <c r="E216" s="18">
        <v>7136</v>
      </c>
      <c r="F216" s="18">
        <v>1921</v>
      </c>
      <c r="G216" s="18">
        <v>624</v>
      </c>
      <c r="H216" s="18">
        <v>12036</v>
      </c>
      <c r="I216" s="142"/>
      <c r="K216" s="113"/>
      <c r="L216" s="113"/>
      <c r="M216" s="110"/>
      <c r="N216" s="110"/>
      <c r="O216" s="110"/>
      <c r="P216" s="110"/>
    </row>
    <row r="217" spans="2:16" ht="12.75">
      <c r="B217" s="125" t="s">
        <v>124</v>
      </c>
      <c r="C217" s="126">
        <v>66177509</v>
      </c>
      <c r="D217" s="126">
        <v>567044</v>
      </c>
      <c r="E217" s="126">
        <v>300227</v>
      </c>
      <c r="F217" s="126">
        <v>51441</v>
      </c>
      <c r="G217" s="126">
        <v>32122</v>
      </c>
      <c r="H217" s="126">
        <v>183254</v>
      </c>
      <c r="I217" s="142"/>
      <c r="K217" s="113"/>
      <c r="L217" s="113"/>
      <c r="M217" s="110"/>
      <c r="N217" s="110"/>
      <c r="O217" s="110"/>
      <c r="P217" s="110"/>
    </row>
    <row r="218" spans="2:16" ht="12.75">
      <c r="B218" s="134"/>
      <c r="C218" s="141"/>
      <c r="D218" s="141"/>
      <c r="E218" s="141"/>
      <c r="F218" s="141"/>
      <c r="G218" s="141"/>
      <c r="H218" s="141"/>
      <c r="I218" s="142"/>
      <c r="K218" s="113"/>
      <c r="L218" s="113"/>
      <c r="M218" s="110"/>
      <c r="N218" s="110"/>
      <c r="O218" s="110"/>
      <c r="P218" s="110"/>
    </row>
    <row r="219" spans="9:16" ht="12.75">
      <c r="I219" s="142"/>
      <c r="K219" s="113"/>
      <c r="L219" s="113"/>
      <c r="M219" s="110"/>
      <c r="N219" s="110"/>
      <c r="O219" s="110"/>
      <c r="P219" s="110"/>
    </row>
    <row r="220" spans="2:16" ht="12.75">
      <c r="B220" s="116" t="s">
        <v>143</v>
      </c>
      <c r="I220" s="142"/>
      <c r="K220" s="113"/>
      <c r="L220" s="113"/>
      <c r="M220" s="110"/>
      <c r="N220" s="110"/>
      <c r="O220" s="110"/>
      <c r="P220" s="110"/>
    </row>
    <row r="221" spans="3:16" ht="15">
      <c r="C221" s="106"/>
      <c r="D221" s="106"/>
      <c r="E221" s="196" t="s">
        <v>139</v>
      </c>
      <c r="F221" s="197"/>
      <c r="G221" s="197"/>
      <c r="H221" s="198"/>
      <c r="I221" s="142"/>
      <c r="K221" s="113"/>
      <c r="L221" s="113"/>
      <c r="M221" s="110"/>
      <c r="N221" s="110"/>
      <c r="O221" s="110"/>
      <c r="P221" s="110"/>
    </row>
    <row r="222" spans="2:16" ht="26.25">
      <c r="B222" s="84" t="s">
        <v>137</v>
      </c>
      <c r="C222" s="117" t="s">
        <v>31</v>
      </c>
      <c r="D222" s="117" t="s">
        <v>138</v>
      </c>
      <c r="E222" s="118" t="s">
        <v>33</v>
      </c>
      <c r="F222" s="119" t="s">
        <v>50</v>
      </c>
      <c r="G222" s="120" t="s">
        <v>35</v>
      </c>
      <c r="H222" s="119" t="s">
        <v>36</v>
      </c>
      <c r="I222" s="142"/>
      <c r="K222" s="113"/>
      <c r="L222" s="113"/>
      <c r="M222" s="110"/>
      <c r="N222" s="110"/>
      <c r="O222" s="110"/>
      <c r="P222" s="110"/>
    </row>
    <row r="223" spans="2:16" ht="12.75">
      <c r="B223" s="17" t="s">
        <v>102</v>
      </c>
      <c r="C223" s="18">
        <v>15357042</v>
      </c>
      <c r="D223" s="18">
        <v>77229</v>
      </c>
      <c r="E223" s="18">
        <v>45793</v>
      </c>
      <c r="F223" s="18">
        <v>10056</v>
      </c>
      <c r="G223" s="18">
        <v>2507</v>
      </c>
      <c r="H223" s="18">
        <v>18873</v>
      </c>
      <c r="I223" s="142"/>
      <c r="K223" s="113"/>
      <c r="L223" s="113"/>
      <c r="M223" s="110"/>
      <c r="N223" s="110"/>
      <c r="O223" s="110"/>
      <c r="P223" s="110"/>
    </row>
    <row r="224" spans="2:16" ht="12.75">
      <c r="B224" s="17" t="s">
        <v>103</v>
      </c>
      <c r="C224" s="18">
        <v>85455</v>
      </c>
      <c r="D224" s="18">
        <v>1634</v>
      </c>
      <c r="E224" s="18">
        <v>572</v>
      </c>
      <c r="F224" s="18">
        <v>112</v>
      </c>
      <c r="G224" s="18">
        <v>18</v>
      </c>
      <c r="H224" s="18">
        <v>932</v>
      </c>
      <c r="I224" s="142"/>
      <c r="K224" s="113"/>
      <c r="L224" s="113"/>
      <c r="M224" s="110"/>
      <c r="N224" s="110"/>
      <c r="O224" s="110"/>
      <c r="P224" s="110"/>
    </row>
    <row r="225" spans="2:16" ht="24.75" customHeight="1">
      <c r="B225" s="17" t="s">
        <v>104</v>
      </c>
      <c r="C225" s="18">
        <v>7428848</v>
      </c>
      <c r="D225" s="18">
        <v>67074</v>
      </c>
      <c r="E225" s="18">
        <v>32493</v>
      </c>
      <c r="F225" s="18">
        <v>6760</v>
      </c>
      <c r="G225" s="18">
        <v>381</v>
      </c>
      <c r="H225" s="18">
        <v>27440</v>
      </c>
      <c r="I225" s="142"/>
      <c r="K225" s="113"/>
      <c r="L225" s="113"/>
      <c r="M225" s="110"/>
      <c r="N225" s="110"/>
      <c r="O225" s="110"/>
      <c r="P225" s="110"/>
    </row>
    <row r="226" spans="2:16" ht="12.75">
      <c r="B226" s="17" t="s">
        <v>105</v>
      </c>
      <c r="C226" s="18">
        <v>1340682</v>
      </c>
      <c r="D226" s="18">
        <v>9747</v>
      </c>
      <c r="E226" s="18">
        <v>4387</v>
      </c>
      <c r="F226" s="18">
        <v>2</v>
      </c>
      <c r="G226" s="18">
        <v>1379</v>
      </c>
      <c r="H226" s="18">
        <v>3979</v>
      </c>
      <c r="I226" s="142"/>
      <c r="K226" s="113"/>
      <c r="L226" s="113"/>
      <c r="M226" s="110"/>
      <c r="N226" s="110"/>
      <c r="O226" s="110"/>
      <c r="P226" s="110"/>
    </row>
    <row r="227" spans="2:16" ht="12.75">
      <c r="B227" s="17" t="s">
        <v>106</v>
      </c>
      <c r="C227" s="18">
        <v>10478279</v>
      </c>
      <c r="D227" s="18">
        <v>80704</v>
      </c>
      <c r="E227" s="18">
        <v>52949</v>
      </c>
      <c r="F227" s="18">
        <v>7448</v>
      </c>
      <c r="G227" s="18">
        <v>5093</v>
      </c>
      <c r="H227" s="18">
        <v>15214</v>
      </c>
      <c r="I227" s="142"/>
      <c r="K227" s="113"/>
      <c r="L227" s="113"/>
      <c r="M227" s="110"/>
      <c r="N227" s="110"/>
      <c r="O227" s="110"/>
      <c r="P227" s="110"/>
    </row>
    <row r="228" spans="2:16" ht="12.75">
      <c r="B228" s="17" t="s">
        <v>107</v>
      </c>
      <c r="C228" s="18">
        <v>3124</v>
      </c>
      <c r="D228" s="18">
        <v>7</v>
      </c>
      <c r="E228" s="18">
        <v>1</v>
      </c>
      <c r="F228" s="18">
        <v>0</v>
      </c>
      <c r="G228" s="18">
        <v>0</v>
      </c>
      <c r="H228" s="18">
        <v>6</v>
      </c>
      <c r="I228" s="142"/>
      <c r="K228" s="113"/>
      <c r="L228" s="113"/>
      <c r="M228" s="110"/>
      <c r="N228" s="110"/>
      <c r="O228" s="110"/>
      <c r="P228" s="110"/>
    </row>
    <row r="229" spans="2:16" ht="12.75">
      <c r="B229" s="17" t="s">
        <v>108</v>
      </c>
      <c r="C229" s="18">
        <v>1412553</v>
      </c>
      <c r="D229" s="18">
        <v>5872</v>
      </c>
      <c r="E229" s="18">
        <v>3188</v>
      </c>
      <c r="F229" s="18">
        <v>110</v>
      </c>
      <c r="G229" s="18">
        <v>651</v>
      </c>
      <c r="H229" s="18">
        <v>1923</v>
      </c>
      <c r="I229" s="142"/>
      <c r="K229" s="113"/>
      <c r="L229" s="113"/>
      <c r="M229" s="110"/>
      <c r="N229" s="110"/>
      <c r="O229" s="110"/>
      <c r="P229" s="110"/>
    </row>
    <row r="230" spans="2:16" ht="12.75">
      <c r="B230" s="17" t="s">
        <v>109</v>
      </c>
      <c r="C230" s="18">
        <v>1031103</v>
      </c>
      <c r="D230" s="18">
        <v>5160</v>
      </c>
      <c r="E230" s="18">
        <v>2407</v>
      </c>
      <c r="F230" s="18">
        <v>159</v>
      </c>
      <c r="G230" s="18">
        <v>558</v>
      </c>
      <c r="H230" s="18">
        <v>2036</v>
      </c>
      <c r="I230" s="142"/>
      <c r="K230" s="113"/>
      <c r="L230" s="113"/>
      <c r="M230" s="110"/>
      <c r="N230" s="110"/>
      <c r="O230" s="110"/>
      <c r="P230" s="110"/>
    </row>
    <row r="231" spans="2:16" ht="12.75">
      <c r="B231" s="17" t="s">
        <v>110</v>
      </c>
      <c r="C231" s="18">
        <v>4075</v>
      </c>
      <c r="D231" s="18">
        <v>3</v>
      </c>
      <c r="E231" s="18">
        <v>0</v>
      </c>
      <c r="F231" s="18">
        <v>0</v>
      </c>
      <c r="G231" s="18">
        <v>0</v>
      </c>
      <c r="H231" s="18">
        <v>3</v>
      </c>
      <c r="I231" s="142"/>
      <c r="K231" s="113"/>
      <c r="L231" s="113"/>
      <c r="M231" s="110"/>
      <c r="N231" s="110"/>
      <c r="O231" s="110"/>
      <c r="P231" s="110"/>
    </row>
    <row r="232" spans="2:16" ht="12.75">
      <c r="B232" s="17" t="s">
        <v>111</v>
      </c>
      <c r="C232" s="18">
        <v>1141608</v>
      </c>
      <c r="D232" s="18">
        <v>3358</v>
      </c>
      <c r="E232" s="18">
        <v>1249</v>
      </c>
      <c r="F232" s="18">
        <v>835</v>
      </c>
      <c r="G232" s="18">
        <v>0</v>
      </c>
      <c r="H232" s="18">
        <v>1274</v>
      </c>
      <c r="I232" s="142"/>
      <c r="K232" s="113"/>
      <c r="L232" s="113"/>
      <c r="M232" s="110"/>
      <c r="N232" s="110"/>
      <c r="O232" s="110"/>
      <c r="P232" s="110"/>
    </row>
    <row r="233" spans="2:16" ht="12.75">
      <c r="B233" s="17" t="s">
        <v>112</v>
      </c>
      <c r="C233" s="18">
        <v>18072360</v>
      </c>
      <c r="D233" s="18">
        <v>230846</v>
      </c>
      <c r="E233" s="18">
        <v>130839</v>
      </c>
      <c r="F233" s="18">
        <v>20963</v>
      </c>
      <c r="G233" s="18">
        <v>15666</v>
      </c>
      <c r="H233" s="18">
        <v>63378</v>
      </c>
      <c r="I233" s="142"/>
      <c r="K233" s="113"/>
      <c r="L233" s="113"/>
      <c r="M233" s="110"/>
      <c r="N233" s="110"/>
      <c r="O233" s="110"/>
      <c r="P233" s="110"/>
    </row>
    <row r="234" spans="2:16" ht="12.75">
      <c r="B234" s="85" t="s">
        <v>169</v>
      </c>
      <c r="C234" s="18">
        <v>1760314</v>
      </c>
      <c r="D234" s="18">
        <v>8576</v>
      </c>
      <c r="E234" s="18">
        <v>4117</v>
      </c>
      <c r="F234" s="18">
        <v>851</v>
      </c>
      <c r="G234" s="18">
        <v>523</v>
      </c>
      <c r="H234" s="18">
        <v>3085</v>
      </c>
      <c r="I234" s="142"/>
      <c r="K234" s="113"/>
      <c r="L234" s="113"/>
      <c r="M234" s="110"/>
      <c r="N234" s="110"/>
      <c r="O234" s="110"/>
      <c r="P234" s="110"/>
    </row>
    <row r="235" spans="2:16" ht="12.75">
      <c r="B235" s="17" t="s">
        <v>114</v>
      </c>
      <c r="C235" s="18">
        <v>3185</v>
      </c>
      <c r="D235" s="18">
        <v>1</v>
      </c>
      <c r="E235" s="18">
        <v>0</v>
      </c>
      <c r="F235" s="18">
        <v>0</v>
      </c>
      <c r="G235" s="18">
        <v>0</v>
      </c>
      <c r="H235" s="18">
        <v>1</v>
      </c>
      <c r="I235" s="142"/>
      <c r="K235" s="113"/>
      <c r="L235" s="113"/>
      <c r="M235" s="110"/>
      <c r="N235" s="110"/>
      <c r="O235" s="110"/>
      <c r="P235" s="110"/>
    </row>
    <row r="236" spans="2:16" ht="12.75">
      <c r="B236" s="17" t="s">
        <v>115</v>
      </c>
      <c r="C236" s="18">
        <v>3881</v>
      </c>
      <c r="D236" s="18">
        <v>48</v>
      </c>
      <c r="E236" s="18">
        <v>0</v>
      </c>
      <c r="F236" s="18">
        <v>0</v>
      </c>
      <c r="G236" s="18">
        <v>0</v>
      </c>
      <c r="H236" s="18">
        <v>48</v>
      </c>
      <c r="I236" s="142"/>
      <c r="K236" s="113"/>
      <c r="L236" s="113"/>
      <c r="M236" s="110"/>
      <c r="N236" s="110"/>
      <c r="O236" s="110"/>
      <c r="P236" s="110"/>
    </row>
    <row r="237" spans="2:16" ht="12.75">
      <c r="B237" s="17" t="s">
        <v>116</v>
      </c>
      <c r="C237" s="18">
        <v>8428</v>
      </c>
      <c r="D237" s="18">
        <v>119</v>
      </c>
      <c r="E237" s="18">
        <v>3</v>
      </c>
      <c r="F237" s="18">
        <v>0</v>
      </c>
      <c r="G237" s="18">
        <v>0</v>
      </c>
      <c r="H237" s="18">
        <v>116</v>
      </c>
      <c r="I237" s="142"/>
      <c r="K237" s="113"/>
      <c r="L237" s="113"/>
      <c r="M237" s="110"/>
      <c r="N237" s="110"/>
      <c r="O237" s="110"/>
      <c r="P237" s="110"/>
    </row>
    <row r="238" spans="2:16" ht="12.75">
      <c r="B238" s="17" t="s">
        <v>117</v>
      </c>
      <c r="C238" s="18">
        <v>223941</v>
      </c>
      <c r="D238" s="18">
        <v>4755</v>
      </c>
      <c r="E238" s="18">
        <v>1833</v>
      </c>
      <c r="F238" s="18">
        <v>421</v>
      </c>
      <c r="G238" s="18">
        <v>191</v>
      </c>
      <c r="H238" s="18">
        <v>2310</v>
      </c>
      <c r="I238" s="142"/>
      <c r="K238" s="113"/>
      <c r="L238" s="113"/>
      <c r="M238" s="110"/>
      <c r="N238" s="110"/>
      <c r="O238" s="110"/>
      <c r="P238" s="110"/>
    </row>
    <row r="239" spans="2:16" ht="12.75">
      <c r="B239" s="17" t="s">
        <v>118</v>
      </c>
      <c r="C239" s="18">
        <v>148537</v>
      </c>
      <c r="D239" s="18">
        <v>1750</v>
      </c>
      <c r="E239" s="18">
        <v>773</v>
      </c>
      <c r="F239" s="18">
        <v>221</v>
      </c>
      <c r="G239" s="18">
        <v>38</v>
      </c>
      <c r="H239" s="18">
        <v>718</v>
      </c>
      <c r="I239" s="142"/>
      <c r="K239" s="113"/>
      <c r="L239" s="113"/>
      <c r="M239" s="110"/>
      <c r="N239" s="110"/>
      <c r="O239" s="110"/>
      <c r="P239" s="110"/>
    </row>
    <row r="240" spans="2:16" ht="12.75">
      <c r="B240" s="17" t="s">
        <v>119</v>
      </c>
      <c r="C240" s="18">
        <v>90</v>
      </c>
      <c r="D240" s="18">
        <v>0</v>
      </c>
      <c r="E240" s="18">
        <v>0</v>
      </c>
      <c r="F240" s="18">
        <v>0</v>
      </c>
      <c r="G240" s="18">
        <v>0</v>
      </c>
      <c r="H240" s="18">
        <v>0</v>
      </c>
      <c r="I240" s="142"/>
      <c r="K240" s="113"/>
      <c r="L240" s="113"/>
      <c r="M240" s="110"/>
      <c r="N240" s="110"/>
      <c r="O240" s="110"/>
      <c r="P240" s="110"/>
    </row>
    <row r="241" spans="2:16" ht="12.75">
      <c r="B241" s="17" t="s">
        <v>120</v>
      </c>
      <c r="C241" s="18">
        <v>47022</v>
      </c>
      <c r="D241" s="18">
        <v>378</v>
      </c>
      <c r="E241" s="18">
        <v>134</v>
      </c>
      <c r="F241" s="18">
        <v>0</v>
      </c>
      <c r="G241" s="18">
        <v>83</v>
      </c>
      <c r="H241" s="18">
        <v>161</v>
      </c>
      <c r="I241" s="142"/>
      <c r="K241" s="113"/>
      <c r="L241" s="113"/>
      <c r="M241" s="110"/>
      <c r="N241" s="110"/>
      <c r="O241" s="110"/>
      <c r="P241" s="110"/>
    </row>
    <row r="242" spans="2:16" ht="12.75">
      <c r="B242" s="17" t="s">
        <v>121</v>
      </c>
      <c r="C242" s="18">
        <v>7593</v>
      </c>
      <c r="D242" s="18">
        <v>15</v>
      </c>
      <c r="E242" s="18">
        <v>7</v>
      </c>
      <c r="F242" s="18">
        <v>7</v>
      </c>
      <c r="G242" s="18">
        <v>0</v>
      </c>
      <c r="H242" s="18">
        <v>1</v>
      </c>
      <c r="I242" s="142"/>
      <c r="L242" s="113"/>
      <c r="M242" s="110"/>
      <c r="N242" s="110"/>
      <c r="O242" s="110"/>
      <c r="P242" s="110"/>
    </row>
    <row r="243" spans="2:16" ht="12.75">
      <c r="B243" s="17" t="s">
        <v>122</v>
      </c>
      <c r="C243" s="18">
        <v>2483808</v>
      </c>
      <c r="D243" s="18">
        <v>11697</v>
      </c>
      <c r="E243" s="18">
        <v>5052</v>
      </c>
      <c r="F243" s="18">
        <v>2135</v>
      </c>
      <c r="G243" s="18">
        <v>403</v>
      </c>
      <c r="H243" s="18">
        <v>4107</v>
      </c>
      <c r="I243" s="142"/>
      <c r="L243" s="113"/>
      <c r="M243" s="110"/>
      <c r="N243" s="110"/>
      <c r="O243" s="110"/>
      <c r="P243" s="110"/>
    </row>
    <row r="244" spans="2:16" ht="12.75">
      <c r="B244" s="17" t="s">
        <v>123</v>
      </c>
      <c r="C244" s="18">
        <v>1889509</v>
      </c>
      <c r="D244" s="18">
        <v>24170</v>
      </c>
      <c r="E244" s="18">
        <v>8014</v>
      </c>
      <c r="F244" s="18">
        <v>2006</v>
      </c>
      <c r="G244" s="18">
        <v>561</v>
      </c>
      <c r="H244" s="18">
        <v>13589</v>
      </c>
      <c r="I244" s="142"/>
      <c r="L244" s="113"/>
      <c r="M244" s="110"/>
      <c r="N244" s="110"/>
      <c r="O244" s="110"/>
      <c r="P244" s="110"/>
    </row>
    <row r="245" spans="2:16" ht="12.75">
      <c r="B245" s="125" t="s">
        <v>124</v>
      </c>
      <c r="C245" s="126">
        <v>62931437</v>
      </c>
      <c r="D245" s="126">
        <v>533143</v>
      </c>
      <c r="E245" s="126">
        <v>293811</v>
      </c>
      <c r="F245" s="126">
        <v>52086</v>
      </c>
      <c r="G245" s="126">
        <v>28052</v>
      </c>
      <c r="H245" s="126">
        <v>159194</v>
      </c>
      <c r="I245" s="142"/>
      <c r="L245" s="113"/>
      <c r="M245" s="110"/>
      <c r="N245" s="110"/>
      <c r="O245" s="110"/>
      <c r="P245" s="110"/>
    </row>
    <row r="246" spans="2:16" ht="12.75">
      <c r="B246" s="10"/>
      <c r="C246" s="99"/>
      <c r="D246" s="99"/>
      <c r="E246" s="99"/>
      <c r="F246" s="99"/>
      <c r="G246" s="99"/>
      <c r="H246" s="99"/>
      <c r="I246" s="142"/>
      <c r="L246" s="113"/>
      <c r="M246" s="110"/>
      <c r="N246" s="110"/>
      <c r="O246" s="110"/>
      <c r="P246" s="110"/>
    </row>
    <row r="247" spans="2:16" ht="12.75">
      <c r="B247" s="101"/>
      <c r="C247" s="121"/>
      <c r="D247" s="121"/>
      <c r="E247" s="121"/>
      <c r="F247" s="121"/>
      <c r="G247" s="121"/>
      <c r="H247" s="121"/>
      <c r="I247" s="142"/>
      <c r="L247" s="113"/>
      <c r="M247" s="110"/>
      <c r="N247" s="110"/>
      <c r="O247" s="110"/>
      <c r="P247" s="110"/>
    </row>
    <row r="248" spans="2:16" ht="12.75">
      <c r="B248" s="116" t="s">
        <v>144</v>
      </c>
      <c r="C248" s="106"/>
      <c r="D248" s="106"/>
      <c r="E248" s="106"/>
      <c r="F248" s="106"/>
      <c r="G248" s="106"/>
      <c r="H248" s="106"/>
      <c r="I248" s="142"/>
      <c r="L248" s="113"/>
      <c r="M248" s="110"/>
      <c r="N248" s="110"/>
      <c r="O248" s="110"/>
      <c r="P248" s="110"/>
    </row>
    <row r="249" spans="3:16" ht="15">
      <c r="C249" s="106"/>
      <c r="D249" s="106"/>
      <c r="E249" s="196" t="s">
        <v>139</v>
      </c>
      <c r="F249" s="197"/>
      <c r="G249" s="197"/>
      <c r="H249" s="198"/>
      <c r="I249" s="142"/>
      <c r="L249" s="113"/>
      <c r="M249" s="110"/>
      <c r="N249" s="110"/>
      <c r="O249" s="110"/>
      <c r="P249" s="110"/>
    </row>
    <row r="250" spans="2:16" ht="26.25">
      <c r="B250" s="84" t="s">
        <v>137</v>
      </c>
      <c r="C250" s="117" t="s">
        <v>31</v>
      </c>
      <c r="D250" s="117" t="s">
        <v>138</v>
      </c>
      <c r="E250" s="118" t="s">
        <v>33</v>
      </c>
      <c r="F250" s="119" t="s">
        <v>50</v>
      </c>
      <c r="G250" s="120" t="s">
        <v>35</v>
      </c>
      <c r="H250" s="119" t="s">
        <v>36</v>
      </c>
      <c r="I250" s="142"/>
      <c r="L250" s="113"/>
      <c r="M250" s="110"/>
      <c r="N250" s="110"/>
      <c r="O250" s="110"/>
      <c r="P250" s="110"/>
    </row>
    <row r="251" spans="2:16" ht="12.75">
      <c r="B251" s="17" t="s">
        <v>102</v>
      </c>
      <c r="C251" s="18">
        <v>15879796</v>
      </c>
      <c r="D251" s="18">
        <v>69891</v>
      </c>
      <c r="E251" s="18">
        <v>39840</v>
      </c>
      <c r="F251" s="18">
        <v>8037</v>
      </c>
      <c r="G251" s="18">
        <v>3249</v>
      </c>
      <c r="H251" s="18">
        <v>18765</v>
      </c>
      <c r="I251" s="142"/>
      <c r="L251" s="113"/>
      <c r="M251" s="110"/>
      <c r="N251" s="110"/>
      <c r="O251" s="110"/>
      <c r="P251" s="110"/>
    </row>
    <row r="252" spans="2:16" ht="12.75">
      <c r="B252" s="17" t="s">
        <v>103</v>
      </c>
      <c r="C252" s="18">
        <v>87881</v>
      </c>
      <c r="D252" s="18">
        <v>1509</v>
      </c>
      <c r="E252" s="18">
        <v>464</v>
      </c>
      <c r="F252" s="18">
        <v>119</v>
      </c>
      <c r="G252" s="18">
        <v>19</v>
      </c>
      <c r="H252" s="18">
        <v>907</v>
      </c>
      <c r="I252" s="142"/>
      <c r="L252" s="113"/>
      <c r="M252" s="110"/>
      <c r="N252" s="110"/>
      <c r="O252" s="110"/>
      <c r="P252" s="110"/>
    </row>
    <row r="253" spans="2:16" ht="23.25" customHeight="1">
      <c r="B253" s="17" t="s">
        <v>104</v>
      </c>
      <c r="C253" s="18">
        <v>8267240</v>
      </c>
      <c r="D253" s="18">
        <v>64047</v>
      </c>
      <c r="E253" s="18">
        <v>31023</v>
      </c>
      <c r="F253" s="18">
        <v>6143</v>
      </c>
      <c r="G253" s="18">
        <v>388</v>
      </c>
      <c r="H253" s="18">
        <v>26493</v>
      </c>
      <c r="I253" s="142"/>
      <c r="L253" s="113"/>
      <c r="M253" s="110"/>
      <c r="N253" s="110"/>
      <c r="O253" s="110"/>
      <c r="P253" s="110"/>
    </row>
    <row r="254" spans="2:16" ht="12.75">
      <c r="B254" s="17" t="s">
        <v>105</v>
      </c>
      <c r="C254" s="18">
        <v>1382040</v>
      </c>
      <c r="D254" s="18">
        <v>9887</v>
      </c>
      <c r="E254" s="18">
        <v>4289</v>
      </c>
      <c r="F254" s="18">
        <v>2</v>
      </c>
      <c r="G254" s="18">
        <v>1372</v>
      </c>
      <c r="H254" s="18">
        <v>4224</v>
      </c>
      <c r="I254" s="142"/>
      <c r="L254" s="113"/>
      <c r="M254" s="110"/>
      <c r="N254" s="110"/>
      <c r="O254" s="110"/>
      <c r="P254" s="110"/>
    </row>
    <row r="255" spans="2:16" ht="12.75">
      <c r="B255" s="17" t="s">
        <v>106</v>
      </c>
      <c r="C255" s="18">
        <v>10808645</v>
      </c>
      <c r="D255" s="18">
        <v>80571</v>
      </c>
      <c r="E255" s="18">
        <v>52649</v>
      </c>
      <c r="F255" s="18">
        <v>7099</v>
      </c>
      <c r="G255" s="18">
        <v>4925</v>
      </c>
      <c r="H255" s="18">
        <v>15898</v>
      </c>
      <c r="I255" s="142"/>
      <c r="L255" s="113"/>
      <c r="M255" s="110"/>
      <c r="N255" s="110"/>
      <c r="O255" s="110"/>
      <c r="P255" s="110"/>
    </row>
    <row r="256" spans="2:16" ht="12.75">
      <c r="B256" s="17" t="s">
        <v>107</v>
      </c>
      <c r="C256" s="18">
        <v>3057</v>
      </c>
      <c r="D256" s="18">
        <v>11</v>
      </c>
      <c r="E256" s="18">
        <v>4</v>
      </c>
      <c r="F256" s="18">
        <v>0</v>
      </c>
      <c r="G256" s="18">
        <v>0</v>
      </c>
      <c r="H256" s="18">
        <v>7</v>
      </c>
      <c r="I256" s="142"/>
      <c r="L256" s="113"/>
      <c r="M256" s="110"/>
      <c r="N256" s="110"/>
      <c r="O256" s="110"/>
      <c r="P256" s="110"/>
    </row>
    <row r="257" spans="2:16" ht="12.75">
      <c r="B257" s="17" t="s">
        <v>108</v>
      </c>
      <c r="C257" s="18">
        <v>1467080</v>
      </c>
      <c r="D257" s="18">
        <v>6718</v>
      </c>
      <c r="E257" s="18">
        <v>3741</v>
      </c>
      <c r="F257" s="18">
        <v>92</v>
      </c>
      <c r="G257" s="18">
        <v>730</v>
      </c>
      <c r="H257" s="18">
        <v>2155</v>
      </c>
      <c r="I257" s="142"/>
      <c r="L257" s="113"/>
      <c r="M257" s="110"/>
      <c r="N257" s="110"/>
      <c r="O257" s="110"/>
      <c r="P257" s="110"/>
    </row>
    <row r="258" spans="2:16" ht="12.75">
      <c r="B258" s="17" t="s">
        <v>109</v>
      </c>
      <c r="C258" s="18">
        <v>1070341</v>
      </c>
      <c r="D258" s="18">
        <v>5166</v>
      </c>
      <c r="E258" s="18">
        <v>2306</v>
      </c>
      <c r="F258" s="18">
        <v>205</v>
      </c>
      <c r="G258" s="18">
        <v>634</v>
      </c>
      <c r="H258" s="18">
        <v>2021</v>
      </c>
      <c r="I258" s="142"/>
      <c r="L258" s="113"/>
      <c r="M258" s="110"/>
      <c r="N258" s="110"/>
      <c r="O258" s="110"/>
      <c r="P258" s="110"/>
    </row>
    <row r="259" spans="2:16" ht="12.75">
      <c r="B259" s="17" t="s">
        <v>110</v>
      </c>
      <c r="C259" s="18">
        <v>4427</v>
      </c>
      <c r="D259" s="18">
        <v>8</v>
      </c>
      <c r="E259" s="18">
        <v>0</v>
      </c>
      <c r="F259" s="18">
        <v>0</v>
      </c>
      <c r="G259" s="18">
        <v>0</v>
      </c>
      <c r="H259" s="18">
        <v>8</v>
      </c>
      <c r="I259" s="142"/>
      <c r="L259" s="113"/>
      <c r="M259" s="110"/>
      <c r="N259" s="110"/>
      <c r="O259" s="110"/>
      <c r="P259" s="110"/>
    </row>
    <row r="260" spans="2:16" ht="12.75">
      <c r="B260" s="17" t="s">
        <v>111</v>
      </c>
      <c r="C260" s="18">
        <v>1182156</v>
      </c>
      <c r="D260" s="18">
        <v>3681</v>
      </c>
      <c r="E260" s="18">
        <v>1231</v>
      </c>
      <c r="F260" s="18">
        <v>829</v>
      </c>
      <c r="G260" s="18">
        <v>0</v>
      </c>
      <c r="H260" s="18">
        <v>1621</v>
      </c>
      <c r="I260" s="142"/>
      <c r="L260" s="113"/>
      <c r="M260" s="110"/>
      <c r="N260" s="110"/>
      <c r="O260" s="110"/>
      <c r="P260" s="110"/>
    </row>
    <row r="261" spans="2:16" ht="12.75">
      <c r="B261" s="17" t="s">
        <v>112</v>
      </c>
      <c r="C261" s="18">
        <v>18839246</v>
      </c>
      <c r="D261" s="18">
        <v>227373</v>
      </c>
      <c r="E261" s="18">
        <v>128807</v>
      </c>
      <c r="F261" s="18">
        <v>20037</v>
      </c>
      <c r="G261" s="18">
        <v>14379</v>
      </c>
      <c r="H261" s="18">
        <v>64150</v>
      </c>
      <c r="I261" s="142"/>
      <c r="L261" s="113"/>
      <c r="M261" s="110"/>
      <c r="N261" s="110"/>
      <c r="O261" s="110"/>
      <c r="P261" s="110"/>
    </row>
    <row r="262" spans="2:16" ht="12.75">
      <c r="B262" s="85" t="s">
        <v>169</v>
      </c>
      <c r="C262" s="18">
        <v>1811358</v>
      </c>
      <c r="D262" s="18">
        <v>8980</v>
      </c>
      <c r="E262" s="18">
        <v>3543</v>
      </c>
      <c r="F262" s="18">
        <v>1196</v>
      </c>
      <c r="G262" s="18">
        <v>345</v>
      </c>
      <c r="H262" s="18">
        <v>3896</v>
      </c>
      <c r="I262" s="142"/>
      <c r="L262" s="113"/>
      <c r="M262" s="110"/>
      <c r="N262" s="110"/>
      <c r="O262" s="110"/>
      <c r="P262" s="110"/>
    </row>
    <row r="263" spans="2:16" ht="12.75">
      <c r="B263" s="17" t="s">
        <v>127</v>
      </c>
      <c r="C263" s="18">
        <v>1</v>
      </c>
      <c r="D263" s="18">
        <v>1</v>
      </c>
      <c r="E263" s="18">
        <v>0</v>
      </c>
      <c r="F263" s="18">
        <v>0</v>
      </c>
      <c r="G263" s="18">
        <v>0</v>
      </c>
      <c r="H263" s="18">
        <v>1</v>
      </c>
      <c r="I263" s="142"/>
      <c r="L263" s="113"/>
      <c r="M263" s="110"/>
      <c r="N263" s="110"/>
      <c r="O263" s="110"/>
      <c r="P263" s="110"/>
    </row>
    <row r="264" spans="2:16" ht="12.75">
      <c r="B264" s="17" t="s">
        <v>114</v>
      </c>
      <c r="C264" s="18">
        <v>3235</v>
      </c>
      <c r="D264" s="18">
        <v>5</v>
      </c>
      <c r="E264" s="18">
        <v>0</v>
      </c>
      <c r="F264" s="18">
        <v>0</v>
      </c>
      <c r="G264" s="18">
        <v>0</v>
      </c>
      <c r="H264" s="18">
        <v>5</v>
      </c>
      <c r="I264" s="142"/>
      <c r="L264" s="113"/>
      <c r="M264" s="110"/>
      <c r="N264" s="110"/>
      <c r="O264" s="110"/>
      <c r="P264" s="110"/>
    </row>
    <row r="265" spans="2:16" ht="12.75">
      <c r="B265" s="17" t="s">
        <v>115</v>
      </c>
      <c r="C265" s="18">
        <v>4119</v>
      </c>
      <c r="D265" s="18">
        <v>59</v>
      </c>
      <c r="E265" s="18">
        <v>0</v>
      </c>
      <c r="F265" s="18">
        <v>0</v>
      </c>
      <c r="G265" s="18">
        <v>0</v>
      </c>
      <c r="H265" s="18">
        <v>59</v>
      </c>
      <c r="I265" s="142"/>
      <c r="L265" s="113"/>
      <c r="M265" s="110"/>
      <c r="N265" s="110"/>
      <c r="O265" s="110"/>
      <c r="P265" s="110"/>
    </row>
    <row r="266" spans="2:16" ht="12.75">
      <c r="B266" s="17" t="s">
        <v>116</v>
      </c>
      <c r="C266" s="18">
        <v>9040</v>
      </c>
      <c r="D266" s="18">
        <v>114</v>
      </c>
      <c r="E266" s="18">
        <v>0</v>
      </c>
      <c r="F266" s="18">
        <v>0</v>
      </c>
      <c r="G266" s="18">
        <v>0</v>
      </c>
      <c r="H266" s="18">
        <v>114</v>
      </c>
      <c r="I266" s="142"/>
      <c r="L266" s="113"/>
      <c r="M266" s="110"/>
      <c r="N266" s="110"/>
      <c r="O266" s="110"/>
      <c r="P266" s="110"/>
    </row>
    <row r="267" spans="2:16" ht="12.75">
      <c r="B267" s="17" t="s">
        <v>117</v>
      </c>
      <c r="C267" s="18">
        <v>723317</v>
      </c>
      <c r="D267" s="18">
        <v>3868</v>
      </c>
      <c r="E267" s="18">
        <v>1614</v>
      </c>
      <c r="F267" s="18">
        <v>424</v>
      </c>
      <c r="G267" s="18">
        <v>195</v>
      </c>
      <c r="H267" s="18">
        <v>1635</v>
      </c>
      <c r="I267" s="142"/>
      <c r="L267" s="113"/>
      <c r="M267" s="110"/>
      <c r="N267" s="110"/>
      <c r="O267" s="110"/>
      <c r="P267" s="110"/>
    </row>
    <row r="268" spans="2:16" ht="12.75">
      <c r="B268" s="17" t="s">
        <v>118</v>
      </c>
      <c r="C268" s="18">
        <v>128480</v>
      </c>
      <c r="D268" s="18">
        <v>1812</v>
      </c>
      <c r="E268" s="18">
        <v>887</v>
      </c>
      <c r="F268" s="18">
        <v>205</v>
      </c>
      <c r="G268" s="18">
        <v>44</v>
      </c>
      <c r="H268" s="18">
        <v>676</v>
      </c>
      <c r="I268" s="142"/>
      <c r="L268" s="113"/>
      <c r="M268" s="110"/>
      <c r="N268" s="110"/>
      <c r="O268" s="110"/>
      <c r="P268" s="110"/>
    </row>
    <row r="269" spans="2:16" ht="12.75">
      <c r="B269" s="17" t="s">
        <v>119</v>
      </c>
      <c r="C269" s="18">
        <v>104</v>
      </c>
      <c r="D269" s="18">
        <v>0</v>
      </c>
      <c r="E269" s="18">
        <v>0</v>
      </c>
      <c r="F269" s="18">
        <v>0</v>
      </c>
      <c r="G269" s="18">
        <v>0</v>
      </c>
      <c r="H269" s="18">
        <v>0</v>
      </c>
      <c r="I269" s="142"/>
      <c r="L269" s="113"/>
      <c r="M269" s="110"/>
      <c r="N269" s="110"/>
      <c r="O269" s="110"/>
      <c r="P269" s="110"/>
    </row>
    <row r="270" spans="2:16" ht="12.75">
      <c r="B270" s="17" t="s">
        <v>120</v>
      </c>
      <c r="C270" s="18">
        <v>46436</v>
      </c>
      <c r="D270" s="18">
        <v>540</v>
      </c>
      <c r="E270" s="18">
        <v>280</v>
      </c>
      <c r="F270" s="18">
        <v>0</v>
      </c>
      <c r="G270" s="18">
        <v>110</v>
      </c>
      <c r="H270" s="18">
        <v>150</v>
      </c>
      <c r="I270" s="142"/>
      <c r="L270" s="113"/>
      <c r="M270" s="110"/>
      <c r="N270" s="110"/>
      <c r="O270" s="110"/>
      <c r="P270" s="110"/>
    </row>
    <row r="271" spans="2:16" ht="12.75">
      <c r="B271" s="17" t="s">
        <v>121</v>
      </c>
      <c r="C271" s="18">
        <v>6299</v>
      </c>
      <c r="D271" s="18">
        <v>17</v>
      </c>
      <c r="E271" s="18">
        <v>9</v>
      </c>
      <c r="F271" s="18">
        <v>2</v>
      </c>
      <c r="G271" s="18">
        <v>0</v>
      </c>
      <c r="H271" s="18">
        <v>6</v>
      </c>
      <c r="I271" s="142"/>
      <c r="L271" s="113"/>
      <c r="M271" s="110"/>
      <c r="N271" s="110"/>
      <c r="O271" s="110"/>
      <c r="P271" s="110"/>
    </row>
    <row r="272" spans="2:16" ht="12.75">
      <c r="B272" s="17" t="s">
        <v>122</v>
      </c>
      <c r="C272" s="18">
        <v>2672405</v>
      </c>
      <c r="D272" s="18">
        <v>11937</v>
      </c>
      <c r="E272" s="18">
        <v>4962</v>
      </c>
      <c r="F272" s="18">
        <v>2185</v>
      </c>
      <c r="G272" s="18">
        <v>362</v>
      </c>
      <c r="H272" s="18">
        <v>4428</v>
      </c>
      <c r="I272" s="142"/>
      <c r="L272" s="113"/>
      <c r="M272" s="110"/>
      <c r="N272" s="110"/>
      <c r="O272" s="110"/>
      <c r="P272" s="110"/>
    </row>
    <row r="273" spans="2:16" ht="12.75">
      <c r="B273" s="17" t="s">
        <v>123</v>
      </c>
      <c r="C273" s="18">
        <v>1870965</v>
      </c>
      <c r="D273" s="18">
        <v>24382</v>
      </c>
      <c r="E273" s="18">
        <v>8091</v>
      </c>
      <c r="F273" s="18">
        <v>2004</v>
      </c>
      <c r="G273" s="18">
        <v>563</v>
      </c>
      <c r="H273" s="18">
        <v>13724</v>
      </c>
      <c r="I273" s="142"/>
      <c r="L273" s="113"/>
      <c r="M273" s="110"/>
      <c r="N273" s="110"/>
      <c r="O273" s="110"/>
      <c r="P273" s="110"/>
    </row>
    <row r="274" spans="2:16" ht="12.75">
      <c r="B274" s="125" t="s">
        <v>124</v>
      </c>
      <c r="C274" s="126">
        <v>66267668</v>
      </c>
      <c r="D274" s="126">
        <v>520577</v>
      </c>
      <c r="E274" s="126">
        <v>283740</v>
      </c>
      <c r="F274" s="126">
        <v>48579</v>
      </c>
      <c r="G274" s="126">
        <v>27315</v>
      </c>
      <c r="H274" s="126">
        <v>160943</v>
      </c>
      <c r="I274" s="142"/>
      <c r="L274" s="113"/>
      <c r="M274" s="110"/>
      <c r="N274" s="110"/>
      <c r="O274" s="110"/>
      <c r="P274" s="110"/>
    </row>
    <row r="275" spans="3:16" ht="12.75">
      <c r="C275" s="106"/>
      <c r="D275" s="106"/>
      <c r="E275" s="106"/>
      <c r="F275" s="106"/>
      <c r="G275" s="106"/>
      <c r="H275" s="106"/>
      <c r="L275" s="113"/>
      <c r="M275" s="110"/>
      <c r="N275" s="110"/>
      <c r="O275" s="110"/>
      <c r="P275" s="110"/>
    </row>
    <row r="276" spans="3:16" ht="12.75">
      <c r="C276" s="106"/>
      <c r="D276" s="106"/>
      <c r="E276" s="106"/>
      <c r="F276" s="106"/>
      <c r="G276" s="106"/>
      <c r="H276" s="106"/>
      <c r="L276" s="113"/>
      <c r="M276" s="110"/>
      <c r="N276" s="110"/>
      <c r="O276" s="110"/>
      <c r="P276" s="110"/>
    </row>
    <row r="277" spans="2:16" ht="12.75">
      <c r="B277" s="116" t="s">
        <v>145</v>
      </c>
      <c r="C277" s="106"/>
      <c r="D277" s="106"/>
      <c r="E277" s="106"/>
      <c r="F277" s="106"/>
      <c r="G277" s="106"/>
      <c r="H277" s="106"/>
      <c r="L277" s="113"/>
      <c r="M277" s="110"/>
      <c r="N277" s="110"/>
      <c r="O277" s="110"/>
      <c r="P277" s="110"/>
    </row>
    <row r="278" spans="3:16" ht="15">
      <c r="C278" s="106"/>
      <c r="D278" s="106"/>
      <c r="E278" s="196" t="s">
        <v>139</v>
      </c>
      <c r="F278" s="197"/>
      <c r="G278" s="197"/>
      <c r="H278" s="198"/>
      <c r="M278" s="110"/>
      <c r="N278" s="110"/>
      <c r="O278" s="110"/>
      <c r="P278" s="110"/>
    </row>
    <row r="279" spans="2:16" ht="26.25">
      <c r="B279" s="84" t="s">
        <v>137</v>
      </c>
      <c r="C279" s="117" t="s">
        <v>31</v>
      </c>
      <c r="D279" s="117" t="s">
        <v>138</v>
      </c>
      <c r="E279" s="118" t="s">
        <v>33</v>
      </c>
      <c r="F279" s="119" t="s">
        <v>50</v>
      </c>
      <c r="G279" s="120" t="s">
        <v>35</v>
      </c>
      <c r="H279" s="119" t="s">
        <v>36</v>
      </c>
      <c r="M279" s="110"/>
      <c r="N279" s="110"/>
      <c r="O279" s="110"/>
      <c r="P279" s="110"/>
    </row>
    <row r="280" spans="2:16" ht="12.75">
      <c r="B280" s="17" t="s">
        <v>102</v>
      </c>
      <c r="C280" s="18">
        <v>15492458</v>
      </c>
      <c r="D280" s="18">
        <v>71701</v>
      </c>
      <c r="E280" s="18">
        <v>40982</v>
      </c>
      <c r="F280" s="18">
        <v>7650</v>
      </c>
      <c r="G280" s="18">
        <v>3421</v>
      </c>
      <c r="H280" s="18">
        <v>19648</v>
      </c>
      <c r="M280" s="110"/>
      <c r="N280" s="110"/>
      <c r="O280" s="110"/>
      <c r="P280" s="110"/>
    </row>
    <row r="281" spans="2:16" ht="12.75">
      <c r="B281" s="17" t="s">
        <v>103</v>
      </c>
      <c r="C281" s="18">
        <v>87171</v>
      </c>
      <c r="D281" s="18">
        <v>1383</v>
      </c>
      <c r="E281" s="18">
        <v>317</v>
      </c>
      <c r="F281" s="18">
        <v>52</v>
      </c>
      <c r="G281" s="18">
        <v>8</v>
      </c>
      <c r="H281" s="18">
        <v>1006</v>
      </c>
      <c r="M281" s="110"/>
      <c r="N281" s="110"/>
      <c r="O281" s="110"/>
      <c r="P281" s="110"/>
    </row>
    <row r="282" spans="2:16" ht="12.75">
      <c r="B282" s="17" t="s">
        <v>104</v>
      </c>
      <c r="C282" s="18">
        <v>7219939</v>
      </c>
      <c r="D282" s="18">
        <v>64684</v>
      </c>
      <c r="E282" s="18">
        <v>30334</v>
      </c>
      <c r="F282" s="18">
        <v>6413</v>
      </c>
      <c r="G282" s="18">
        <v>484</v>
      </c>
      <c r="H282" s="18">
        <v>27453</v>
      </c>
      <c r="M282" s="110"/>
      <c r="N282" s="110"/>
      <c r="O282" s="110"/>
      <c r="P282" s="110"/>
    </row>
    <row r="283" spans="2:16" ht="12.75">
      <c r="B283" s="17" t="s">
        <v>105</v>
      </c>
      <c r="C283" s="18">
        <v>1370616</v>
      </c>
      <c r="D283" s="18">
        <v>10506</v>
      </c>
      <c r="E283" s="18">
        <v>4289</v>
      </c>
      <c r="F283" s="18">
        <v>1</v>
      </c>
      <c r="G283" s="18">
        <v>1620</v>
      </c>
      <c r="H283" s="18">
        <v>4596</v>
      </c>
      <c r="M283" s="110"/>
      <c r="N283" s="110"/>
      <c r="O283" s="110"/>
      <c r="P283" s="110"/>
    </row>
    <row r="284" spans="2:16" ht="12.75">
      <c r="B284" s="17" t="s">
        <v>106</v>
      </c>
      <c r="C284" s="18">
        <v>10656508</v>
      </c>
      <c r="D284" s="18">
        <v>87400</v>
      </c>
      <c r="E284" s="18">
        <v>55070</v>
      </c>
      <c r="F284" s="18">
        <v>7727</v>
      </c>
      <c r="G284" s="18">
        <v>5492</v>
      </c>
      <c r="H284" s="18">
        <v>19111</v>
      </c>
      <c r="M284" s="110"/>
      <c r="N284" s="110"/>
      <c r="O284" s="110"/>
      <c r="P284" s="110"/>
    </row>
    <row r="285" spans="2:16" ht="12.75">
      <c r="B285" s="17" t="s">
        <v>107</v>
      </c>
      <c r="C285" s="18">
        <v>2994</v>
      </c>
      <c r="D285" s="18">
        <v>11</v>
      </c>
      <c r="E285" s="18">
        <v>3</v>
      </c>
      <c r="F285" s="18">
        <v>0</v>
      </c>
      <c r="G285" s="18">
        <v>0</v>
      </c>
      <c r="H285" s="18">
        <v>8</v>
      </c>
      <c r="M285" s="110"/>
      <c r="N285" s="110"/>
      <c r="O285" s="110"/>
      <c r="P285" s="110"/>
    </row>
    <row r="286" spans="2:16" ht="12.75">
      <c r="B286" s="17" t="s">
        <v>108</v>
      </c>
      <c r="C286" s="18">
        <v>1449196</v>
      </c>
      <c r="D286" s="18">
        <v>7315</v>
      </c>
      <c r="E286" s="18">
        <v>4324</v>
      </c>
      <c r="F286" s="18">
        <v>166</v>
      </c>
      <c r="G286" s="18">
        <v>810</v>
      </c>
      <c r="H286" s="18">
        <v>2015</v>
      </c>
      <c r="M286" s="110"/>
      <c r="N286" s="110"/>
      <c r="O286" s="110"/>
      <c r="P286" s="110"/>
    </row>
    <row r="287" spans="2:16" ht="12.75">
      <c r="B287" s="17" t="s">
        <v>109</v>
      </c>
      <c r="C287" s="18">
        <v>1020437</v>
      </c>
      <c r="D287" s="18">
        <v>5032</v>
      </c>
      <c r="E287" s="18">
        <v>2280</v>
      </c>
      <c r="F287" s="18">
        <v>259</v>
      </c>
      <c r="G287" s="18">
        <v>488</v>
      </c>
      <c r="H287" s="18">
        <v>2005</v>
      </c>
      <c r="M287" s="110"/>
      <c r="N287" s="110"/>
      <c r="O287" s="110"/>
      <c r="P287" s="110"/>
    </row>
    <row r="288" spans="2:16" ht="12.75">
      <c r="B288" s="17" t="s">
        <v>110</v>
      </c>
      <c r="C288" s="18">
        <v>6255</v>
      </c>
      <c r="D288" s="18">
        <v>15</v>
      </c>
      <c r="E288" s="18">
        <v>0</v>
      </c>
      <c r="F288" s="18">
        <v>0</v>
      </c>
      <c r="G288" s="18">
        <v>0</v>
      </c>
      <c r="H288" s="18">
        <v>15</v>
      </c>
      <c r="M288" s="110"/>
      <c r="N288" s="110"/>
      <c r="O288" s="110"/>
      <c r="P288" s="110"/>
    </row>
    <row r="289" spans="2:16" ht="12.75">
      <c r="B289" s="17" t="s">
        <v>111</v>
      </c>
      <c r="C289" s="18">
        <v>1126918</v>
      </c>
      <c r="D289" s="18">
        <v>3717</v>
      </c>
      <c r="E289" s="18">
        <v>1194</v>
      </c>
      <c r="F289" s="18">
        <v>729</v>
      </c>
      <c r="G289" s="18">
        <v>0</v>
      </c>
      <c r="H289" s="18">
        <v>1794</v>
      </c>
      <c r="M289" s="110"/>
      <c r="N289" s="110"/>
      <c r="O289" s="110"/>
      <c r="P289" s="110"/>
    </row>
    <row r="290" spans="2:16" ht="12.75">
      <c r="B290" s="17" t="s">
        <v>112</v>
      </c>
      <c r="C290" s="18">
        <v>18237394</v>
      </c>
      <c r="D290" s="18">
        <v>222249</v>
      </c>
      <c r="E290" s="18">
        <v>120973</v>
      </c>
      <c r="F290" s="18">
        <v>19876</v>
      </c>
      <c r="G290" s="18">
        <v>13262</v>
      </c>
      <c r="H290" s="18">
        <v>68138</v>
      </c>
      <c r="M290" s="110"/>
      <c r="N290" s="110"/>
      <c r="O290" s="110"/>
      <c r="P290" s="110"/>
    </row>
    <row r="291" spans="2:16" ht="12.75">
      <c r="B291" s="85" t="s">
        <v>169</v>
      </c>
      <c r="C291" s="18">
        <v>1688327</v>
      </c>
      <c r="D291" s="18">
        <v>8676</v>
      </c>
      <c r="E291" s="18">
        <v>3396</v>
      </c>
      <c r="F291" s="18">
        <v>783</v>
      </c>
      <c r="G291" s="18">
        <v>391</v>
      </c>
      <c r="H291" s="18">
        <v>4106</v>
      </c>
      <c r="M291" s="110"/>
      <c r="N291" s="110"/>
      <c r="O291" s="110"/>
      <c r="P291" s="110"/>
    </row>
    <row r="292" spans="2:16" ht="12.75">
      <c r="B292" s="17" t="s">
        <v>127</v>
      </c>
      <c r="C292" s="18">
        <v>1</v>
      </c>
      <c r="D292" s="18">
        <v>1</v>
      </c>
      <c r="E292" s="18">
        <v>0</v>
      </c>
      <c r="F292" s="18">
        <v>0</v>
      </c>
      <c r="G292" s="18">
        <v>0</v>
      </c>
      <c r="H292" s="18">
        <v>1</v>
      </c>
      <c r="M292" s="110"/>
      <c r="N292" s="110"/>
      <c r="O292" s="110"/>
      <c r="P292" s="110"/>
    </row>
    <row r="293" spans="2:16" ht="12.75">
      <c r="B293" s="17" t="s">
        <v>114</v>
      </c>
      <c r="C293" s="18">
        <v>3095</v>
      </c>
      <c r="D293" s="18">
        <v>6</v>
      </c>
      <c r="E293" s="18">
        <v>1</v>
      </c>
      <c r="F293" s="18">
        <v>0</v>
      </c>
      <c r="G293" s="18">
        <v>0</v>
      </c>
      <c r="H293" s="18">
        <v>5</v>
      </c>
      <c r="M293" s="110"/>
      <c r="N293" s="110"/>
      <c r="O293" s="110"/>
      <c r="P293" s="110"/>
    </row>
    <row r="294" spans="2:16" ht="12.75">
      <c r="B294" s="17" t="s">
        <v>115</v>
      </c>
      <c r="C294" s="18">
        <v>4237</v>
      </c>
      <c r="D294" s="18">
        <v>1</v>
      </c>
      <c r="E294" s="18">
        <v>0</v>
      </c>
      <c r="F294" s="18">
        <v>0</v>
      </c>
      <c r="G294" s="18">
        <v>0</v>
      </c>
      <c r="H294" s="18">
        <v>1</v>
      </c>
      <c r="M294" s="110"/>
      <c r="N294" s="110"/>
      <c r="O294" s="110"/>
      <c r="P294" s="110"/>
    </row>
    <row r="295" spans="2:16" ht="12.75">
      <c r="B295" s="17" t="s">
        <v>116</v>
      </c>
      <c r="C295" s="18">
        <v>8679</v>
      </c>
      <c r="D295" s="18">
        <v>96</v>
      </c>
      <c r="E295" s="18">
        <v>0</v>
      </c>
      <c r="F295" s="18">
        <v>0</v>
      </c>
      <c r="G295" s="18">
        <v>0</v>
      </c>
      <c r="H295" s="18">
        <v>96</v>
      </c>
      <c r="M295" s="110"/>
      <c r="N295" s="110"/>
      <c r="O295" s="110"/>
      <c r="P295" s="110"/>
    </row>
    <row r="296" spans="2:16" ht="12.75">
      <c r="B296" s="17" t="s">
        <v>117</v>
      </c>
      <c r="C296" s="18">
        <v>657707</v>
      </c>
      <c r="D296" s="18">
        <v>2492</v>
      </c>
      <c r="E296" s="18">
        <v>1010</v>
      </c>
      <c r="F296" s="18">
        <v>333</v>
      </c>
      <c r="G296" s="18">
        <v>105</v>
      </c>
      <c r="H296" s="18">
        <v>1044</v>
      </c>
      <c r="M296" s="110"/>
      <c r="N296" s="110"/>
      <c r="O296" s="110"/>
      <c r="P296" s="110"/>
    </row>
    <row r="297" spans="2:16" ht="12.75">
      <c r="B297" s="17" t="s">
        <v>118</v>
      </c>
      <c r="C297" s="18">
        <v>112816</v>
      </c>
      <c r="D297" s="18">
        <v>1500</v>
      </c>
      <c r="E297" s="18">
        <v>487</v>
      </c>
      <c r="F297" s="18">
        <v>136</v>
      </c>
      <c r="G297" s="18">
        <v>50</v>
      </c>
      <c r="H297" s="18">
        <v>827</v>
      </c>
      <c r="M297" s="110"/>
      <c r="N297" s="110"/>
      <c r="O297" s="110"/>
      <c r="P297" s="110"/>
    </row>
    <row r="298" spans="2:16" ht="12.75">
      <c r="B298" s="17" t="s">
        <v>119</v>
      </c>
      <c r="C298" s="18">
        <v>85</v>
      </c>
      <c r="D298" s="18">
        <v>0</v>
      </c>
      <c r="E298" s="18">
        <v>0</v>
      </c>
      <c r="F298" s="18">
        <v>0</v>
      </c>
      <c r="G298" s="18">
        <v>0</v>
      </c>
      <c r="H298" s="18">
        <v>0</v>
      </c>
      <c r="M298" s="110"/>
      <c r="N298" s="110"/>
      <c r="O298" s="110"/>
      <c r="P298" s="110"/>
    </row>
    <row r="299" spans="2:16" ht="12.75">
      <c r="B299" s="17" t="s">
        <v>120</v>
      </c>
      <c r="C299" s="18">
        <v>44473</v>
      </c>
      <c r="D299" s="18">
        <v>421</v>
      </c>
      <c r="E299" s="18">
        <v>203</v>
      </c>
      <c r="F299" s="18">
        <v>0</v>
      </c>
      <c r="G299" s="18">
        <v>87</v>
      </c>
      <c r="H299" s="18">
        <v>131</v>
      </c>
      <c r="M299" s="110"/>
      <c r="N299" s="110"/>
      <c r="O299" s="110"/>
      <c r="P299" s="110"/>
    </row>
    <row r="300" spans="2:16" ht="12.75">
      <c r="B300" s="17" t="s">
        <v>121</v>
      </c>
      <c r="C300" s="18">
        <v>5790</v>
      </c>
      <c r="D300" s="18">
        <v>12</v>
      </c>
      <c r="E300" s="18">
        <v>7</v>
      </c>
      <c r="F300" s="18">
        <v>0</v>
      </c>
      <c r="G300" s="18">
        <v>0</v>
      </c>
      <c r="H300" s="18">
        <v>5</v>
      </c>
      <c r="M300" s="110"/>
      <c r="N300" s="110"/>
      <c r="O300" s="110"/>
      <c r="P300" s="110"/>
    </row>
    <row r="301" spans="2:16" ht="12.75">
      <c r="B301" s="17" t="s">
        <v>122</v>
      </c>
      <c r="C301" s="18">
        <v>2593387</v>
      </c>
      <c r="D301" s="18">
        <v>13226</v>
      </c>
      <c r="E301" s="18">
        <v>5928</v>
      </c>
      <c r="F301" s="18">
        <v>2330</v>
      </c>
      <c r="G301" s="18">
        <v>451</v>
      </c>
      <c r="H301" s="18">
        <v>4517</v>
      </c>
      <c r="M301" s="110"/>
      <c r="N301" s="110"/>
      <c r="O301" s="110"/>
      <c r="P301" s="110"/>
    </row>
    <row r="302" spans="2:16" ht="12.75">
      <c r="B302" s="17" t="s">
        <v>123</v>
      </c>
      <c r="C302" s="18">
        <v>1851751</v>
      </c>
      <c r="D302" s="18">
        <v>25906</v>
      </c>
      <c r="E302" s="18">
        <v>9136</v>
      </c>
      <c r="F302" s="18">
        <v>2041</v>
      </c>
      <c r="G302" s="18">
        <v>645</v>
      </c>
      <c r="H302" s="18">
        <v>14084</v>
      </c>
      <c r="M302" s="110"/>
      <c r="N302" s="110"/>
      <c r="O302" s="110"/>
      <c r="P302" s="110"/>
    </row>
    <row r="303" spans="2:16" ht="12.75">
      <c r="B303" s="125" t="s">
        <v>124</v>
      </c>
      <c r="C303" s="126">
        <v>63640244</v>
      </c>
      <c r="D303" s="126">
        <v>526344</v>
      </c>
      <c r="E303" s="126">
        <v>279930</v>
      </c>
      <c r="F303" s="126">
        <v>48496</v>
      </c>
      <c r="G303" s="126">
        <v>27314</v>
      </c>
      <c r="H303" s="126">
        <v>170604</v>
      </c>
      <c r="M303" s="110"/>
      <c r="N303" s="110"/>
      <c r="O303" s="110"/>
      <c r="P303" s="110"/>
    </row>
    <row r="304" spans="3:16" ht="12.75">
      <c r="C304" s="106"/>
      <c r="D304" s="106"/>
      <c r="E304" s="106"/>
      <c r="F304" s="106"/>
      <c r="G304" s="106"/>
      <c r="H304" s="106"/>
      <c r="M304" s="110"/>
      <c r="N304" s="110"/>
      <c r="O304" s="110"/>
      <c r="P304" s="110"/>
    </row>
    <row r="305" spans="3:16" ht="12.75">
      <c r="C305" s="106"/>
      <c r="D305" s="106"/>
      <c r="E305" s="106"/>
      <c r="F305" s="106"/>
      <c r="G305" s="106"/>
      <c r="H305" s="106"/>
      <c r="M305" s="110"/>
      <c r="N305" s="110"/>
      <c r="O305" s="110"/>
      <c r="P305" s="110"/>
    </row>
    <row r="306" spans="2:16" ht="12.75">
      <c r="B306" s="116" t="s">
        <v>146</v>
      </c>
      <c r="C306" s="106"/>
      <c r="D306" s="106"/>
      <c r="E306" s="106"/>
      <c r="F306" s="106"/>
      <c r="G306" s="106"/>
      <c r="H306" s="106"/>
      <c r="M306" s="110"/>
      <c r="N306" s="110"/>
      <c r="O306" s="110"/>
      <c r="P306" s="110"/>
    </row>
    <row r="307" spans="3:8" ht="15">
      <c r="C307" s="106"/>
      <c r="D307" s="106"/>
      <c r="E307" s="196" t="s">
        <v>139</v>
      </c>
      <c r="F307" s="197"/>
      <c r="G307" s="197"/>
      <c r="H307" s="198"/>
    </row>
    <row r="308" spans="2:8" ht="26.25">
      <c r="B308" s="84" t="s">
        <v>137</v>
      </c>
      <c r="C308" s="117" t="s">
        <v>31</v>
      </c>
      <c r="D308" s="117" t="s">
        <v>138</v>
      </c>
      <c r="E308" s="118" t="s">
        <v>33</v>
      </c>
      <c r="F308" s="119" t="s">
        <v>50</v>
      </c>
      <c r="G308" s="120" t="s">
        <v>35</v>
      </c>
      <c r="H308" s="119" t="s">
        <v>36</v>
      </c>
    </row>
    <row r="309" spans="2:8" ht="12.75">
      <c r="B309" s="17" t="s">
        <v>102</v>
      </c>
      <c r="C309" s="18">
        <v>16497788</v>
      </c>
      <c r="D309" s="18">
        <v>74520</v>
      </c>
      <c r="E309" s="18">
        <v>42722</v>
      </c>
      <c r="F309" s="18">
        <v>8000</v>
      </c>
      <c r="G309" s="18">
        <v>3570</v>
      </c>
      <c r="H309" s="18">
        <v>20228</v>
      </c>
    </row>
    <row r="310" spans="2:8" ht="12.75">
      <c r="B310" s="17" t="s">
        <v>103</v>
      </c>
      <c r="C310" s="18">
        <v>97581</v>
      </c>
      <c r="D310" s="18">
        <v>2017</v>
      </c>
      <c r="E310" s="18">
        <v>893</v>
      </c>
      <c r="F310" s="18">
        <v>62</v>
      </c>
      <c r="G310" s="18">
        <v>11</v>
      </c>
      <c r="H310" s="18">
        <v>1051</v>
      </c>
    </row>
    <row r="311" spans="2:8" ht="12.75">
      <c r="B311" s="17" t="s">
        <v>104</v>
      </c>
      <c r="C311" s="18">
        <v>7696584</v>
      </c>
      <c r="D311" s="18">
        <v>61777</v>
      </c>
      <c r="E311" s="18">
        <v>30644</v>
      </c>
      <c r="F311" s="18">
        <v>6107</v>
      </c>
      <c r="G311" s="18">
        <v>619</v>
      </c>
      <c r="H311" s="18">
        <v>24407</v>
      </c>
    </row>
    <row r="312" spans="2:8" ht="12.75">
      <c r="B312" s="17" t="s">
        <v>105</v>
      </c>
      <c r="C312" s="18">
        <v>1474107</v>
      </c>
      <c r="D312" s="18">
        <v>9687</v>
      </c>
      <c r="E312" s="18">
        <v>4168</v>
      </c>
      <c r="F312" s="18">
        <v>2</v>
      </c>
      <c r="G312" s="18">
        <v>1674</v>
      </c>
      <c r="H312" s="18">
        <v>3843</v>
      </c>
    </row>
    <row r="313" spans="2:8" ht="12.75">
      <c r="B313" s="17" t="s">
        <v>106</v>
      </c>
      <c r="C313" s="18">
        <v>11400824</v>
      </c>
      <c r="D313" s="18">
        <v>89450</v>
      </c>
      <c r="E313" s="18">
        <v>56964</v>
      </c>
      <c r="F313" s="18">
        <v>8203</v>
      </c>
      <c r="G313" s="18">
        <v>5653</v>
      </c>
      <c r="H313" s="18">
        <v>18630</v>
      </c>
    </row>
    <row r="314" spans="2:8" ht="12.75">
      <c r="B314" s="17" t="s">
        <v>107</v>
      </c>
      <c r="C314" s="18">
        <v>3374</v>
      </c>
      <c r="D314" s="18">
        <v>15</v>
      </c>
      <c r="E314" s="18">
        <v>6</v>
      </c>
      <c r="F314" s="18">
        <v>0</v>
      </c>
      <c r="G314" s="18">
        <v>0</v>
      </c>
      <c r="H314" s="18">
        <v>9</v>
      </c>
    </row>
    <row r="315" spans="2:8" ht="12.75">
      <c r="B315" s="17" t="s">
        <v>108</v>
      </c>
      <c r="C315" s="18">
        <v>1574643</v>
      </c>
      <c r="D315" s="18">
        <v>7390</v>
      </c>
      <c r="E315" s="18">
        <v>4394</v>
      </c>
      <c r="F315" s="18">
        <v>163</v>
      </c>
      <c r="G315" s="18">
        <v>932</v>
      </c>
      <c r="H315" s="18">
        <v>1901</v>
      </c>
    </row>
    <row r="316" spans="2:8" ht="12.75">
      <c r="B316" s="17" t="s">
        <v>109</v>
      </c>
      <c r="C316" s="18">
        <v>1123313</v>
      </c>
      <c r="D316" s="18">
        <v>5085</v>
      </c>
      <c r="E316" s="18">
        <v>2798</v>
      </c>
      <c r="F316" s="18">
        <v>251</v>
      </c>
      <c r="G316" s="18">
        <v>483</v>
      </c>
      <c r="H316" s="18">
        <v>1553</v>
      </c>
    </row>
    <row r="317" spans="2:8" ht="12.75">
      <c r="B317" s="17" t="s">
        <v>110</v>
      </c>
      <c r="C317" s="18">
        <v>5901</v>
      </c>
      <c r="D317" s="18">
        <v>20</v>
      </c>
      <c r="E317" s="18">
        <v>0</v>
      </c>
      <c r="F317" s="18">
        <v>0</v>
      </c>
      <c r="G317" s="18">
        <v>0</v>
      </c>
      <c r="H317" s="18">
        <v>20</v>
      </c>
    </row>
    <row r="318" spans="2:8" ht="12.75">
      <c r="B318" s="17" t="s">
        <v>111</v>
      </c>
      <c r="C318" s="18">
        <v>1245804</v>
      </c>
      <c r="D318" s="18">
        <v>3685</v>
      </c>
      <c r="E318" s="18">
        <v>1328</v>
      </c>
      <c r="F318" s="18">
        <v>753</v>
      </c>
      <c r="G318" s="18">
        <v>0</v>
      </c>
      <c r="H318" s="18">
        <v>1604</v>
      </c>
    </row>
    <row r="319" spans="2:8" ht="12.75">
      <c r="B319" s="17" t="s">
        <v>112</v>
      </c>
      <c r="C319" s="18">
        <v>19154014</v>
      </c>
      <c r="D319" s="18">
        <v>213243</v>
      </c>
      <c r="E319" s="18">
        <v>116518</v>
      </c>
      <c r="F319" s="18">
        <v>20768</v>
      </c>
      <c r="G319" s="18">
        <v>13123</v>
      </c>
      <c r="H319" s="18">
        <v>62834</v>
      </c>
    </row>
    <row r="320" spans="2:8" ht="12.75">
      <c r="B320" s="17" t="s">
        <v>113</v>
      </c>
      <c r="C320" s="18">
        <v>1844645</v>
      </c>
      <c r="D320" s="18">
        <v>8373</v>
      </c>
      <c r="E320" s="18">
        <v>3748</v>
      </c>
      <c r="F320" s="18">
        <v>657</v>
      </c>
      <c r="G320" s="18">
        <v>299</v>
      </c>
      <c r="H320" s="18">
        <v>3669</v>
      </c>
    </row>
    <row r="321" spans="2:8" ht="12.75">
      <c r="B321" s="17" t="s">
        <v>114</v>
      </c>
      <c r="C321" s="18">
        <v>3788</v>
      </c>
      <c r="D321" s="18">
        <v>18</v>
      </c>
      <c r="E321" s="18">
        <v>6</v>
      </c>
      <c r="F321" s="18">
        <v>0</v>
      </c>
      <c r="G321" s="18">
        <v>0</v>
      </c>
      <c r="H321" s="18">
        <v>12</v>
      </c>
    </row>
    <row r="322" spans="2:8" ht="12.75">
      <c r="B322" s="17" t="s">
        <v>115</v>
      </c>
      <c r="C322" s="18">
        <v>4360</v>
      </c>
      <c r="D322" s="18">
        <v>1</v>
      </c>
      <c r="E322" s="18">
        <v>0</v>
      </c>
      <c r="F322" s="18">
        <v>0</v>
      </c>
      <c r="G322" s="18">
        <v>0</v>
      </c>
      <c r="H322" s="18">
        <v>1</v>
      </c>
    </row>
    <row r="323" spans="2:8" ht="12.75">
      <c r="B323" s="17" t="s">
        <v>116</v>
      </c>
      <c r="C323" s="18">
        <v>9102</v>
      </c>
      <c r="D323" s="18">
        <v>67</v>
      </c>
      <c r="E323" s="18">
        <v>0</v>
      </c>
      <c r="F323" s="18">
        <v>0</v>
      </c>
      <c r="G323" s="18">
        <v>0</v>
      </c>
      <c r="H323" s="18">
        <v>67</v>
      </c>
    </row>
    <row r="324" spans="2:8" ht="12.75">
      <c r="B324" s="17" t="s">
        <v>117</v>
      </c>
      <c r="C324" s="18">
        <v>682176</v>
      </c>
      <c r="D324" s="18">
        <v>2948</v>
      </c>
      <c r="E324" s="18">
        <v>1446</v>
      </c>
      <c r="F324" s="18">
        <v>307</v>
      </c>
      <c r="G324" s="18">
        <v>106</v>
      </c>
      <c r="H324" s="18">
        <v>1089</v>
      </c>
    </row>
    <row r="325" spans="2:8" ht="12.75">
      <c r="B325" s="17" t="s">
        <v>118</v>
      </c>
      <c r="C325" s="18">
        <v>100736</v>
      </c>
      <c r="D325" s="18">
        <v>1005</v>
      </c>
      <c r="E325" s="18">
        <v>387</v>
      </c>
      <c r="F325" s="18">
        <v>102</v>
      </c>
      <c r="G325" s="18">
        <v>50</v>
      </c>
      <c r="H325" s="18">
        <v>466</v>
      </c>
    </row>
    <row r="326" spans="2:8" ht="12.75">
      <c r="B326" s="17" t="s">
        <v>119</v>
      </c>
      <c r="C326" s="18">
        <v>47</v>
      </c>
      <c r="D326" s="18">
        <v>0</v>
      </c>
      <c r="E326" s="18">
        <v>0</v>
      </c>
      <c r="F326" s="18">
        <v>0</v>
      </c>
      <c r="G326" s="18">
        <v>0</v>
      </c>
      <c r="H326" s="18">
        <v>0</v>
      </c>
    </row>
    <row r="327" spans="2:8" ht="12.75">
      <c r="B327" s="17" t="s">
        <v>120</v>
      </c>
      <c r="C327" s="18">
        <v>45332</v>
      </c>
      <c r="D327" s="18">
        <v>292</v>
      </c>
      <c r="E327" s="18">
        <v>159</v>
      </c>
      <c r="F327" s="18">
        <v>0</v>
      </c>
      <c r="G327" s="18">
        <v>53</v>
      </c>
      <c r="H327" s="18">
        <v>80</v>
      </c>
    </row>
    <row r="328" spans="2:8" ht="12.75">
      <c r="B328" s="17" t="s">
        <v>121</v>
      </c>
      <c r="C328" s="18">
        <v>5264</v>
      </c>
      <c r="D328" s="18">
        <v>7</v>
      </c>
      <c r="E328" s="18">
        <v>2</v>
      </c>
      <c r="F328" s="18">
        <v>0</v>
      </c>
      <c r="G328" s="18">
        <v>0</v>
      </c>
      <c r="H328" s="18">
        <v>5</v>
      </c>
    </row>
    <row r="329" spans="2:8" ht="12.75">
      <c r="B329" s="17" t="s">
        <v>122</v>
      </c>
      <c r="C329" s="18">
        <v>2813884</v>
      </c>
      <c r="D329" s="18">
        <v>13150</v>
      </c>
      <c r="E329" s="18">
        <v>6392</v>
      </c>
      <c r="F329" s="18">
        <v>2585</v>
      </c>
      <c r="G329" s="18">
        <v>508</v>
      </c>
      <c r="H329" s="18">
        <v>3665</v>
      </c>
    </row>
    <row r="330" spans="2:8" ht="12.75">
      <c r="B330" s="17" t="s">
        <v>123</v>
      </c>
      <c r="C330" s="18">
        <v>1998076</v>
      </c>
      <c r="D330" s="18">
        <v>25150</v>
      </c>
      <c r="E330" s="18">
        <v>9074</v>
      </c>
      <c r="F330" s="18">
        <v>2049</v>
      </c>
      <c r="G330" s="18">
        <v>640</v>
      </c>
      <c r="H330" s="18">
        <v>13387</v>
      </c>
    </row>
    <row r="331" spans="2:8" ht="12.75">
      <c r="B331" s="125" t="s">
        <v>124</v>
      </c>
      <c r="C331" s="126">
        <v>67781343</v>
      </c>
      <c r="D331" s="126">
        <v>517900</v>
      </c>
      <c r="E331" s="126">
        <v>281649</v>
      </c>
      <c r="F331" s="126">
        <v>50009</v>
      </c>
      <c r="G331" s="126">
        <v>27721</v>
      </c>
      <c r="H331" s="126">
        <v>158521</v>
      </c>
    </row>
    <row r="332" spans="3:8" ht="12.75">
      <c r="C332" s="106"/>
      <c r="D332" s="106"/>
      <c r="E332" s="106"/>
      <c r="F332" s="106"/>
      <c r="G332" s="106"/>
      <c r="H332" s="106"/>
    </row>
    <row r="333" spans="3:8" ht="12.75">
      <c r="C333" s="106"/>
      <c r="D333" s="106"/>
      <c r="E333" s="106"/>
      <c r="F333" s="106"/>
      <c r="G333" s="106"/>
      <c r="H333" s="106"/>
    </row>
    <row r="334" spans="2:8" ht="12.75">
      <c r="B334" s="116" t="s">
        <v>147</v>
      </c>
      <c r="C334" s="106"/>
      <c r="D334" s="106"/>
      <c r="E334" s="106"/>
      <c r="F334" s="106"/>
      <c r="G334" s="106"/>
      <c r="H334" s="106"/>
    </row>
    <row r="335" spans="3:8" ht="15">
      <c r="C335" s="106"/>
      <c r="D335" s="106"/>
      <c r="E335" s="196" t="s">
        <v>139</v>
      </c>
      <c r="F335" s="197"/>
      <c r="G335" s="197"/>
      <c r="H335" s="198"/>
    </row>
    <row r="336" spans="2:8" ht="26.25">
      <c r="B336" s="84" t="s">
        <v>137</v>
      </c>
      <c r="C336" s="117" t="s">
        <v>31</v>
      </c>
      <c r="D336" s="117" t="s">
        <v>138</v>
      </c>
      <c r="E336" s="118" t="s">
        <v>33</v>
      </c>
      <c r="F336" s="119" t="s">
        <v>50</v>
      </c>
      <c r="G336" s="120" t="s">
        <v>35</v>
      </c>
      <c r="H336" s="119" t="s">
        <v>36</v>
      </c>
    </row>
    <row r="337" spans="2:8" ht="12.75">
      <c r="B337" s="17" t="s">
        <v>102</v>
      </c>
      <c r="C337" s="18">
        <v>15882428</v>
      </c>
      <c r="D337" s="18">
        <v>69954</v>
      </c>
      <c r="E337" s="18">
        <v>38846</v>
      </c>
      <c r="F337" s="18">
        <v>7732</v>
      </c>
      <c r="G337" s="18">
        <v>2936</v>
      </c>
      <c r="H337" s="18">
        <v>20440</v>
      </c>
    </row>
    <row r="338" spans="2:8" ht="12.75">
      <c r="B338" s="17" t="s">
        <v>103</v>
      </c>
      <c r="C338" s="18">
        <v>98062</v>
      </c>
      <c r="D338" s="18">
        <v>1621</v>
      </c>
      <c r="E338" s="18">
        <v>446</v>
      </c>
      <c r="F338" s="18">
        <v>41</v>
      </c>
      <c r="G338" s="18">
        <v>3</v>
      </c>
      <c r="H338" s="18">
        <v>1131</v>
      </c>
    </row>
    <row r="339" spans="2:8" ht="12.75">
      <c r="B339" s="17" t="s">
        <v>104</v>
      </c>
      <c r="C339" s="18">
        <v>7435654</v>
      </c>
      <c r="D339" s="18">
        <v>56049</v>
      </c>
      <c r="E339" s="18">
        <v>26378</v>
      </c>
      <c r="F339" s="18">
        <v>4789</v>
      </c>
      <c r="G339" s="18">
        <v>1503</v>
      </c>
      <c r="H339" s="18">
        <v>23379</v>
      </c>
    </row>
    <row r="340" spans="2:8" ht="12.75">
      <c r="B340" s="17" t="s">
        <v>105</v>
      </c>
      <c r="C340" s="18">
        <v>1474246</v>
      </c>
      <c r="D340" s="18">
        <v>10625</v>
      </c>
      <c r="E340" s="18">
        <v>5054</v>
      </c>
      <c r="F340" s="18">
        <v>1</v>
      </c>
      <c r="G340" s="18">
        <v>1598</v>
      </c>
      <c r="H340" s="18">
        <v>3972</v>
      </c>
    </row>
    <row r="341" spans="2:8" ht="12.75">
      <c r="B341" s="17" t="s">
        <v>106</v>
      </c>
      <c r="C341" s="18">
        <v>11178170</v>
      </c>
      <c r="D341" s="18">
        <v>86393</v>
      </c>
      <c r="E341" s="18">
        <v>56234</v>
      </c>
      <c r="F341" s="18">
        <v>7304</v>
      </c>
      <c r="G341" s="18">
        <v>5391</v>
      </c>
      <c r="H341" s="18">
        <v>17464</v>
      </c>
    </row>
    <row r="342" spans="2:8" ht="12.75">
      <c r="B342" s="17" t="s">
        <v>107</v>
      </c>
      <c r="C342" s="18">
        <v>3081</v>
      </c>
      <c r="D342" s="18">
        <v>9</v>
      </c>
      <c r="E342" s="18">
        <v>4</v>
      </c>
      <c r="F342" s="18">
        <v>0</v>
      </c>
      <c r="G342" s="18">
        <v>0</v>
      </c>
      <c r="H342" s="18">
        <v>5</v>
      </c>
    </row>
    <row r="343" spans="2:8" ht="12.75">
      <c r="B343" s="17" t="s">
        <v>108</v>
      </c>
      <c r="C343" s="18">
        <v>1566067</v>
      </c>
      <c r="D343" s="18">
        <v>7651</v>
      </c>
      <c r="E343" s="18">
        <v>4446</v>
      </c>
      <c r="F343" s="18">
        <v>127</v>
      </c>
      <c r="G343" s="18">
        <v>1049</v>
      </c>
      <c r="H343" s="18">
        <v>2029</v>
      </c>
    </row>
    <row r="344" spans="2:8" ht="12.75">
      <c r="B344" s="17" t="s">
        <v>109</v>
      </c>
      <c r="C344" s="18">
        <v>1070507</v>
      </c>
      <c r="D344" s="18">
        <v>4777</v>
      </c>
      <c r="E344" s="18">
        <v>2300</v>
      </c>
      <c r="F344" s="18">
        <v>218</v>
      </c>
      <c r="G344" s="18">
        <v>485</v>
      </c>
      <c r="H344" s="18">
        <v>1774</v>
      </c>
    </row>
    <row r="345" spans="2:8" ht="12.75">
      <c r="B345" s="17" t="s">
        <v>110</v>
      </c>
      <c r="C345" s="18">
        <v>5925</v>
      </c>
      <c r="D345" s="18">
        <v>48</v>
      </c>
      <c r="E345" s="18">
        <v>0</v>
      </c>
      <c r="F345" s="18">
        <v>17</v>
      </c>
      <c r="G345" s="18">
        <v>0</v>
      </c>
      <c r="H345" s="18">
        <v>31</v>
      </c>
    </row>
    <row r="346" spans="2:8" ht="12.75">
      <c r="B346" s="17" t="s">
        <v>111</v>
      </c>
      <c r="C346" s="18">
        <v>1218437</v>
      </c>
      <c r="D346" s="18">
        <v>3729</v>
      </c>
      <c r="E346" s="18">
        <v>1527</v>
      </c>
      <c r="F346" s="18">
        <v>751</v>
      </c>
      <c r="G346" s="18">
        <v>0</v>
      </c>
      <c r="H346" s="18">
        <v>1451</v>
      </c>
    </row>
    <row r="347" spans="2:8" ht="12.75">
      <c r="B347" s="17" t="s">
        <v>112</v>
      </c>
      <c r="C347" s="18">
        <v>18336794</v>
      </c>
      <c r="D347" s="18">
        <v>176021</v>
      </c>
      <c r="E347" s="18">
        <v>95784</v>
      </c>
      <c r="F347" s="18">
        <v>18113</v>
      </c>
      <c r="G347" s="18">
        <v>10591</v>
      </c>
      <c r="H347" s="18">
        <v>51533</v>
      </c>
    </row>
    <row r="348" spans="2:8" ht="12.75">
      <c r="B348" s="17" t="s">
        <v>113</v>
      </c>
      <c r="C348" s="18">
        <v>1733878</v>
      </c>
      <c r="D348" s="18">
        <v>7059</v>
      </c>
      <c r="E348" s="18">
        <v>2683</v>
      </c>
      <c r="F348" s="18">
        <v>659</v>
      </c>
      <c r="G348" s="18">
        <v>378</v>
      </c>
      <c r="H348" s="18">
        <v>3339</v>
      </c>
    </row>
    <row r="349" spans="2:8" ht="12.75">
      <c r="B349" s="17" t="s">
        <v>114</v>
      </c>
      <c r="C349" s="18">
        <v>3914</v>
      </c>
      <c r="D349" s="18">
        <v>7</v>
      </c>
      <c r="E349" s="18">
        <v>2</v>
      </c>
      <c r="F349" s="18">
        <v>0</v>
      </c>
      <c r="G349" s="18">
        <v>0</v>
      </c>
      <c r="H349" s="18">
        <v>5</v>
      </c>
    </row>
    <row r="350" spans="2:8" ht="12.75">
      <c r="B350" s="17" t="s">
        <v>115</v>
      </c>
      <c r="C350" s="18">
        <v>4397</v>
      </c>
      <c r="D350" s="18">
        <v>0</v>
      </c>
      <c r="E350" s="18">
        <v>0</v>
      </c>
      <c r="F350" s="18">
        <v>0</v>
      </c>
      <c r="G350" s="18">
        <v>0</v>
      </c>
      <c r="H350" s="18">
        <v>0</v>
      </c>
    </row>
    <row r="351" spans="2:8" ht="12.75">
      <c r="B351" s="17" t="s">
        <v>116</v>
      </c>
      <c r="C351" s="18">
        <v>10050</v>
      </c>
      <c r="D351" s="18">
        <v>97</v>
      </c>
      <c r="E351" s="18">
        <v>0</v>
      </c>
      <c r="F351" s="18">
        <v>1</v>
      </c>
      <c r="G351" s="18">
        <v>0</v>
      </c>
      <c r="H351" s="18">
        <v>96</v>
      </c>
    </row>
    <row r="352" spans="2:8" ht="12.75">
      <c r="B352" s="17" t="s">
        <v>117</v>
      </c>
      <c r="C352" s="18">
        <v>621442</v>
      </c>
      <c r="D352" s="18">
        <v>2788</v>
      </c>
      <c r="E352" s="18">
        <v>1051</v>
      </c>
      <c r="F352" s="18">
        <v>381</v>
      </c>
      <c r="G352" s="18">
        <v>330</v>
      </c>
      <c r="H352" s="18">
        <v>1026</v>
      </c>
    </row>
    <row r="353" spans="2:8" ht="12.75">
      <c r="B353" s="17" t="s">
        <v>118</v>
      </c>
      <c r="C353" s="18">
        <v>76649</v>
      </c>
      <c r="D353" s="18">
        <v>717</v>
      </c>
      <c r="E353" s="18">
        <v>308</v>
      </c>
      <c r="F353" s="18">
        <v>86</v>
      </c>
      <c r="G353" s="18">
        <v>29</v>
      </c>
      <c r="H353" s="18">
        <v>294</v>
      </c>
    </row>
    <row r="354" spans="2:8" ht="12.75">
      <c r="B354" s="17" t="s">
        <v>119</v>
      </c>
      <c r="C354" s="18">
        <v>85</v>
      </c>
      <c r="D354" s="18">
        <v>0</v>
      </c>
      <c r="E354" s="18">
        <v>0</v>
      </c>
      <c r="F354" s="18">
        <v>0</v>
      </c>
      <c r="G354" s="18">
        <v>0</v>
      </c>
      <c r="H354" s="18">
        <v>0</v>
      </c>
    </row>
    <row r="355" spans="2:8" ht="12.75">
      <c r="B355" s="17" t="s">
        <v>120</v>
      </c>
      <c r="C355" s="18">
        <v>43775</v>
      </c>
      <c r="D355" s="18">
        <v>404</v>
      </c>
      <c r="E355" s="18">
        <v>166</v>
      </c>
      <c r="F355" s="18">
        <v>0</v>
      </c>
      <c r="G355" s="18">
        <v>112</v>
      </c>
      <c r="H355" s="18">
        <v>126</v>
      </c>
    </row>
    <row r="356" spans="2:8" ht="12.75">
      <c r="B356" s="17" t="s">
        <v>121</v>
      </c>
      <c r="C356" s="18">
        <v>4973</v>
      </c>
      <c r="D356" s="18">
        <v>4</v>
      </c>
      <c r="E356" s="18">
        <v>2</v>
      </c>
      <c r="F356" s="18">
        <v>1</v>
      </c>
      <c r="G356" s="18">
        <v>0</v>
      </c>
      <c r="H356" s="18">
        <v>1</v>
      </c>
    </row>
    <row r="357" spans="2:8" ht="12.75">
      <c r="B357" s="17" t="s">
        <v>122</v>
      </c>
      <c r="C357" s="18">
        <v>2822450</v>
      </c>
      <c r="D357" s="18">
        <v>12545</v>
      </c>
      <c r="E357" s="18">
        <v>5521</v>
      </c>
      <c r="F357" s="18">
        <v>2540</v>
      </c>
      <c r="G357" s="18">
        <v>548</v>
      </c>
      <c r="H357" s="18">
        <v>3936</v>
      </c>
    </row>
    <row r="358" spans="2:8" ht="12.75">
      <c r="B358" s="17" t="s">
        <v>123</v>
      </c>
      <c r="C358" s="18">
        <v>1992212</v>
      </c>
      <c r="D358" s="18">
        <v>23398</v>
      </c>
      <c r="E358" s="18">
        <v>8602</v>
      </c>
      <c r="F358" s="18">
        <v>1841</v>
      </c>
      <c r="G358" s="18">
        <v>613</v>
      </c>
      <c r="H358" s="18">
        <v>12342</v>
      </c>
    </row>
    <row r="359" spans="2:8" ht="12.75">
      <c r="B359" s="125" t="s">
        <v>124</v>
      </c>
      <c r="C359" s="126">
        <v>65583196</v>
      </c>
      <c r="D359" s="126">
        <v>464742</v>
      </c>
      <c r="E359" s="126">
        <v>250200</v>
      </c>
      <c r="F359" s="126">
        <v>44602</v>
      </c>
      <c r="G359" s="126">
        <v>25566</v>
      </c>
      <c r="H359" s="126">
        <v>144374</v>
      </c>
    </row>
    <row r="360" spans="3:8" ht="12.75">
      <c r="C360" s="106"/>
      <c r="D360" s="106"/>
      <c r="E360" s="106"/>
      <c r="F360" s="106"/>
      <c r="G360" s="106"/>
      <c r="H360" s="106"/>
    </row>
    <row r="361" spans="3:8" ht="12.75">
      <c r="C361" s="106"/>
      <c r="D361" s="106"/>
      <c r="E361" s="106"/>
      <c r="F361" s="106"/>
      <c r="G361" s="106"/>
      <c r="H361" s="106"/>
    </row>
    <row r="362" spans="2:8" ht="12.75">
      <c r="B362" s="116" t="s">
        <v>148</v>
      </c>
      <c r="C362" s="106"/>
      <c r="D362" s="106"/>
      <c r="E362" s="106"/>
      <c r="F362" s="106"/>
      <c r="G362" s="106"/>
      <c r="H362" s="106"/>
    </row>
    <row r="363" spans="3:8" ht="15">
      <c r="C363" s="106"/>
      <c r="D363" s="106"/>
      <c r="E363" s="196" t="s">
        <v>139</v>
      </c>
      <c r="F363" s="197"/>
      <c r="G363" s="197"/>
      <c r="H363" s="198"/>
    </row>
    <row r="364" spans="2:8" ht="26.25">
      <c r="B364" s="84" t="s">
        <v>137</v>
      </c>
      <c r="C364" s="117" t="s">
        <v>31</v>
      </c>
      <c r="D364" s="117" t="s">
        <v>138</v>
      </c>
      <c r="E364" s="118" t="s">
        <v>33</v>
      </c>
      <c r="F364" s="119" t="s">
        <v>50</v>
      </c>
      <c r="G364" s="120" t="s">
        <v>35</v>
      </c>
      <c r="H364" s="119" t="s">
        <v>36</v>
      </c>
    </row>
    <row r="365" spans="2:8" ht="12.75">
      <c r="B365" s="17" t="s">
        <v>102</v>
      </c>
      <c r="C365" s="18">
        <v>16168744</v>
      </c>
      <c r="D365" s="18">
        <v>69234</v>
      </c>
      <c r="E365" s="18">
        <v>37578</v>
      </c>
      <c r="F365" s="18">
        <v>7522</v>
      </c>
      <c r="G365" s="18">
        <v>2909</v>
      </c>
      <c r="H365" s="18">
        <v>21225</v>
      </c>
    </row>
    <row r="366" spans="2:8" ht="12.75">
      <c r="B366" s="17" t="s">
        <v>103</v>
      </c>
      <c r="C366" s="18">
        <v>100852</v>
      </c>
      <c r="D366" s="18">
        <v>1398</v>
      </c>
      <c r="E366" s="18">
        <v>414</v>
      </c>
      <c r="F366" s="18">
        <v>52</v>
      </c>
      <c r="G366" s="18">
        <v>29</v>
      </c>
      <c r="H366" s="18">
        <v>903</v>
      </c>
    </row>
    <row r="367" spans="2:8" ht="12.75">
      <c r="B367" s="17" t="s">
        <v>104</v>
      </c>
      <c r="C367" s="18">
        <v>8311162</v>
      </c>
      <c r="D367" s="18">
        <v>56812</v>
      </c>
      <c r="E367" s="18">
        <v>27874</v>
      </c>
      <c r="F367" s="18">
        <v>4255</v>
      </c>
      <c r="G367" s="18">
        <v>1472</v>
      </c>
      <c r="H367" s="18">
        <v>23211</v>
      </c>
    </row>
    <row r="368" spans="2:8" ht="12.75">
      <c r="B368" s="17" t="s">
        <v>105</v>
      </c>
      <c r="C368" s="18">
        <v>1529827</v>
      </c>
      <c r="D368" s="18">
        <v>10608</v>
      </c>
      <c r="E368" s="18">
        <v>4992</v>
      </c>
      <c r="F368" s="18">
        <v>3</v>
      </c>
      <c r="G368" s="18">
        <v>1475</v>
      </c>
      <c r="H368" s="18">
        <v>4138</v>
      </c>
    </row>
    <row r="369" spans="2:8" ht="12.75">
      <c r="B369" s="17" t="s">
        <v>106</v>
      </c>
      <c r="C369" s="18">
        <v>11357540</v>
      </c>
      <c r="D369" s="18">
        <v>85201</v>
      </c>
      <c r="E369" s="18">
        <v>55118</v>
      </c>
      <c r="F369" s="18">
        <v>7176</v>
      </c>
      <c r="G369" s="18">
        <v>4940</v>
      </c>
      <c r="H369" s="18">
        <v>17967</v>
      </c>
    </row>
    <row r="370" spans="2:8" ht="12.75">
      <c r="B370" s="17" t="s">
        <v>107</v>
      </c>
      <c r="C370" s="18">
        <v>3041</v>
      </c>
      <c r="D370" s="18">
        <v>12</v>
      </c>
      <c r="E370" s="18">
        <v>2</v>
      </c>
      <c r="F370" s="18">
        <v>1</v>
      </c>
      <c r="G370" s="18">
        <v>0</v>
      </c>
      <c r="H370" s="18">
        <v>9</v>
      </c>
    </row>
    <row r="371" spans="2:8" ht="12.75">
      <c r="B371" s="17" t="s">
        <v>108</v>
      </c>
      <c r="C371" s="18">
        <v>1629059</v>
      </c>
      <c r="D371" s="18">
        <v>7778</v>
      </c>
      <c r="E371" s="18">
        <v>4618</v>
      </c>
      <c r="F371" s="18">
        <v>170</v>
      </c>
      <c r="G371" s="18">
        <v>884</v>
      </c>
      <c r="H371" s="18">
        <v>2106</v>
      </c>
    </row>
    <row r="372" spans="2:8" ht="12.75">
      <c r="B372" s="17" t="s">
        <v>109</v>
      </c>
      <c r="C372" s="18">
        <v>1101296</v>
      </c>
      <c r="D372" s="18">
        <v>5174</v>
      </c>
      <c r="E372" s="18">
        <v>2793</v>
      </c>
      <c r="F372" s="18">
        <v>221</v>
      </c>
      <c r="G372" s="18">
        <v>500</v>
      </c>
      <c r="H372" s="18">
        <v>1660</v>
      </c>
    </row>
    <row r="373" spans="2:8" ht="12.75">
      <c r="B373" s="17" t="s">
        <v>110</v>
      </c>
      <c r="C373" s="18">
        <v>4493</v>
      </c>
      <c r="D373" s="18">
        <v>15</v>
      </c>
      <c r="E373" s="18">
        <v>0</v>
      </c>
      <c r="F373" s="18">
        <v>3</v>
      </c>
      <c r="G373" s="18">
        <v>0</v>
      </c>
      <c r="H373" s="18">
        <v>12</v>
      </c>
    </row>
    <row r="374" spans="2:8" ht="12.75">
      <c r="B374" s="17" t="s">
        <v>111</v>
      </c>
      <c r="C374" s="18">
        <v>1254998</v>
      </c>
      <c r="D374" s="18">
        <v>3938</v>
      </c>
      <c r="E374" s="18">
        <v>1461</v>
      </c>
      <c r="F374" s="18">
        <v>722</v>
      </c>
      <c r="G374" s="18">
        <v>0</v>
      </c>
      <c r="H374" s="18">
        <v>1755</v>
      </c>
    </row>
    <row r="375" spans="2:8" ht="12.75">
      <c r="B375" s="17" t="s">
        <v>112</v>
      </c>
      <c r="C375" s="18">
        <v>18641403</v>
      </c>
      <c r="D375" s="18">
        <v>167246</v>
      </c>
      <c r="E375" s="18">
        <v>92042</v>
      </c>
      <c r="F375" s="18">
        <v>16063</v>
      </c>
      <c r="G375" s="18">
        <v>8666</v>
      </c>
      <c r="H375" s="18">
        <v>50475</v>
      </c>
    </row>
    <row r="376" spans="2:8" ht="12.75">
      <c r="B376" s="17" t="s">
        <v>113</v>
      </c>
      <c r="C376" s="18">
        <v>1743607</v>
      </c>
      <c r="D376" s="18">
        <v>7305</v>
      </c>
      <c r="E376" s="18">
        <v>2132</v>
      </c>
      <c r="F376" s="18">
        <v>634</v>
      </c>
      <c r="G376" s="18">
        <v>841</v>
      </c>
      <c r="H376" s="18">
        <v>3698</v>
      </c>
    </row>
    <row r="377" spans="2:8" ht="12.75">
      <c r="B377" s="17" t="s">
        <v>114</v>
      </c>
      <c r="C377" s="18">
        <v>4025</v>
      </c>
      <c r="D377" s="18">
        <v>26</v>
      </c>
      <c r="E377" s="18">
        <v>5</v>
      </c>
      <c r="F377" s="18">
        <v>1</v>
      </c>
      <c r="G377" s="18">
        <v>0</v>
      </c>
      <c r="H377" s="18">
        <v>20</v>
      </c>
    </row>
    <row r="378" spans="2:8" ht="12.75">
      <c r="B378" s="17" t="s">
        <v>115</v>
      </c>
      <c r="C378" s="18">
        <v>4364</v>
      </c>
      <c r="D378" s="18">
        <v>4</v>
      </c>
      <c r="E378" s="18">
        <v>0</v>
      </c>
      <c r="F378" s="18">
        <v>0</v>
      </c>
      <c r="G378" s="18">
        <v>0</v>
      </c>
      <c r="H378" s="18">
        <v>4</v>
      </c>
    </row>
    <row r="379" spans="2:8" ht="12.75">
      <c r="B379" s="17" t="s">
        <v>116</v>
      </c>
      <c r="C379" s="18">
        <v>11175</v>
      </c>
      <c r="D379" s="18">
        <v>86</v>
      </c>
      <c r="E379" s="18">
        <v>7</v>
      </c>
      <c r="F379" s="18">
        <v>0</v>
      </c>
      <c r="G379" s="18">
        <v>0</v>
      </c>
      <c r="H379" s="18">
        <v>79</v>
      </c>
    </row>
    <row r="380" spans="2:8" ht="12.75">
      <c r="B380" s="17" t="s">
        <v>117</v>
      </c>
      <c r="C380" s="18">
        <v>623102</v>
      </c>
      <c r="D380" s="18">
        <v>2449</v>
      </c>
      <c r="E380" s="18">
        <v>856</v>
      </c>
      <c r="F380" s="18">
        <v>377</v>
      </c>
      <c r="G380" s="18">
        <v>348</v>
      </c>
      <c r="H380" s="18">
        <v>868</v>
      </c>
    </row>
    <row r="381" spans="2:8" ht="12.75">
      <c r="B381" s="17" t="s">
        <v>118</v>
      </c>
      <c r="C381" s="18">
        <v>58934</v>
      </c>
      <c r="D381" s="18">
        <v>802</v>
      </c>
      <c r="E381" s="18">
        <v>365</v>
      </c>
      <c r="F381" s="18">
        <v>86</v>
      </c>
      <c r="G381" s="18">
        <v>20</v>
      </c>
      <c r="H381" s="18">
        <v>331</v>
      </c>
    </row>
    <row r="382" spans="2:8" ht="12.75">
      <c r="B382" s="17" t="s">
        <v>119</v>
      </c>
      <c r="C382" s="18">
        <v>20</v>
      </c>
      <c r="D382" s="18">
        <v>0</v>
      </c>
      <c r="E382" s="18">
        <v>0</v>
      </c>
      <c r="F382" s="18">
        <v>0</v>
      </c>
      <c r="G382" s="18">
        <v>0</v>
      </c>
      <c r="H382" s="18">
        <v>0</v>
      </c>
    </row>
    <row r="383" spans="2:8" ht="12.75">
      <c r="B383" s="17" t="s">
        <v>120</v>
      </c>
      <c r="C383" s="18">
        <v>38177</v>
      </c>
      <c r="D383" s="18">
        <v>247</v>
      </c>
      <c r="E383" s="18">
        <v>132</v>
      </c>
      <c r="F383" s="18">
        <v>0</v>
      </c>
      <c r="G383" s="18">
        <v>23</v>
      </c>
      <c r="H383" s="18">
        <v>92</v>
      </c>
    </row>
    <row r="384" spans="2:8" ht="12.75">
      <c r="B384" s="17" t="s">
        <v>121</v>
      </c>
      <c r="C384" s="18">
        <v>4426</v>
      </c>
      <c r="D384" s="18">
        <v>7</v>
      </c>
      <c r="E384" s="18">
        <v>1</v>
      </c>
      <c r="F384" s="18">
        <v>1</v>
      </c>
      <c r="G384" s="18">
        <v>0</v>
      </c>
      <c r="H384" s="18">
        <v>5</v>
      </c>
    </row>
    <row r="385" spans="2:8" ht="12.75">
      <c r="B385" s="17" t="s">
        <v>122</v>
      </c>
      <c r="C385" s="18">
        <v>2925165</v>
      </c>
      <c r="D385" s="18">
        <v>13487</v>
      </c>
      <c r="E385" s="18">
        <v>5913</v>
      </c>
      <c r="F385" s="18">
        <v>2522</v>
      </c>
      <c r="G385" s="18">
        <v>522</v>
      </c>
      <c r="H385" s="18">
        <v>4530</v>
      </c>
    </row>
    <row r="386" spans="2:8" ht="12.75">
      <c r="B386" s="17" t="s">
        <v>123</v>
      </c>
      <c r="C386" s="18">
        <v>2070701</v>
      </c>
      <c r="D386" s="18">
        <v>23921</v>
      </c>
      <c r="E386" s="18">
        <v>9771</v>
      </c>
      <c r="F386" s="18">
        <v>1954</v>
      </c>
      <c r="G386" s="18">
        <v>675</v>
      </c>
      <c r="H386" s="18">
        <v>11521</v>
      </c>
    </row>
    <row r="387" spans="2:8" ht="12.75">
      <c r="B387" s="125" t="s">
        <v>124</v>
      </c>
      <c r="C387" s="126">
        <v>67586111</v>
      </c>
      <c r="D387" s="126">
        <v>455750</v>
      </c>
      <c r="E387" s="126">
        <v>246074</v>
      </c>
      <c r="F387" s="126">
        <v>41763</v>
      </c>
      <c r="G387" s="126">
        <v>23304</v>
      </c>
      <c r="H387" s="126">
        <v>144609</v>
      </c>
    </row>
    <row r="388" spans="3:8" ht="12.75">
      <c r="C388" s="106"/>
      <c r="D388" s="106"/>
      <c r="E388" s="106"/>
      <c r="F388" s="106"/>
      <c r="G388" s="106"/>
      <c r="H388" s="106"/>
    </row>
    <row r="389" spans="3:8" ht="12.75">
      <c r="C389" s="106"/>
      <c r="D389" s="106"/>
      <c r="E389" s="106"/>
      <c r="F389" s="106"/>
      <c r="G389" s="106"/>
      <c r="H389" s="106"/>
    </row>
    <row r="390" spans="2:8" ht="12.75">
      <c r="B390" s="116" t="s">
        <v>149</v>
      </c>
      <c r="C390" s="106"/>
      <c r="D390" s="106"/>
      <c r="E390" s="106"/>
      <c r="F390" s="106"/>
      <c r="G390" s="106"/>
      <c r="H390" s="106"/>
    </row>
    <row r="391" spans="3:8" ht="15">
      <c r="C391" s="106"/>
      <c r="D391" s="106"/>
      <c r="E391" s="196" t="s">
        <v>139</v>
      </c>
      <c r="F391" s="197"/>
      <c r="G391" s="197"/>
      <c r="H391" s="198"/>
    </row>
    <row r="392" spans="2:8" ht="26.25">
      <c r="B392" s="84" t="s">
        <v>137</v>
      </c>
      <c r="C392" s="117" t="s">
        <v>31</v>
      </c>
      <c r="D392" s="117" t="s">
        <v>138</v>
      </c>
      <c r="E392" s="118" t="s">
        <v>33</v>
      </c>
      <c r="F392" s="119" t="s">
        <v>50</v>
      </c>
      <c r="G392" s="120" t="s">
        <v>35</v>
      </c>
      <c r="H392" s="119" t="s">
        <v>36</v>
      </c>
    </row>
    <row r="393" spans="2:8" ht="12.75">
      <c r="B393" s="17" t="s">
        <v>102</v>
      </c>
      <c r="C393" s="18">
        <v>15935307</v>
      </c>
      <c r="D393" s="18">
        <v>66359</v>
      </c>
      <c r="E393" s="18">
        <v>39513</v>
      </c>
      <c r="F393" s="18">
        <v>7365</v>
      </c>
      <c r="G393" s="18">
        <v>3059</v>
      </c>
      <c r="H393" s="18">
        <v>16422</v>
      </c>
    </row>
    <row r="394" spans="2:8" ht="12.75">
      <c r="B394" s="17" t="s">
        <v>103</v>
      </c>
      <c r="C394" s="18">
        <v>99964</v>
      </c>
      <c r="D394" s="18">
        <v>1413</v>
      </c>
      <c r="E394" s="18">
        <v>209</v>
      </c>
      <c r="F394" s="18">
        <v>136</v>
      </c>
      <c r="G394" s="18">
        <v>9</v>
      </c>
      <c r="H394" s="18">
        <v>1059</v>
      </c>
    </row>
    <row r="395" spans="2:8" ht="12.75">
      <c r="B395" s="17" t="s">
        <v>104</v>
      </c>
      <c r="C395" s="18">
        <v>7390557</v>
      </c>
      <c r="D395" s="18">
        <v>61960</v>
      </c>
      <c r="E395" s="18">
        <v>27843</v>
      </c>
      <c r="F395" s="18">
        <v>4256</v>
      </c>
      <c r="G395" s="18">
        <v>1594</v>
      </c>
      <c r="H395" s="18">
        <v>28267</v>
      </c>
    </row>
    <row r="396" spans="2:8" ht="12.75">
      <c r="B396" s="17" t="s">
        <v>105</v>
      </c>
      <c r="C396" s="18">
        <v>1551907</v>
      </c>
      <c r="D396" s="18">
        <v>11804</v>
      </c>
      <c r="E396" s="18">
        <v>5393</v>
      </c>
      <c r="F396" s="18">
        <v>7</v>
      </c>
      <c r="G396" s="18">
        <v>1742</v>
      </c>
      <c r="H396" s="18">
        <v>4662</v>
      </c>
    </row>
    <row r="397" spans="2:8" ht="12.75">
      <c r="B397" s="17" t="s">
        <v>106</v>
      </c>
      <c r="C397" s="18">
        <v>11328374</v>
      </c>
      <c r="D397" s="18">
        <v>103067</v>
      </c>
      <c r="E397" s="18">
        <v>58405</v>
      </c>
      <c r="F397" s="18">
        <v>7115</v>
      </c>
      <c r="G397" s="18">
        <v>4963</v>
      </c>
      <c r="H397" s="18">
        <v>32584</v>
      </c>
    </row>
    <row r="398" spans="2:8" ht="12.75">
      <c r="B398" s="17" t="s">
        <v>107</v>
      </c>
      <c r="C398" s="18">
        <v>2663</v>
      </c>
      <c r="D398" s="18">
        <v>9</v>
      </c>
      <c r="E398" s="18">
        <v>0</v>
      </c>
      <c r="F398" s="18">
        <v>2</v>
      </c>
      <c r="G398" s="18">
        <v>0</v>
      </c>
      <c r="H398" s="18">
        <v>7</v>
      </c>
    </row>
    <row r="399" spans="2:8" ht="12.75">
      <c r="B399" s="17" t="s">
        <v>108</v>
      </c>
      <c r="C399" s="18">
        <v>1655487</v>
      </c>
      <c r="D399" s="18">
        <v>8542</v>
      </c>
      <c r="E399" s="18">
        <v>4800</v>
      </c>
      <c r="F399" s="18">
        <v>345</v>
      </c>
      <c r="G399" s="18">
        <v>981</v>
      </c>
      <c r="H399" s="18">
        <v>2416</v>
      </c>
    </row>
    <row r="400" spans="2:8" ht="12.75">
      <c r="B400" s="17" t="s">
        <v>109</v>
      </c>
      <c r="C400" s="18">
        <v>1047762</v>
      </c>
      <c r="D400" s="18">
        <v>5423</v>
      </c>
      <c r="E400" s="18">
        <v>2703</v>
      </c>
      <c r="F400" s="18">
        <v>212</v>
      </c>
      <c r="G400" s="18">
        <v>670</v>
      </c>
      <c r="H400" s="18">
        <v>1838</v>
      </c>
    </row>
    <row r="401" spans="2:8" ht="12.75">
      <c r="B401" s="17" t="s">
        <v>110</v>
      </c>
      <c r="C401" s="18">
        <v>6524</v>
      </c>
      <c r="D401" s="18">
        <v>45</v>
      </c>
      <c r="E401" s="18">
        <v>3</v>
      </c>
      <c r="F401" s="18">
        <v>0</v>
      </c>
      <c r="G401" s="18">
        <v>0</v>
      </c>
      <c r="H401" s="18">
        <v>42</v>
      </c>
    </row>
    <row r="402" spans="2:8" ht="12.75">
      <c r="B402" s="17" t="s">
        <v>111</v>
      </c>
      <c r="C402" s="18">
        <v>1221300</v>
      </c>
      <c r="D402" s="18">
        <v>4400</v>
      </c>
      <c r="E402" s="18">
        <v>1553</v>
      </c>
      <c r="F402" s="18">
        <v>832</v>
      </c>
      <c r="G402" s="18">
        <v>0</v>
      </c>
      <c r="H402" s="18">
        <v>2015</v>
      </c>
    </row>
    <row r="403" spans="2:8" ht="12.75">
      <c r="B403" s="17" t="s">
        <v>112</v>
      </c>
      <c r="C403" s="18">
        <v>17984649</v>
      </c>
      <c r="D403" s="18">
        <v>169182</v>
      </c>
      <c r="E403" s="18">
        <v>91685</v>
      </c>
      <c r="F403" s="18">
        <v>15675</v>
      </c>
      <c r="G403" s="18">
        <v>8282</v>
      </c>
      <c r="H403" s="18">
        <v>53540</v>
      </c>
    </row>
    <row r="404" spans="2:8" ht="12.75">
      <c r="B404" s="17" t="s">
        <v>113</v>
      </c>
      <c r="C404" s="18">
        <v>1694755</v>
      </c>
      <c r="D404" s="18">
        <v>8421</v>
      </c>
      <c r="E404" s="18">
        <v>2710</v>
      </c>
      <c r="F404" s="18">
        <v>790</v>
      </c>
      <c r="G404" s="18">
        <v>388</v>
      </c>
      <c r="H404" s="18">
        <v>4533</v>
      </c>
    </row>
    <row r="405" spans="2:8" ht="12.75">
      <c r="B405" s="17" t="s">
        <v>114</v>
      </c>
      <c r="C405" s="18">
        <v>4250</v>
      </c>
      <c r="D405" s="18">
        <v>34</v>
      </c>
      <c r="E405" s="18">
        <v>4</v>
      </c>
      <c r="F405" s="18">
        <v>0</v>
      </c>
      <c r="G405" s="18">
        <v>0</v>
      </c>
      <c r="H405" s="18">
        <v>30</v>
      </c>
    </row>
    <row r="406" spans="2:8" ht="12.75">
      <c r="B406" s="17" t="s">
        <v>115</v>
      </c>
      <c r="C406" s="18">
        <v>4355</v>
      </c>
      <c r="D406" s="18">
        <v>5</v>
      </c>
      <c r="E406" s="18">
        <v>0</v>
      </c>
      <c r="F406" s="18">
        <v>0</v>
      </c>
      <c r="G406" s="18">
        <v>0</v>
      </c>
      <c r="H406" s="18">
        <v>5</v>
      </c>
    </row>
    <row r="407" spans="2:8" ht="12.75">
      <c r="B407" s="17" t="s">
        <v>116</v>
      </c>
      <c r="C407" s="18">
        <v>12192</v>
      </c>
      <c r="D407" s="18">
        <v>139</v>
      </c>
      <c r="E407" s="18">
        <v>13</v>
      </c>
      <c r="F407" s="18">
        <v>0</v>
      </c>
      <c r="G407" s="18">
        <v>0</v>
      </c>
      <c r="H407" s="18">
        <v>126</v>
      </c>
    </row>
    <row r="408" spans="2:8" ht="12.75">
      <c r="B408" s="17" t="s">
        <v>117</v>
      </c>
      <c r="C408" s="18">
        <v>583928</v>
      </c>
      <c r="D408" s="18">
        <v>2619</v>
      </c>
      <c r="E408" s="18">
        <v>1079</v>
      </c>
      <c r="F408" s="18">
        <v>284</v>
      </c>
      <c r="G408" s="18">
        <v>262</v>
      </c>
      <c r="H408" s="18">
        <v>994</v>
      </c>
    </row>
    <row r="409" spans="2:8" ht="12.75">
      <c r="B409" s="17" t="s">
        <v>118</v>
      </c>
      <c r="C409" s="18">
        <v>39632</v>
      </c>
      <c r="D409" s="18">
        <v>652</v>
      </c>
      <c r="E409" s="18">
        <v>132</v>
      </c>
      <c r="F409" s="18">
        <v>37</v>
      </c>
      <c r="G409" s="18">
        <v>12</v>
      </c>
      <c r="H409" s="18">
        <v>471</v>
      </c>
    </row>
    <row r="410" spans="2:8" ht="12.75">
      <c r="B410" s="17" t="s">
        <v>119</v>
      </c>
      <c r="C410" s="18">
        <v>19</v>
      </c>
      <c r="D410" s="18">
        <v>0</v>
      </c>
      <c r="E410" s="18">
        <v>0</v>
      </c>
      <c r="F410" s="18">
        <v>0</v>
      </c>
      <c r="G410" s="18">
        <v>0</v>
      </c>
      <c r="H410" s="18">
        <v>0</v>
      </c>
    </row>
    <row r="411" spans="2:8" ht="12.75">
      <c r="B411" s="17" t="s">
        <v>120</v>
      </c>
      <c r="C411" s="18">
        <v>38773</v>
      </c>
      <c r="D411" s="18">
        <v>335</v>
      </c>
      <c r="E411" s="18">
        <v>191</v>
      </c>
      <c r="F411" s="18">
        <v>0</v>
      </c>
      <c r="G411" s="18">
        <v>38</v>
      </c>
      <c r="H411" s="18">
        <v>106</v>
      </c>
    </row>
    <row r="412" spans="2:8" ht="12.75">
      <c r="B412" s="17" t="s">
        <v>121</v>
      </c>
      <c r="C412" s="18">
        <v>3902</v>
      </c>
      <c r="D412" s="18">
        <v>0</v>
      </c>
      <c r="E412" s="18">
        <v>0</v>
      </c>
      <c r="F412" s="18">
        <v>0</v>
      </c>
      <c r="G412" s="18">
        <v>0</v>
      </c>
      <c r="H412" s="18">
        <v>0</v>
      </c>
    </row>
    <row r="413" spans="2:8" ht="12.75">
      <c r="B413" s="17" t="s">
        <v>122</v>
      </c>
      <c r="C413" s="18">
        <v>2906220</v>
      </c>
      <c r="D413" s="18">
        <v>16131</v>
      </c>
      <c r="E413" s="18">
        <v>7386</v>
      </c>
      <c r="F413" s="18">
        <v>3199</v>
      </c>
      <c r="G413" s="18">
        <v>534</v>
      </c>
      <c r="H413" s="18">
        <v>5012</v>
      </c>
    </row>
    <row r="414" spans="2:8" ht="12.75">
      <c r="B414" s="17" t="s">
        <v>123</v>
      </c>
      <c r="C414" s="18">
        <v>2122450</v>
      </c>
      <c r="D414" s="18">
        <v>26255</v>
      </c>
      <c r="E414" s="18">
        <v>10695</v>
      </c>
      <c r="F414" s="18">
        <v>2036</v>
      </c>
      <c r="G414" s="18">
        <v>713</v>
      </c>
      <c r="H414" s="18">
        <v>12811</v>
      </c>
    </row>
    <row r="415" spans="2:8" ht="12.75">
      <c r="B415" s="125" t="s">
        <v>124</v>
      </c>
      <c r="C415" s="126">
        <v>65634970</v>
      </c>
      <c r="D415" s="126">
        <v>486795</v>
      </c>
      <c r="E415" s="126">
        <v>254317</v>
      </c>
      <c r="F415" s="126">
        <v>42291</v>
      </c>
      <c r="G415" s="126">
        <v>23247</v>
      </c>
      <c r="H415" s="126">
        <v>166940</v>
      </c>
    </row>
  </sheetData>
  <sheetProtection pivotTables="0"/>
  <protectedRanges>
    <protectedRange password="CBC3" sqref="B222 J85:J86 B279 B308 B336 B364 B392 B250 I84:IV84 B219:H220 B193 B189:H191 B166 B162:H164 B139 B136:H137 B113 J88:J358 B110:H111 B87 I58:IV58 A58 A84 J59:J60 B58:H59 B84:H85 B61 J62:J83 J32:J33 B32:H32 B34 J35:J56 J5:J6 B5:H5 B7 J8:J29" name="Rango1"/>
    <protectedRange password="CBC3" sqref="B251" name="Rango1_1"/>
  </protectedRanges>
  <mergeCells count="16">
    <mergeCell ref="E391:H391"/>
    <mergeCell ref="E307:H307"/>
    <mergeCell ref="E335:H335"/>
    <mergeCell ref="C2:H3"/>
    <mergeCell ref="E221:H221"/>
    <mergeCell ref="E192:H192"/>
    <mergeCell ref="E165:H165"/>
    <mergeCell ref="E138:H138"/>
    <mergeCell ref="E112:H112"/>
    <mergeCell ref="E86:H86"/>
    <mergeCell ref="E6:H6"/>
    <mergeCell ref="E249:H249"/>
    <mergeCell ref="E278:H278"/>
    <mergeCell ref="E363:H363"/>
    <mergeCell ref="E60:H60"/>
    <mergeCell ref="E33:H33"/>
  </mergeCells>
  <conditionalFormatting sqref="B150 B177 B205 B234 B262 B291 B124 B98 B72 B45 B21 B18">
    <cfRule type="cellIs" priority="1" dxfId="0" operator="equal" stopIfTrue="1">
      <formula>0</formula>
    </cfRule>
  </conditionalFormatting>
  <conditionalFormatting sqref="B19:B20 B8:B17 B22:B28">
    <cfRule type="cellIs" priority="2" dxfId="0" operator="equal" stopIfTrue="1">
      <formula>999</formula>
    </cfRule>
  </conditionalFormatting>
  <printOptions horizontalCentered="1"/>
  <pageMargins left="0.7874015748031497" right="0.7874015748031497" top="0.5" bottom="0.47" header="0" footer="0"/>
  <pageSetup fitToHeight="4" horizontalDpi="600" verticalDpi="600" orientation="landscape" scale="55" r:id="rId3"/>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3:H414"/>
  <sheetViews>
    <sheetView workbookViewId="0" topLeftCell="A1">
      <selection activeCell="B26" sqref="B26"/>
    </sheetView>
  </sheetViews>
  <sheetFormatPr defaultColWidth="11.421875" defaultRowHeight="12.75"/>
  <cols>
    <col min="1" max="1" width="2.57421875" style="7" customWidth="1"/>
    <col min="2" max="2" width="29.8515625" style="7" customWidth="1"/>
    <col min="3" max="3" width="30.00390625" style="48" customWidth="1"/>
    <col min="4" max="4" width="17.8515625" style="7" customWidth="1"/>
    <col min="5" max="5" width="21.421875" style="7" customWidth="1"/>
    <col min="6" max="6" width="16.57421875" style="7" customWidth="1"/>
    <col min="7" max="7" width="17.140625" style="7" customWidth="1"/>
    <col min="8" max="8" width="18.00390625" style="7" customWidth="1"/>
    <col min="9" max="16384" width="11.421875" style="7" customWidth="1"/>
  </cols>
  <sheetData>
    <row r="2" ht="12.75"/>
    <row r="3" spans="2:8" ht="12.75">
      <c r="B3" s="201" t="s">
        <v>161</v>
      </c>
      <c r="C3" s="178"/>
      <c r="D3" s="178"/>
      <c r="E3" s="178"/>
      <c r="F3" s="178"/>
      <c r="G3" s="178"/>
      <c r="H3" s="178"/>
    </row>
    <row r="4" spans="2:8" ht="12.75">
      <c r="B4" s="165"/>
      <c r="C4" s="8"/>
      <c r="D4" s="8"/>
      <c r="E4" s="8"/>
      <c r="F4" s="8"/>
      <c r="G4" s="8"/>
      <c r="H4" s="8"/>
    </row>
    <row r="5" spans="2:8" ht="15">
      <c r="B5" s="116" t="s">
        <v>196</v>
      </c>
      <c r="C5" s="83"/>
      <c r="D5" s="83"/>
      <c r="E5" s="83"/>
      <c r="F5" s="83"/>
      <c r="G5" s="83"/>
      <c r="H5" s="83"/>
    </row>
    <row r="6" spans="2:8" ht="15">
      <c r="B6" s="100"/>
      <c r="C6" s="106"/>
      <c r="D6" s="106"/>
      <c r="E6" s="147" t="s">
        <v>139</v>
      </c>
      <c r="F6" s="148"/>
      <c r="G6" s="148"/>
      <c r="H6" s="149"/>
    </row>
    <row r="7" spans="2:8" ht="39">
      <c r="B7" s="84" t="s">
        <v>137</v>
      </c>
      <c r="C7" s="117" t="s">
        <v>141</v>
      </c>
      <c r="D7" s="117" t="s">
        <v>142</v>
      </c>
      <c r="E7" s="118" t="s">
        <v>33</v>
      </c>
      <c r="F7" s="119" t="s">
        <v>50</v>
      </c>
      <c r="G7" s="120" t="s">
        <v>35</v>
      </c>
      <c r="H7" s="119" t="s">
        <v>36</v>
      </c>
    </row>
    <row r="8" spans="2:8" ht="12.75">
      <c r="B8" s="79" t="s">
        <v>102</v>
      </c>
      <c r="C8" s="80">
        <v>17405460.07887</v>
      </c>
      <c r="D8" s="80">
        <v>106341.31284</v>
      </c>
      <c r="E8" s="80">
        <v>30084.882439999998</v>
      </c>
      <c r="F8" s="80">
        <v>10673.83416</v>
      </c>
      <c r="G8" s="80">
        <v>6198.738020000001</v>
      </c>
      <c r="H8" s="80">
        <v>59383.85822000001</v>
      </c>
    </row>
    <row r="9" spans="2:8" ht="12.75">
      <c r="B9" s="79" t="s">
        <v>103</v>
      </c>
      <c r="C9" s="80">
        <v>114205.043741</v>
      </c>
      <c r="D9" s="80">
        <v>2056.417903</v>
      </c>
      <c r="E9" s="80">
        <v>940.646431</v>
      </c>
      <c r="F9" s="80">
        <v>62.669659</v>
      </c>
      <c r="G9" s="80">
        <v>116.054294</v>
      </c>
      <c r="H9" s="80">
        <v>937.0475190000001</v>
      </c>
    </row>
    <row r="10" spans="2:8" ht="12.75">
      <c r="B10" s="79" t="s">
        <v>104</v>
      </c>
      <c r="C10" s="80">
        <v>6404228.897775001</v>
      </c>
      <c r="D10" s="80">
        <v>78300.117786</v>
      </c>
      <c r="E10" s="80">
        <v>12331.677545</v>
      </c>
      <c r="F10" s="80">
        <v>3487.537622</v>
      </c>
      <c r="G10" s="80">
        <v>508.717266</v>
      </c>
      <c r="H10" s="80">
        <v>61972.185353</v>
      </c>
    </row>
    <row r="11" spans="2:8" ht="12.75">
      <c r="B11" s="79" t="s">
        <v>173</v>
      </c>
      <c r="C11" s="80">
        <v>582681.61098</v>
      </c>
      <c r="D11" s="80">
        <v>9722.453118</v>
      </c>
      <c r="E11" s="80">
        <v>3004.536482</v>
      </c>
      <c r="F11" s="80">
        <v>0</v>
      </c>
      <c r="G11" s="80">
        <v>862.424871</v>
      </c>
      <c r="H11" s="80">
        <v>5855.491765</v>
      </c>
    </row>
    <row r="12" spans="2:8" ht="12.75">
      <c r="B12" s="79" t="s">
        <v>106</v>
      </c>
      <c r="C12" s="80">
        <v>16344106.383355</v>
      </c>
      <c r="D12" s="80">
        <v>64685.885523</v>
      </c>
      <c r="E12" s="80">
        <v>29546.22486</v>
      </c>
      <c r="F12" s="80">
        <v>2855.9257189999994</v>
      </c>
      <c r="G12" s="80">
        <v>6816.982957</v>
      </c>
      <c r="H12" s="80">
        <v>25466.751987</v>
      </c>
    </row>
    <row r="13" spans="2:8" ht="12.75">
      <c r="B13" s="79" t="s">
        <v>107</v>
      </c>
      <c r="C13" s="80">
        <v>1444.056953</v>
      </c>
      <c r="D13" s="80">
        <v>4.358821</v>
      </c>
      <c r="E13" s="80">
        <v>0.209717</v>
      </c>
      <c r="F13" s="80">
        <v>0</v>
      </c>
      <c r="G13" s="80">
        <v>0</v>
      </c>
      <c r="H13" s="80">
        <v>4.149104</v>
      </c>
    </row>
    <row r="14" spans="2:8" ht="12.75">
      <c r="B14" s="79" t="s">
        <v>108</v>
      </c>
      <c r="C14" s="80">
        <v>1776215.4152149998</v>
      </c>
      <c r="D14" s="80">
        <v>9509.870732000001</v>
      </c>
      <c r="E14" s="80">
        <v>4899.378674</v>
      </c>
      <c r="F14" s="80">
        <v>561.178501</v>
      </c>
      <c r="G14" s="80">
        <v>1022.6950439999999</v>
      </c>
      <c r="H14" s="80">
        <v>3026.618513</v>
      </c>
    </row>
    <row r="15" spans="2:8" ht="12.75">
      <c r="B15" s="79" t="s">
        <v>109</v>
      </c>
      <c r="C15" s="80">
        <v>3589925.9163579997</v>
      </c>
      <c r="D15" s="80">
        <v>13582.268745</v>
      </c>
      <c r="E15" s="80">
        <v>2306.126552</v>
      </c>
      <c r="F15" s="80">
        <v>393.396268</v>
      </c>
      <c r="G15" s="80">
        <v>315.55351</v>
      </c>
      <c r="H15" s="80">
        <v>10567.192415</v>
      </c>
    </row>
    <row r="16" spans="2:8" ht="12.75">
      <c r="B16" s="79" t="s">
        <v>110</v>
      </c>
      <c r="C16" s="80">
        <v>36580.176301</v>
      </c>
      <c r="D16" s="80">
        <v>0</v>
      </c>
      <c r="E16" s="80">
        <v>0</v>
      </c>
      <c r="F16" s="80">
        <v>0</v>
      </c>
      <c r="G16" s="80">
        <v>0</v>
      </c>
      <c r="H16" s="80">
        <v>0</v>
      </c>
    </row>
    <row r="17" spans="2:8" ht="12.75">
      <c r="B17" s="79" t="s">
        <v>112</v>
      </c>
      <c r="C17" s="80">
        <v>31138217.926772</v>
      </c>
      <c r="D17" s="80">
        <v>121424.19097</v>
      </c>
      <c r="E17" s="80">
        <v>50655.64412999999</v>
      </c>
      <c r="F17" s="80">
        <v>8480.710213</v>
      </c>
      <c r="G17" s="80">
        <v>12598.492648</v>
      </c>
      <c r="H17" s="80">
        <v>49689.343979000005</v>
      </c>
    </row>
    <row r="18" spans="2:8" ht="12.75">
      <c r="B18" s="85" t="s">
        <v>169</v>
      </c>
      <c r="C18" s="80">
        <v>999476.964052</v>
      </c>
      <c r="D18" s="80">
        <v>13030.187196000003</v>
      </c>
      <c r="E18" s="80">
        <v>3667.4565109999994</v>
      </c>
      <c r="F18" s="80">
        <v>622.499926</v>
      </c>
      <c r="G18" s="80">
        <v>964.156564</v>
      </c>
      <c r="H18" s="80">
        <v>7776.074194999999</v>
      </c>
    </row>
    <row r="19" spans="2:8" ht="12.75">
      <c r="B19" s="79" t="s">
        <v>114</v>
      </c>
      <c r="C19" s="80">
        <v>1716.021486</v>
      </c>
      <c r="D19" s="80">
        <v>0</v>
      </c>
      <c r="E19" s="80">
        <v>0</v>
      </c>
      <c r="F19" s="80">
        <v>0</v>
      </c>
      <c r="G19" s="80">
        <v>0</v>
      </c>
      <c r="H19" s="80">
        <v>0</v>
      </c>
    </row>
    <row r="20" spans="2:8" ht="12.75">
      <c r="B20" s="79" t="s">
        <v>115</v>
      </c>
      <c r="C20" s="80">
        <v>80739.516639</v>
      </c>
      <c r="D20" s="80">
        <v>153.589728</v>
      </c>
      <c r="E20" s="80">
        <v>0</v>
      </c>
      <c r="F20" s="80">
        <v>0</v>
      </c>
      <c r="G20" s="80">
        <v>0</v>
      </c>
      <c r="H20" s="80">
        <v>153.589728</v>
      </c>
    </row>
    <row r="21" spans="2:8" ht="12.75">
      <c r="B21" s="85" t="s">
        <v>175</v>
      </c>
      <c r="C21" s="80">
        <v>8155.780212</v>
      </c>
      <c r="D21" s="80">
        <v>101.794346</v>
      </c>
      <c r="E21" s="80">
        <v>0</v>
      </c>
      <c r="F21" s="80">
        <v>0</v>
      </c>
      <c r="G21" s="80">
        <v>0</v>
      </c>
      <c r="H21" s="80">
        <v>101.794346</v>
      </c>
    </row>
    <row r="22" spans="2:8" ht="12.75">
      <c r="B22" s="79" t="s">
        <v>117</v>
      </c>
      <c r="C22" s="80">
        <v>644001.456628</v>
      </c>
      <c r="D22" s="80">
        <v>10921.072819999998</v>
      </c>
      <c r="E22" s="80">
        <v>3082.8691910000002</v>
      </c>
      <c r="F22" s="80">
        <v>3359.865081</v>
      </c>
      <c r="G22" s="80">
        <v>1088.010377</v>
      </c>
      <c r="H22" s="80">
        <v>3390.328171</v>
      </c>
    </row>
    <row r="23" spans="2:8" ht="12.75">
      <c r="B23" s="79" t="s">
        <v>118</v>
      </c>
      <c r="C23" s="80">
        <v>56450.359318</v>
      </c>
      <c r="D23" s="80">
        <v>1101.327912</v>
      </c>
      <c r="E23" s="80">
        <v>585.14437</v>
      </c>
      <c r="F23" s="80">
        <v>121.705481</v>
      </c>
      <c r="G23" s="80">
        <v>87.45735</v>
      </c>
      <c r="H23" s="80">
        <v>307.020711</v>
      </c>
    </row>
    <row r="24" spans="2:8" ht="12.75">
      <c r="B24" s="79" t="s">
        <v>119</v>
      </c>
      <c r="C24" s="80">
        <v>1996</v>
      </c>
      <c r="D24" s="80">
        <v>0</v>
      </c>
      <c r="E24" s="80">
        <v>0</v>
      </c>
      <c r="F24" s="80">
        <v>0</v>
      </c>
      <c r="G24" s="80">
        <v>0</v>
      </c>
      <c r="H24" s="80">
        <v>0</v>
      </c>
    </row>
    <row r="25" spans="2:8" ht="12.75">
      <c r="B25" s="79" t="s">
        <v>197</v>
      </c>
      <c r="C25" s="80">
        <v>47310.700905</v>
      </c>
      <c r="D25" s="80">
        <v>153.918176</v>
      </c>
      <c r="E25" s="80">
        <v>109.74446899999998</v>
      </c>
      <c r="F25" s="80">
        <v>0</v>
      </c>
      <c r="G25" s="80">
        <v>9.680181</v>
      </c>
      <c r="H25" s="80">
        <v>34.493525999999996</v>
      </c>
    </row>
    <row r="26" spans="2:8" ht="12.75">
      <c r="B26" s="79" t="s">
        <v>202</v>
      </c>
      <c r="C26" s="80">
        <v>273269.2192180001</v>
      </c>
      <c r="D26" s="80">
        <v>401.9547390000001</v>
      </c>
      <c r="E26" s="80">
        <v>378.17087</v>
      </c>
      <c r="F26" s="80">
        <v>0</v>
      </c>
      <c r="G26" s="80">
        <v>0</v>
      </c>
      <c r="H26" s="80">
        <v>23.783869</v>
      </c>
    </row>
    <row r="27" spans="2:8" ht="12.75">
      <c r="B27" s="79" t="s">
        <v>122</v>
      </c>
      <c r="C27" s="80">
        <v>3607450.647558</v>
      </c>
      <c r="D27" s="80">
        <v>10539.258872999999</v>
      </c>
      <c r="E27" s="80">
        <v>3231.109373</v>
      </c>
      <c r="F27" s="80">
        <v>781.616633</v>
      </c>
      <c r="G27" s="80">
        <v>1007.0930689999999</v>
      </c>
      <c r="H27" s="80">
        <v>5519.439798</v>
      </c>
    </row>
    <row r="28" spans="2:8" ht="12.75">
      <c r="B28" s="79" t="s">
        <v>123</v>
      </c>
      <c r="C28" s="80">
        <v>888842.303147</v>
      </c>
      <c r="D28" s="80">
        <v>19629.630501</v>
      </c>
      <c r="E28" s="80">
        <v>4436.834707</v>
      </c>
      <c r="F28" s="80">
        <v>1159.043203</v>
      </c>
      <c r="G28" s="80">
        <v>611.623135</v>
      </c>
      <c r="H28" s="80">
        <v>13422.129456</v>
      </c>
    </row>
    <row r="29" spans="2:8" ht="12.75">
      <c r="B29" s="127" t="s">
        <v>124</v>
      </c>
      <c r="C29" s="128">
        <v>84002474.475483</v>
      </c>
      <c r="D29" s="128">
        <v>461659.61072899995</v>
      </c>
      <c r="E29" s="128">
        <v>149260.656322</v>
      </c>
      <c r="F29" s="128">
        <v>32559.982465999998</v>
      </c>
      <c r="G29" s="128">
        <v>32207.679286000002</v>
      </c>
      <c r="H29" s="128">
        <v>247631.29265499997</v>
      </c>
    </row>
    <row r="30" spans="2:8" s="76" customFormat="1" ht="15">
      <c r="B30" s="7"/>
      <c r="C30" s="83"/>
      <c r="D30" s="83"/>
      <c r="E30" s="83"/>
      <c r="F30" s="83"/>
      <c r="G30" s="83"/>
      <c r="H30" s="83"/>
    </row>
    <row r="31" spans="2:8" ht="12.75">
      <c r="B31" s="165"/>
      <c r="C31" s="8"/>
      <c r="D31" s="8"/>
      <c r="E31" s="8"/>
      <c r="F31" s="8"/>
      <c r="G31" s="8"/>
      <c r="H31" s="8"/>
    </row>
    <row r="32" spans="2:8" ht="15">
      <c r="B32" s="116" t="s">
        <v>192</v>
      </c>
      <c r="C32" s="83"/>
      <c r="D32" s="83"/>
      <c r="E32" s="83"/>
      <c r="F32" s="83"/>
      <c r="G32" s="83"/>
      <c r="H32" s="83"/>
    </row>
    <row r="33" spans="2:8" ht="15">
      <c r="B33" s="100"/>
      <c r="C33" s="106"/>
      <c r="D33" s="106"/>
      <c r="E33" s="147" t="s">
        <v>139</v>
      </c>
      <c r="F33" s="148"/>
      <c r="G33" s="148"/>
      <c r="H33" s="149"/>
    </row>
    <row r="34" spans="2:8" ht="39">
      <c r="B34" s="84" t="s">
        <v>137</v>
      </c>
      <c r="C34" s="117" t="s">
        <v>141</v>
      </c>
      <c r="D34" s="117" t="s">
        <v>142</v>
      </c>
      <c r="E34" s="118" t="s">
        <v>33</v>
      </c>
      <c r="F34" s="119" t="s">
        <v>50</v>
      </c>
      <c r="G34" s="120" t="s">
        <v>35</v>
      </c>
      <c r="H34" s="119" t="s">
        <v>36</v>
      </c>
    </row>
    <row r="35" spans="2:8" ht="12.75">
      <c r="B35" s="79" t="s">
        <v>102</v>
      </c>
      <c r="C35" s="80">
        <v>17156261.72737</v>
      </c>
      <c r="D35" s="80">
        <v>103142.28764</v>
      </c>
      <c r="E35" s="80">
        <v>33734.52604</v>
      </c>
      <c r="F35" s="80">
        <v>10346.03663</v>
      </c>
      <c r="G35" s="80">
        <v>11903.41061</v>
      </c>
      <c r="H35" s="80">
        <v>47158.31436</v>
      </c>
    </row>
    <row r="36" spans="2:8" ht="12.75">
      <c r="B36" s="79" t="s">
        <v>103</v>
      </c>
      <c r="C36" s="80">
        <v>194429.626146</v>
      </c>
      <c r="D36" s="80">
        <v>2424.358706</v>
      </c>
      <c r="E36" s="80">
        <v>1106.19313</v>
      </c>
      <c r="F36" s="80">
        <v>128.128543</v>
      </c>
      <c r="G36" s="80">
        <v>176.691377</v>
      </c>
      <c r="H36" s="80">
        <v>1013.345656</v>
      </c>
    </row>
    <row r="37" spans="2:8" ht="12.75">
      <c r="B37" s="79" t="s">
        <v>104</v>
      </c>
      <c r="C37" s="80">
        <v>6516967.593771</v>
      </c>
      <c r="D37" s="80">
        <v>79945.603171</v>
      </c>
      <c r="E37" s="80">
        <v>14532.134667</v>
      </c>
      <c r="F37" s="80">
        <v>3739.210503</v>
      </c>
      <c r="G37" s="80">
        <v>1014.971258</v>
      </c>
      <c r="H37" s="80">
        <v>60659.286743</v>
      </c>
    </row>
    <row r="38" spans="2:8" ht="12.75">
      <c r="B38" s="79" t="s">
        <v>173</v>
      </c>
      <c r="C38" s="80">
        <v>610405.621374</v>
      </c>
      <c r="D38" s="80">
        <v>9730.590736</v>
      </c>
      <c r="E38" s="80">
        <v>3570.248351</v>
      </c>
      <c r="F38" s="80">
        <v>0</v>
      </c>
      <c r="G38" s="80">
        <v>760.190442</v>
      </c>
      <c r="H38" s="80">
        <v>5400.151943</v>
      </c>
    </row>
    <row r="39" spans="2:8" ht="12.75">
      <c r="B39" s="79" t="s">
        <v>106</v>
      </c>
      <c r="C39" s="80">
        <v>16094342.72124</v>
      </c>
      <c r="D39" s="80">
        <v>51504.409869</v>
      </c>
      <c r="E39" s="80">
        <v>24803.264148</v>
      </c>
      <c r="F39" s="80">
        <v>12.230488</v>
      </c>
      <c r="G39" s="80">
        <v>9605.736099</v>
      </c>
      <c r="H39" s="80">
        <v>17083.179134</v>
      </c>
    </row>
    <row r="40" spans="2:8" ht="12.75">
      <c r="B40" s="79" t="s">
        <v>107</v>
      </c>
      <c r="C40" s="80">
        <v>2056.141349</v>
      </c>
      <c r="D40" s="80">
        <v>11.648739</v>
      </c>
      <c r="E40" s="80">
        <v>2.201991</v>
      </c>
      <c r="F40" s="80">
        <v>0</v>
      </c>
      <c r="G40" s="80">
        <v>0</v>
      </c>
      <c r="H40" s="80">
        <v>9.446748</v>
      </c>
    </row>
    <row r="41" spans="2:8" ht="12.75">
      <c r="B41" s="79" t="s">
        <v>108</v>
      </c>
      <c r="C41" s="80">
        <v>1811919.974848</v>
      </c>
      <c r="D41" s="80">
        <v>9150.009316</v>
      </c>
      <c r="E41" s="80">
        <v>5154.600315</v>
      </c>
      <c r="F41" s="80">
        <v>542.960523</v>
      </c>
      <c r="G41" s="80">
        <v>784.192917</v>
      </c>
      <c r="H41" s="80">
        <v>2668.255561</v>
      </c>
    </row>
    <row r="42" spans="2:8" ht="12.75">
      <c r="B42" s="79" t="s">
        <v>109</v>
      </c>
      <c r="C42" s="80">
        <v>4025245.211354</v>
      </c>
      <c r="D42" s="80">
        <v>9237.997782</v>
      </c>
      <c r="E42" s="80">
        <v>5036.421683</v>
      </c>
      <c r="F42" s="80">
        <v>426.881081</v>
      </c>
      <c r="G42" s="80">
        <v>279.242169</v>
      </c>
      <c r="H42" s="80">
        <v>3495.452849</v>
      </c>
    </row>
    <row r="43" spans="2:8" ht="12.75">
      <c r="B43" s="79" t="s">
        <v>110</v>
      </c>
      <c r="C43" s="80">
        <v>26330.490991</v>
      </c>
      <c r="D43" s="80">
        <v>0</v>
      </c>
      <c r="E43" s="80">
        <v>0</v>
      </c>
      <c r="F43" s="80">
        <v>0</v>
      </c>
      <c r="G43" s="80">
        <v>0</v>
      </c>
      <c r="H43" s="80">
        <v>0</v>
      </c>
    </row>
    <row r="44" spans="2:8" ht="12.75">
      <c r="B44" s="79" t="s">
        <v>112</v>
      </c>
      <c r="C44" s="80">
        <v>32935486.264913</v>
      </c>
      <c r="D44" s="80">
        <v>141345.708671</v>
      </c>
      <c r="E44" s="80">
        <v>55250.456529</v>
      </c>
      <c r="F44" s="80">
        <v>9577.413256</v>
      </c>
      <c r="G44" s="80">
        <v>15870.633232</v>
      </c>
      <c r="H44" s="80">
        <v>60647.205654</v>
      </c>
    </row>
    <row r="45" spans="2:8" ht="12.75">
      <c r="B45" s="85" t="s">
        <v>169</v>
      </c>
      <c r="C45" s="80">
        <v>1010026.252559</v>
      </c>
      <c r="D45" s="80">
        <v>16974.537957</v>
      </c>
      <c r="E45" s="80">
        <v>4025.189366</v>
      </c>
      <c r="F45" s="80">
        <v>908.671802</v>
      </c>
      <c r="G45" s="80">
        <v>861.06843</v>
      </c>
      <c r="H45" s="80">
        <v>11179.608359</v>
      </c>
    </row>
    <row r="46" spans="2:8" ht="12.75">
      <c r="B46" s="79" t="s">
        <v>114</v>
      </c>
      <c r="C46" s="80">
        <v>1197.375277</v>
      </c>
      <c r="D46" s="80">
        <v>2.224648</v>
      </c>
      <c r="E46" s="80">
        <v>0</v>
      </c>
      <c r="F46" s="80">
        <v>0</v>
      </c>
      <c r="G46" s="80">
        <v>0</v>
      </c>
      <c r="H46" s="80">
        <v>2.224648</v>
      </c>
    </row>
    <row r="47" spans="2:8" ht="12.75">
      <c r="B47" s="79" t="s">
        <v>115</v>
      </c>
      <c r="C47" s="80">
        <v>39188.41596</v>
      </c>
      <c r="D47" s="80">
        <v>725.324568</v>
      </c>
      <c r="E47" s="80">
        <v>0</v>
      </c>
      <c r="F47" s="80">
        <v>0</v>
      </c>
      <c r="G47" s="80">
        <v>0</v>
      </c>
      <c r="H47" s="80">
        <v>725.324568</v>
      </c>
    </row>
    <row r="48" spans="2:8" ht="12.75">
      <c r="B48" s="85" t="s">
        <v>175</v>
      </c>
      <c r="C48" s="80">
        <v>8699.758571</v>
      </c>
      <c r="D48" s="80">
        <v>109.215205</v>
      </c>
      <c r="E48" s="80">
        <v>0</v>
      </c>
      <c r="F48" s="80">
        <v>0</v>
      </c>
      <c r="G48" s="80">
        <v>0</v>
      </c>
      <c r="H48" s="80">
        <v>109.215205</v>
      </c>
    </row>
    <row r="49" spans="2:8" ht="12.75">
      <c r="B49" s="79" t="s">
        <v>117</v>
      </c>
      <c r="C49" s="80">
        <v>694147.763144</v>
      </c>
      <c r="D49" s="80">
        <v>10901.150707</v>
      </c>
      <c r="E49" s="80">
        <v>3627.513884</v>
      </c>
      <c r="F49" s="80">
        <v>1847.143874</v>
      </c>
      <c r="G49" s="80">
        <v>751.966531</v>
      </c>
      <c r="H49" s="80">
        <v>4674.526418</v>
      </c>
    </row>
    <row r="50" spans="2:8" ht="12.75">
      <c r="B50" s="79" t="s">
        <v>118</v>
      </c>
      <c r="C50" s="80">
        <v>55630.390827</v>
      </c>
      <c r="D50" s="80">
        <v>1379.108479</v>
      </c>
      <c r="E50" s="80">
        <v>618.312098</v>
      </c>
      <c r="F50" s="80">
        <v>134.599201</v>
      </c>
      <c r="G50" s="80">
        <v>107.395026</v>
      </c>
      <c r="H50" s="80">
        <v>518.802154</v>
      </c>
    </row>
    <row r="51" spans="2:8" ht="12.75">
      <c r="B51" s="79" t="s">
        <v>119</v>
      </c>
      <c r="C51" s="80">
        <v>993</v>
      </c>
      <c r="D51" s="80">
        <v>0</v>
      </c>
      <c r="E51" s="80">
        <v>0</v>
      </c>
      <c r="F51" s="80">
        <v>0</v>
      </c>
      <c r="G51" s="80">
        <v>0</v>
      </c>
      <c r="H51" s="80">
        <v>0</v>
      </c>
    </row>
    <row r="52" spans="2:8" ht="12.75">
      <c r="B52" s="79" t="s">
        <v>120</v>
      </c>
      <c r="C52" s="80">
        <v>47514.907092</v>
      </c>
      <c r="D52" s="80">
        <v>347.802628</v>
      </c>
      <c r="E52" s="80">
        <v>31.730408</v>
      </c>
      <c r="F52" s="80">
        <v>0</v>
      </c>
      <c r="G52" s="80">
        <v>21.562063</v>
      </c>
      <c r="H52" s="80">
        <v>294.510157</v>
      </c>
    </row>
    <row r="53" spans="2:8" ht="12.75">
      <c r="B53" s="79" t="s">
        <v>121</v>
      </c>
      <c r="C53" s="80">
        <v>192072.153965</v>
      </c>
      <c r="D53" s="80">
        <v>70.968323</v>
      </c>
      <c r="E53" s="80">
        <v>46.112684</v>
      </c>
      <c r="F53" s="80">
        <v>1.345421</v>
      </c>
      <c r="G53" s="80">
        <v>0</v>
      </c>
      <c r="H53" s="80">
        <v>23.510218</v>
      </c>
    </row>
    <row r="54" spans="2:8" ht="12.75">
      <c r="B54" s="79" t="s">
        <v>122</v>
      </c>
      <c r="C54" s="80">
        <v>4027038.78498</v>
      </c>
      <c r="D54" s="80">
        <v>8967.622784</v>
      </c>
      <c r="E54" s="80">
        <v>4673.746736</v>
      </c>
      <c r="F54" s="80">
        <v>854.555301</v>
      </c>
      <c r="G54" s="80">
        <v>612.81628</v>
      </c>
      <c r="H54" s="80">
        <v>2826.504467</v>
      </c>
    </row>
    <row r="55" spans="2:8" ht="12.75">
      <c r="B55" s="79" t="s">
        <v>123</v>
      </c>
      <c r="C55" s="80">
        <v>927022.875329</v>
      </c>
      <c r="D55" s="80">
        <v>24192.801255</v>
      </c>
      <c r="E55" s="80">
        <v>5913.499991</v>
      </c>
      <c r="F55" s="80">
        <v>1110.081963</v>
      </c>
      <c r="G55" s="80">
        <v>1049.328731</v>
      </c>
      <c r="H55" s="80">
        <v>16119.89057</v>
      </c>
    </row>
    <row r="56" spans="2:8" ht="12.75">
      <c r="B56" s="127" t="s">
        <v>124</v>
      </c>
      <c r="C56" s="128">
        <v>86300509.239475</v>
      </c>
      <c r="D56" s="128">
        <v>470696.986419</v>
      </c>
      <c r="E56" s="128">
        <v>162095.898093</v>
      </c>
      <c r="F56" s="128">
        <v>29568.385303</v>
      </c>
      <c r="G56" s="128">
        <v>43751.115199</v>
      </c>
      <c r="H56" s="128">
        <v>235281.587824</v>
      </c>
    </row>
    <row r="57" spans="2:8" s="76" customFormat="1" ht="15">
      <c r="B57" s="7"/>
      <c r="C57" s="83"/>
      <c r="D57" s="83"/>
      <c r="E57" s="83"/>
      <c r="F57" s="83"/>
      <c r="G57" s="83"/>
      <c r="H57" s="83"/>
    </row>
    <row r="58" spans="3:8" ht="15">
      <c r="C58" s="83"/>
      <c r="D58" s="83"/>
      <c r="E58" s="83"/>
      <c r="F58" s="83"/>
      <c r="G58" s="83"/>
      <c r="H58" s="83"/>
    </row>
    <row r="59" spans="2:8" ht="15">
      <c r="B59" s="116" t="s">
        <v>187</v>
      </c>
      <c r="C59" s="83"/>
      <c r="D59" s="83"/>
      <c r="E59" s="83"/>
      <c r="F59" s="83"/>
      <c r="G59" s="83"/>
      <c r="H59" s="83"/>
    </row>
    <row r="60" spans="2:8" ht="15">
      <c r="B60" s="100"/>
      <c r="C60" s="106"/>
      <c r="D60" s="106"/>
      <c r="E60" s="147" t="s">
        <v>139</v>
      </c>
      <c r="F60" s="148"/>
      <c r="G60" s="148"/>
      <c r="H60" s="149"/>
    </row>
    <row r="61" spans="2:8" ht="39">
      <c r="B61" s="84" t="s">
        <v>137</v>
      </c>
      <c r="C61" s="117" t="s">
        <v>141</v>
      </c>
      <c r="D61" s="117" t="s">
        <v>142</v>
      </c>
      <c r="E61" s="118" t="s">
        <v>33</v>
      </c>
      <c r="F61" s="119" t="s">
        <v>50</v>
      </c>
      <c r="G61" s="120" t="s">
        <v>35</v>
      </c>
      <c r="H61" s="119" t="s">
        <v>36</v>
      </c>
    </row>
    <row r="62" spans="2:8" ht="12.75">
      <c r="B62" s="79" t="s">
        <v>102</v>
      </c>
      <c r="C62" s="80">
        <v>18005715.68232</v>
      </c>
      <c r="D62" s="80">
        <v>122171.59735</v>
      </c>
      <c r="E62" s="80">
        <v>39016.92995</v>
      </c>
      <c r="F62" s="80">
        <v>12828.10303</v>
      </c>
      <c r="G62" s="80">
        <v>8856.52465</v>
      </c>
      <c r="H62" s="80">
        <v>61470.03972</v>
      </c>
    </row>
    <row r="63" spans="2:8" ht="12.75">
      <c r="B63" s="79" t="s">
        <v>103</v>
      </c>
      <c r="C63" s="80">
        <v>127561.707139</v>
      </c>
      <c r="D63" s="80">
        <v>5219.332802</v>
      </c>
      <c r="E63" s="80">
        <v>1639.821698</v>
      </c>
      <c r="F63" s="80">
        <v>155.953494</v>
      </c>
      <c r="G63" s="80">
        <v>120.558523</v>
      </c>
      <c r="H63" s="80">
        <v>3302.999087</v>
      </c>
    </row>
    <row r="64" spans="2:8" ht="12.75">
      <c r="B64" s="79" t="s">
        <v>104</v>
      </c>
      <c r="C64" s="80">
        <v>6055073.148745</v>
      </c>
      <c r="D64" s="80">
        <v>76964.296417</v>
      </c>
      <c r="E64" s="80">
        <v>16263.666813</v>
      </c>
      <c r="F64" s="80">
        <v>4701.678666</v>
      </c>
      <c r="G64" s="80">
        <v>609.569484</v>
      </c>
      <c r="H64" s="80">
        <v>55389.381454</v>
      </c>
    </row>
    <row r="65" spans="2:8" ht="12.75">
      <c r="B65" s="79" t="s">
        <v>173</v>
      </c>
      <c r="C65" s="80">
        <v>598156.862979</v>
      </c>
      <c r="D65" s="80">
        <v>11133.129232</v>
      </c>
      <c r="E65" s="80">
        <v>2676.457089</v>
      </c>
      <c r="F65" s="80">
        <v>0</v>
      </c>
      <c r="G65" s="80">
        <v>978.548225</v>
      </c>
      <c r="H65" s="80">
        <v>7478.123918</v>
      </c>
    </row>
    <row r="66" spans="2:8" ht="12.75">
      <c r="B66" s="79" t="s">
        <v>106</v>
      </c>
      <c r="C66" s="80">
        <v>14987638.719414</v>
      </c>
      <c r="D66" s="80">
        <v>72664.344691</v>
      </c>
      <c r="E66" s="80">
        <v>34460.090145</v>
      </c>
      <c r="F66" s="80">
        <v>2763.269429</v>
      </c>
      <c r="G66" s="80">
        <v>7366.32048</v>
      </c>
      <c r="H66" s="80">
        <v>28074.664637</v>
      </c>
    </row>
    <row r="67" spans="2:8" ht="12.75">
      <c r="B67" s="79" t="s">
        <v>107</v>
      </c>
      <c r="C67" s="80">
        <v>2864.148362</v>
      </c>
      <c r="D67" s="80">
        <v>3.758453</v>
      </c>
      <c r="E67" s="80">
        <v>3.354079</v>
      </c>
      <c r="F67" s="80">
        <v>0</v>
      </c>
      <c r="G67" s="80">
        <v>0</v>
      </c>
      <c r="H67" s="80">
        <v>0.404374</v>
      </c>
    </row>
    <row r="68" spans="2:8" ht="12.75">
      <c r="B68" s="79" t="s">
        <v>108</v>
      </c>
      <c r="C68" s="80">
        <v>1788920.046072</v>
      </c>
      <c r="D68" s="80">
        <v>9315.912251</v>
      </c>
      <c r="E68" s="80">
        <v>4658.610736</v>
      </c>
      <c r="F68" s="80">
        <v>1299.729813</v>
      </c>
      <c r="G68" s="80">
        <v>851.107828</v>
      </c>
      <c r="H68" s="80">
        <v>2506.463874</v>
      </c>
    </row>
    <row r="69" spans="2:8" ht="12.75">
      <c r="B69" s="79" t="s">
        <v>109</v>
      </c>
      <c r="C69" s="80">
        <v>3743570.684473</v>
      </c>
      <c r="D69" s="80">
        <v>10561.883988</v>
      </c>
      <c r="E69" s="80">
        <v>4421.64232</v>
      </c>
      <c r="F69" s="80">
        <v>397.896823</v>
      </c>
      <c r="G69" s="80">
        <v>280.739254</v>
      </c>
      <c r="H69" s="80">
        <v>5461.605591</v>
      </c>
    </row>
    <row r="70" spans="2:8" ht="12.75">
      <c r="B70" s="79" t="s">
        <v>110</v>
      </c>
      <c r="C70" s="80">
        <v>17258.629553</v>
      </c>
      <c r="D70" s="80">
        <v>0</v>
      </c>
      <c r="E70" s="80">
        <v>0</v>
      </c>
      <c r="F70" s="80">
        <v>0</v>
      </c>
      <c r="G70" s="80">
        <v>0</v>
      </c>
      <c r="H70" s="80">
        <v>0</v>
      </c>
    </row>
    <row r="71" spans="2:8" ht="12.75">
      <c r="B71" s="79" t="s">
        <v>112</v>
      </c>
      <c r="C71" s="80">
        <v>31566779.111653</v>
      </c>
      <c r="D71" s="80">
        <v>157490.190672</v>
      </c>
      <c r="E71" s="80">
        <v>64824.085412</v>
      </c>
      <c r="F71" s="80">
        <v>11496.106594</v>
      </c>
      <c r="G71" s="80">
        <v>15942.682023</v>
      </c>
      <c r="H71" s="80">
        <v>65227.316643</v>
      </c>
    </row>
    <row r="72" spans="2:8" ht="12.75">
      <c r="B72" s="85" t="s">
        <v>169</v>
      </c>
      <c r="C72" s="80">
        <v>1117081.430496</v>
      </c>
      <c r="D72" s="80">
        <v>14673.118214</v>
      </c>
      <c r="E72" s="80">
        <v>4392.773824</v>
      </c>
      <c r="F72" s="80">
        <v>787.338233</v>
      </c>
      <c r="G72" s="80">
        <v>968.868502</v>
      </c>
      <c r="H72" s="80">
        <v>8524.137655</v>
      </c>
    </row>
    <row r="73" spans="2:8" ht="12.75">
      <c r="B73" s="79" t="s">
        <v>114</v>
      </c>
      <c r="C73" s="80">
        <v>1274.872194</v>
      </c>
      <c r="D73" s="80">
        <v>4.304</v>
      </c>
      <c r="E73" s="80">
        <v>0</v>
      </c>
      <c r="F73" s="80">
        <v>0</v>
      </c>
      <c r="G73" s="80">
        <v>0.02</v>
      </c>
      <c r="H73" s="80">
        <v>4.284</v>
      </c>
    </row>
    <row r="74" spans="2:8" ht="12.75">
      <c r="B74" s="79" t="s">
        <v>115</v>
      </c>
      <c r="C74" s="80">
        <v>55843.545381</v>
      </c>
      <c r="D74" s="80">
        <v>1575.025988</v>
      </c>
      <c r="E74" s="80">
        <v>0</v>
      </c>
      <c r="F74" s="80">
        <v>0</v>
      </c>
      <c r="G74" s="80">
        <v>0</v>
      </c>
      <c r="H74" s="80">
        <v>1575.025988</v>
      </c>
    </row>
    <row r="75" spans="2:8" ht="12.75">
      <c r="B75" s="85" t="s">
        <v>175</v>
      </c>
      <c r="C75" s="80">
        <v>10585.171357</v>
      </c>
      <c r="D75" s="80">
        <v>229.301345</v>
      </c>
      <c r="E75" s="80">
        <v>2</v>
      </c>
      <c r="F75" s="80">
        <v>0</v>
      </c>
      <c r="G75" s="80">
        <v>0</v>
      </c>
      <c r="H75" s="80">
        <v>227.301345</v>
      </c>
    </row>
    <row r="76" spans="2:8" ht="12.75">
      <c r="B76" s="79" t="s">
        <v>117</v>
      </c>
      <c r="C76" s="80">
        <v>716514.663604</v>
      </c>
      <c r="D76" s="80">
        <v>12023.776321</v>
      </c>
      <c r="E76" s="80">
        <v>3160.551645</v>
      </c>
      <c r="F76" s="80">
        <v>1918.276909</v>
      </c>
      <c r="G76" s="80">
        <v>892.125334</v>
      </c>
      <c r="H76" s="80">
        <v>6052.822433</v>
      </c>
    </row>
    <row r="77" spans="2:8" ht="12.75">
      <c r="B77" s="79" t="s">
        <v>118</v>
      </c>
      <c r="C77" s="80">
        <v>58080.511426</v>
      </c>
      <c r="D77" s="80">
        <v>1953.879461</v>
      </c>
      <c r="E77" s="80">
        <v>668.944122</v>
      </c>
      <c r="F77" s="80">
        <v>147.713154</v>
      </c>
      <c r="G77" s="80">
        <v>777.912004</v>
      </c>
      <c r="H77" s="80">
        <v>359.310181</v>
      </c>
    </row>
    <row r="78" spans="2:8" ht="12.75">
      <c r="B78" s="79" t="s">
        <v>119</v>
      </c>
      <c r="C78" s="80">
        <v>1759.502391</v>
      </c>
      <c r="D78" s="80">
        <v>0</v>
      </c>
      <c r="E78" s="80">
        <v>0</v>
      </c>
      <c r="F78" s="80">
        <v>0</v>
      </c>
      <c r="G78" s="80">
        <v>0</v>
      </c>
      <c r="H78" s="80">
        <v>0</v>
      </c>
    </row>
    <row r="79" spans="2:8" ht="12.75">
      <c r="B79" s="79" t="s">
        <v>120</v>
      </c>
      <c r="C79" s="80">
        <v>44313.04052</v>
      </c>
      <c r="D79" s="80">
        <v>1055.205415</v>
      </c>
      <c r="E79" s="80">
        <v>725.036262</v>
      </c>
      <c r="F79" s="80">
        <v>0</v>
      </c>
      <c r="G79" s="80">
        <v>53.985182</v>
      </c>
      <c r="H79" s="80">
        <v>276.183971</v>
      </c>
    </row>
    <row r="80" spans="2:8" ht="12.75">
      <c r="B80" s="79" t="s">
        <v>121</v>
      </c>
      <c r="C80" s="80">
        <v>201238.475852</v>
      </c>
      <c r="D80" s="80">
        <v>100.809877</v>
      </c>
      <c r="E80" s="80">
        <v>82.535289</v>
      </c>
      <c r="F80" s="80">
        <v>15.203523</v>
      </c>
      <c r="G80" s="80">
        <v>0</v>
      </c>
      <c r="H80" s="80">
        <v>3.071065</v>
      </c>
    </row>
    <row r="81" spans="2:8" ht="12.75">
      <c r="B81" s="79" t="s">
        <v>122</v>
      </c>
      <c r="C81" s="80">
        <v>4263939.793814</v>
      </c>
      <c r="D81" s="80">
        <v>13026.750304</v>
      </c>
      <c r="E81" s="80">
        <v>3832.81297</v>
      </c>
      <c r="F81" s="80">
        <v>927.656214</v>
      </c>
      <c r="G81" s="80">
        <v>1023.412893</v>
      </c>
      <c r="H81" s="80">
        <v>7242.868227</v>
      </c>
    </row>
    <row r="82" spans="2:8" ht="12.75">
      <c r="B82" s="79" t="s">
        <v>123</v>
      </c>
      <c r="C82" s="80">
        <v>957118.04305</v>
      </c>
      <c r="D82" s="80">
        <v>22970.572604</v>
      </c>
      <c r="E82" s="80">
        <v>6598.239635</v>
      </c>
      <c r="F82" s="80">
        <v>1582.492713</v>
      </c>
      <c r="G82" s="80">
        <v>856.276347</v>
      </c>
      <c r="H82" s="80">
        <v>13933.563909</v>
      </c>
    </row>
    <row r="83" spans="2:8" ht="12.75">
      <c r="B83" s="127" t="s">
        <v>124</v>
      </c>
      <c r="C83" s="128">
        <v>84321287.790795</v>
      </c>
      <c r="D83" s="128">
        <v>533137.189385</v>
      </c>
      <c r="E83" s="128">
        <v>187427.551989</v>
      </c>
      <c r="F83" s="128">
        <v>39021.418595</v>
      </c>
      <c r="G83" s="128">
        <v>39578.650729</v>
      </c>
      <c r="H83" s="128">
        <v>267109.568072</v>
      </c>
    </row>
    <row r="84" spans="2:8" s="76" customFormat="1" ht="15">
      <c r="B84" s="7"/>
      <c r="C84" s="83"/>
      <c r="D84" s="83"/>
      <c r="E84" s="83"/>
      <c r="F84" s="83"/>
      <c r="G84" s="83"/>
      <c r="H84" s="83"/>
    </row>
    <row r="85" spans="2:8" ht="15">
      <c r="B85" s="116" t="s">
        <v>181</v>
      </c>
      <c r="C85" s="83"/>
      <c r="D85" s="83"/>
      <c r="E85" s="83"/>
      <c r="F85" s="83"/>
      <c r="G85" s="83"/>
      <c r="H85" s="83"/>
    </row>
    <row r="86" spans="2:8" ht="15">
      <c r="B86" s="100"/>
      <c r="C86" s="106"/>
      <c r="D86" s="106"/>
      <c r="E86" s="147" t="s">
        <v>139</v>
      </c>
      <c r="F86" s="148"/>
      <c r="G86" s="148"/>
      <c r="H86" s="149"/>
    </row>
    <row r="87" spans="2:8" ht="39">
      <c r="B87" s="84" t="s">
        <v>137</v>
      </c>
      <c r="C87" s="117" t="s">
        <v>141</v>
      </c>
      <c r="D87" s="117" t="s">
        <v>142</v>
      </c>
      <c r="E87" s="118" t="s">
        <v>33</v>
      </c>
      <c r="F87" s="119" t="s">
        <v>50</v>
      </c>
      <c r="G87" s="120" t="s">
        <v>35</v>
      </c>
      <c r="H87" s="119" t="s">
        <v>36</v>
      </c>
    </row>
    <row r="88" spans="2:8" ht="12.75">
      <c r="B88" s="79" t="s">
        <v>102</v>
      </c>
      <c r="C88" s="80">
        <v>21643276.70466</v>
      </c>
      <c r="D88" s="80">
        <v>109940.19322</v>
      </c>
      <c r="E88" s="80">
        <v>39631.98744</v>
      </c>
      <c r="F88" s="80">
        <v>13017.90031</v>
      </c>
      <c r="G88" s="80">
        <v>6716.46869</v>
      </c>
      <c r="H88" s="80">
        <v>50573.83678</v>
      </c>
    </row>
    <row r="89" spans="2:8" ht="12.75">
      <c r="B89" s="79" t="s">
        <v>103</v>
      </c>
      <c r="C89" s="80">
        <v>127832.000894</v>
      </c>
      <c r="D89" s="80">
        <v>3322.73139</v>
      </c>
      <c r="E89" s="80">
        <v>1138.258595</v>
      </c>
      <c r="F89" s="80">
        <v>142.479007</v>
      </c>
      <c r="G89" s="80">
        <v>180.603548</v>
      </c>
      <c r="H89" s="80">
        <v>1861.39024</v>
      </c>
    </row>
    <row r="90" spans="2:8" ht="12.75">
      <c r="B90" s="79" t="s">
        <v>104</v>
      </c>
      <c r="C90" s="80">
        <v>6037469.362987</v>
      </c>
      <c r="D90" s="80">
        <v>72415.483644</v>
      </c>
      <c r="E90" s="80">
        <v>16390.342379</v>
      </c>
      <c r="F90" s="80">
        <v>5065.18766</v>
      </c>
      <c r="G90" s="80">
        <v>418.973045</v>
      </c>
      <c r="H90" s="80">
        <v>50540.98056</v>
      </c>
    </row>
    <row r="91" spans="2:8" ht="12.75">
      <c r="B91" s="79" t="s">
        <v>173</v>
      </c>
      <c r="C91" s="80">
        <v>670407.716279</v>
      </c>
      <c r="D91" s="80">
        <v>11724.373346</v>
      </c>
      <c r="E91" s="80">
        <v>3762.980281</v>
      </c>
      <c r="F91" s="80">
        <v>0</v>
      </c>
      <c r="G91" s="80">
        <v>1029.588047</v>
      </c>
      <c r="H91" s="80">
        <v>6931.805018</v>
      </c>
    </row>
    <row r="92" spans="2:8" ht="12.75">
      <c r="B92" s="79" t="s">
        <v>106</v>
      </c>
      <c r="C92" s="80">
        <v>19617125.596746</v>
      </c>
      <c r="D92" s="80">
        <v>73198.226106</v>
      </c>
      <c r="E92" s="80">
        <v>40691.25759</v>
      </c>
      <c r="F92" s="80">
        <v>4972.515959</v>
      </c>
      <c r="G92" s="80">
        <v>7745.307054</v>
      </c>
      <c r="H92" s="80">
        <v>19789.145503</v>
      </c>
    </row>
    <row r="93" spans="2:8" ht="12.75">
      <c r="B93" s="79" t="s">
        <v>107</v>
      </c>
      <c r="C93" s="80">
        <v>2850.196075</v>
      </c>
      <c r="D93" s="80">
        <v>6.808203</v>
      </c>
      <c r="E93" s="80">
        <v>0.727632</v>
      </c>
      <c r="F93" s="80">
        <v>0</v>
      </c>
      <c r="G93" s="80">
        <v>0</v>
      </c>
      <c r="H93" s="80">
        <v>6.080571</v>
      </c>
    </row>
    <row r="94" spans="2:8" ht="12.75">
      <c r="B94" s="79" t="s">
        <v>108</v>
      </c>
      <c r="C94" s="80">
        <v>1893569.115425</v>
      </c>
      <c r="D94" s="80">
        <v>9693.701422</v>
      </c>
      <c r="E94" s="80">
        <v>5208.615971</v>
      </c>
      <c r="F94" s="80">
        <v>691.457971</v>
      </c>
      <c r="G94" s="80">
        <v>1070.553286</v>
      </c>
      <c r="H94" s="80">
        <v>2723.074194</v>
      </c>
    </row>
    <row r="95" spans="2:8" ht="12.75">
      <c r="B95" s="79" t="s">
        <v>109</v>
      </c>
      <c r="C95" s="80">
        <v>4015749.100892</v>
      </c>
      <c r="D95" s="80">
        <v>9864.756435</v>
      </c>
      <c r="E95" s="80">
        <v>4768.620897</v>
      </c>
      <c r="F95" s="80">
        <v>633.797944</v>
      </c>
      <c r="G95" s="80">
        <v>336.764446</v>
      </c>
      <c r="H95" s="80">
        <v>4125.573148</v>
      </c>
    </row>
    <row r="96" spans="2:8" ht="12.75">
      <c r="B96" s="79" t="s">
        <v>110</v>
      </c>
      <c r="C96" s="80">
        <v>26721.051882</v>
      </c>
      <c r="D96" s="80">
        <v>0</v>
      </c>
      <c r="E96" s="80">
        <v>0</v>
      </c>
      <c r="F96" s="80">
        <v>0</v>
      </c>
      <c r="G96" s="80">
        <v>0</v>
      </c>
      <c r="H96" s="80">
        <v>0</v>
      </c>
    </row>
    <row r="97" spans="2:8" ht="12.75">
      <c r="B97" s="79" t="s">
        <v>112</v>
      </c>
      <c r="C97" s="80">
        <v>34201433.946672</v>
      </c>
      <c r="D97" s="80">
        <v>173834.509494</v>
      </c>
      <c r="E97" s="80">
        <v>76489.807474</v>
      </c>
      <c r="F97" s="80">
        <v>12914.01674</v>
      </c>
      <c r="G97" s="80">
        <v>17107.684775</v>
      </c>
      <c r="H97" s="80">
        <v>67323.000505</v>
      </c>
    </row>
    <row r="98" spans="2:8" ht="12.75">
      <c r="B98" s="85" t="s">
        <v>169</v>
      </c>
      <c r="C98" s="80">
        <v>1507762.337017</v>
      </c>
      <c r="D98" s="80">
        <v>13812.131858</v>
      </c>
      <c r="E98" s="80">
        <v>5319.712802</v>
      </c>
      <c r="F98" s="80">
        <v>740.278875</v>
      </c>
      <c r="G98" s="80">
        <v>795.560113</v>
      </c>
      <c r="H98" s="80">
        <v>6956.580068</v>
      </c>
    </row>
    <row r="99" spans="2:8" ht="12.75">
      <c r="B99" s="79" t="s">
        <v>114</v>
      </c>
      <c r="C99" s="80">
        <v>1698.411962</v>
      </c>
      <c r="D99" s="80">
        <v>20.05882</v>
      </c>
      <c r="E99" s="80">
        <v>0.093216</v>
      </c>
      <c r="F99" s="80">
        <v>0</v>
      </c>
      <c r="G99" s="80">
        <v>0</v>
      </c>
      <c r="H99" s="80">
        <v>19.965604</v>
      </c>
    </row>
    <row r="100" spans="2:8" ht="12.75">
      <c r="B100" s="79" t="s">
        <v>115</v>
      </c>
      <c r="C100" s="80">
        <v>86149.256563</v>
      </c>
      <c r="D100" s="80">
        <v>271.6106</v>
      </c>
      <c r="E100" s="80">
        <v>0</v>
      </c>
      <c r="F100" s="80">
        <v>0</v>
      </c>
      <c r="G100" s="80">
        <v>0</v>
      </c>
      <c r="H100" s="80">
        <v>271.6106</v>
      </c>
    </row>
    <row r="101" spans="2:8" ht="12.75">
      <c r="B101" s="85" t="s">
        <v>175</v>
      </c>
      <c r="C101" s="80">
        <v>21602.756952</v>
      </c>
      <c r="D101" s="80">
        <v>479.19178899999997</v>
      </c>
      <c r="E101" s="80">
        <v>0.017891</v>
      </c>
      <c r="F101" s="80">
        <v>0</v>
      </c>
      <c r="G101" s="80">
        <v>0</v>
      </c>
      <c r="H101" s="80">
        <v>479.173898</v>
      </c>
    </row>
    <row r="102" spans="2:8" ht="12.75">
      <c r="B102" s="79" t="s">
        <v>117</v>
      </c>
      <c r="C102" s="80">
        <v>969039.221648</v>
      </c>
      <c r="D102" s="80">
        <v>12547.35722</v>
      </c>
      <c r="E102" s="80">
        <v>5332.520821</v>
      </c>
      <c r="F102" s="80">
        <v>2224.42598</v>
      </c>
      <c r="G102" s="80">
        <v>829.826851</v>
      </c>
      <c r="H102" s="80">
        <v>4160.583568</v>
      </c>
    </row>
    <row r="103" spans="2:8" ht="12.75">
      <c r="B103" s="79" t="s">
        <v>118</v>
      </c>
      <c r="C103" s="80">
        <v>71079.319053</v>
      </c>
      <c r="D103" s="80">
        <v>1432.542519</v>
      </c>
      <c r="E103" s="80">
        <v>518.72558</v>
      </c>
      <c r="F103" s="80">
        <v>137.155212</v>
      </c>
      <c r="G103" s="80">
        <v>83.637005</v>
      </c>
      <c r="H103" s="80">
        <v>693.024722</v>
      </c>
    </row>
    <row r="104" spans="2:8" ht="12.75">
      <c r="B104" s="79" t="s">
        <v>119</v>
      </c>
      <c r="C104" s="80">
        <v>1504.634229</v>
      </c>
      <c r="D104" s="80">
        <v>0</v>
      </c>
      <c r="E104" s="80">
        <v>0</v>
      </c>
      <c r="F104" s="80">
        <v>0</v>
      </c>
      <c r="G104" s="80">
        <v>0</v>
      </c>
      <c r="H104" s="80">
        <v>0</v>
      </c>
    </row>
    <row r="105" spans="2:8" ht="12.75">
      <c r="B105" s="79" t="s">
        <v>120</v>
      </c>
      <c r="C105" s="80">
        <v>54805.8794</v>
      </c>
      <c r="D105" s="80">
        <v>515.484178</v>
      </c>
      <c r="E105" s="80">
        <v>208.988093</v>
      </c>
      <c r="F105" s="80">
        <v>0</v>
      </c>
      <c r="G105" s="80">
        <v>69.322058</v>
      </c>
      <c r="H105" s="80">
        <v>237.174027</v>
      </c>
    </row>
    <row r="106" spans="2:8" ht="12.75">
      <c r="B106" s="79" t="s">
        <v>121</v>
      </c>
      <c r="C106" s="80">
        <v>370404.938784</v>
      </c>
      <c r="D106" s="80">
        <v>85.345436</v>
      </c>
      <c r="E106" s="80">
        <v>47.194013</v>
      </c>
      <c r="F106" s="80">
        <v>18.300358</v>
      </c>
      <c r="G106" s="80">
        <v>0</v>
      </c>
      <c r="H106" s="80">
        <v>19.851065</v>
      </c>
    </row>
    <row r="107" spans="2:8" ht="12.75">
      <c r="B107" s="79" t="s">
        <v>122</v>
      </c>
      <c r="C107" s="80">
        <v>4813848.541793</v>
      </c>
      <c r="D107" s="80">
        <v>14696.792278</v>
      </c>
      <c r="E107" s="80">
        <v>3224.246493</v>
      </c>
      <c r="F107" s="80">
        <v>971.328898</v>
      </c>
      <c r="G107" s="80">
        <v>990.011306</v>
      </c>
      <c r="H107" s="80">
        <v>9511.205581</v>
      </c>
    </row>
    <row r="108" spans="2:8" ht="12.75">
      <c r="B108" s="79" t="s">
        <v>123</v>
      </c>
      <c r="C108" s="80">
        <v>1126242.284167</v>
      </c>
      <c r="D108" s="80">
        <v>15001.342571</v>
      </c>
      <c r="E108" s="80">
        <v>6469.531488</v>
      </c>
      <c r="F108" s="80">
        <v>1590.711317</v>
      </c>
      <c r="G108" s="80">
        <v>1220.107942</v>
      </c>
      <c r="H108" s="80">
        <v>5720.991824</v>
      </c>
    </row>
    <row r="109" spans="2:8" ht="12.75">
      <c r="B109" s="127" t="s">
        <v>124</v>
      </c>
      <c r="C109" s="128">
        <v>97260572.37408</v>
      </c>
      <c r="D109" s="128">
        <v>522862.640529</v>
      </c>
      <c r="E109" s="128">
        <v>209203.628656</v>
      </c>
      <c r="F109" s="128">
        <v>43119.556231</v>
      </c>
      <c r="G109" s="128">
        <v>38594.408166</v>
      </c>
      <c r="H109" s="128">
        <v>231945.047476</v>
      </c>
    </row>
    <row r="110" spans="2:8" s="76" customFormat="1" ht="15">
      <c r="B110" s="7"/>
      <c r="C110" s="83"/>
      <c r="D110" s="83"/>
      <c r="E110" s="83"/>
      <c r="F110" s="83"/>
      <c r="G110" s="83"/>
      <c r="H110" s="83"/>
    </row>
    <row r="111" spans="2:8" ht="15">
      <c r="B111" s="116" t="s">
        <v>178</v>
      </c>
      <c r="C111" s="83"/>
      <c r="D111" s="83"/>
      <c r="E111" s="83"/>
      <c r="F111" s="83"/>
      <c r="G111" s="83"/>
      <c r="H111" s="83"/>
    </row>
    <row r="112" spans="2:8" ht="15">
      <c r="B112" s="100"/>
      <c r="C112" s="106"/>
      <c r="D112" s="106"/>
      <c r="E112" s="147" t="s">
        <v>139</v>
      </c>
      <c r="F112" s="148"/>
      <c r="G112" s="148"/>
      <c r="H112" s="149"/>
    </row>
    <row r="113" spans="2:8" ht="39">
      <c r="B113" s="84" t="s">
        <v>137</v>
      </c>
      <c r="C113" s="117" t="s">
        <v>141</v>
      </c>
      <c r="D113" s="117" t="s">
        <v>142</v>
      </c>
      <c r="E113" s="118" t="s">
        <v>33</v>
      </c>
      <c r="F113" s="119" t="s">
        <v>50</v>
      </c>
      <c r="G113" s="120" t="s">
        <v>35</v>
      </c>
      <c r="H113" s="119" t="s">
        <v>36</v>
      </c>
    </row>
    <row r="114" spans="2:8" ht="12.75">
      <c r="B114" s="79" t="s">
        <v>102</v>
      </c>
      <c r="C114" s="80">
        <v>20323468.29076</v>
      </c>
      <c r="D114" s="80">
        <v>102473.28432</v>
      </c>
      <c r="E114" s="80">
        <v>35406.0731</v>
      </c>
      <c r="F114" s="80">
        <v>11260.59357</v>
      </c>
      <c r="G114" s="80">
        <v>5187.90389</v>
      </c>
      <c r="H114" s="80">
        <v>50618.71376</v>
      </c>
    </row>
    <row r="115" spans="2:8" ht="12.75">
      <c r="B115" s="79" t="s">
        <v>103</v>
      </c>
      <c r="C115" s="80">
        <v>109073.054597</v>
      </c>
      <c r="D115" s="80">
        <v>3887.947743</v>
      </c>
      <c r="E115" s="80">
        <v>1450.593947</v>
      </c>
      <c r="F115" s="80">
        <v>26.194569</v>
      </c>
      <c r="G115" s="80">
        <v>121.017986</v>
      </c>
      <c r="H115" s="80">
        <v>2290.141241</v>
      </c>
    </row>
    <row r="116" spans="2:8" ht="12.75">
      <c r="B116" s="79" t="s">
        <v>104</v>
      </c>
      <c r="C116" s="80">
        <v>5622148.928623</v>
      </c>
      <c r="D116" s="80">
        <v>104223.575242</v>
      </c>
      <c r="E116" s="80">
        <v>15368.212725</v>
      </c>
      <c r="F116" s="80">
        <v>3492.194175</v>
      </c>
      <c r="G116" s="80">
        <v>393.179884</v>
      </c>
      <c r="H116" s="80">
        <v>84969.988458</v>
      </c>
    </row>
    <row r="117" spans="2:8" ht="12.75">
      <c r="B117" s="79" t="s">
        <v>173</v>
      </c>
      <c r="C117" s="80">
        <v>651606.854403</v>
      </c>
      <c r="D117" s="80">
        <v>12642.907335</v>
      </c>
      <c r="E117" s="80">
        <v>2803.06008</v>
      </c>
      <c r="F117" s="80">
        <v>0</v>
      </c>
      <c r="G117" s="80">
        <v>741.383975</v>
      </c>
      <c r="H117" s="80">
        <v>9098.46328</v>
      </c>
    </row>
    <row r="118" spans="2:8" ht="12.75">
      <c r="B118" s="79" t="s">
        <v>106</v>
      </c>
      <c r="C118" s="80">
        <v>19160573.65609</v>
      </c>
      <c r="D118" s="80">
        <v>57334.129068</v>
      </c>
      <c r="E118" s="80">
        <v>28546.23195</v>
      </c>
      <c r="F118" s="80">
        <v>4410.92579</v>
      </c>
      <c r="G118" s="80">
        <v>5496.136999</v>
      </c>
      <c r="H118" s="80">
        <v>18880.834329</v>
      </c>
    </row>
    <row r="119" spans="2:8" ht="12.75">
      <c r="B119" s="79" t="s">
        <v>107</v>
      </c>
      <c r="C119" s="80">
        <v>2452.466023</v>
      </c>
      <c r="D119" s="80">
        <v>38.454282</v>
      </c>
      <c r="E119" s="80">
        <v>0</v>
      </c>
      <c r="F119" s="80">
        <v>0.044</v>
      </c>
      <c r="G119" s="80">
        <v>0</v>
      </c>
      <c r="H119" s="80">
        <v>38.410282</v>
      </c>
    </row>
    <row r="120" spans="2:8" ht="13.5" customHeight="1">
      <c r="B120" s="79" t="s">
        <v>108</v>
      </c>
      <c r="C120" s="80">
        <v>1716171.526549</v>
      </c>
      <c r="D120" s="80">
        <v>8282.514515</v>
      </c>
      <c r="E120" s="80">
        <v>4562.918602</v>
      </c>
      <c r="F120" s="80">
        <v>699.808936</v>
      </c>
      <c r="G120" s="80">
        <v>787.524642</v>
      </c>
      <c r="H120" s="80">
        <v>2232.262335</v>
      </c>
    </row>
    <row r="121" spans="2:8" ht="13.5" customHeight="1">
      <c r="B121" s="79" t="s">
        <v>109</v>
      </c>
      <c r="C121" s="80">
        <v>3668221.956935</v>
      </c>
      <c r="D121" s="80">
        <v>9454.706923</v>
      </c>
      <c r="E121" s="80">
        <v>3212.824785</v>
      </c>
      <c r="F121" s="80">
        <v>684.245878</v>
      </c>
      <c r="G121" s="80">
        <v>393.699857</v>
      </c>
      <c r="H121" s="80">
        <v>5163.936403</v>
      </c>
    </row>
    <row r="122" spans="2:8" ht="13.5" customHeight="1">
      <c r="B122" s="79" t="s">
        <v>110</v>
      </c>
      <c r="C122" s="80">
        <v>45801.846553</v>
      </c>
      <c r="D122" s="80">
        <v>0</v>
      </c>
      <c r="E122" s="80">
        <v>0</v>
      </c>
      <c r="F122" s="80">
        <v>0</v>
      </c>
      <c r="G122" s="80">
        <v>0</v>
      </c>
      <c r="H122" s="80">
        <v>0</v>
      </c>
    </row>
    <row r="123" spans="2:8" ht="13.5" customHeight="1">
      <c r="B123" s="79" t="s">
        <v>112</v>
      </c>
      <c r="C123" s="80">
        <v>32965622.447904</v>
      </c>
      <c r="D123" s="80">
        <v>144273.231696</v>
      </c>
      <c r="E123" s="80">
        <v>59496.21526</v>
      </c>
      <c r="F123" s="80">
        <v>11280.42249</v>
      </c>
      <c r="G123" s="80">
        <v>14467.956853</v>
      </c>
      <c r="H123" s="80">
        <v>59028.637093</v>
      </c>
    </row>
    <row r="124" spans="2:8" ht="13.5" customHeight="1">
      <c r="B124" s="85" t="s">
        <v>169</v>
      </c>
      <c r="C124" s="80">
        <v>1286419.921496</v>
      </c>
      <c r="D124" s="80">
        <v>13108.926772</v>
      </c>
      <c r="E124" s="80">
        <v>4567.121464</v>
      </c>
      <c r="F124" s="80">
        <v>772.369417</v>
      </c>
      <c r="G124" s="80">
        <v>980.400731</v>
      </c>
      <c r="H124" s="80">
        <v>6789.03516</v>
      </c>
    </row>
    <row r="125" spans="2:8" ht="13.5" customHeight="1">
      <c r="B125" s="79" t="s">
        <v>114</v>
      </c>
      <c r="C125" s="80">
        <v>1853.274609</v>
      </c>
      <c r="D125" s="80">
        <v>4.023449</v>
      </c>
      <c r="E125" s="80">
        <v>0.142679</v>
      </c>
      <c r="F125" s="80">
        <v>0</v>
      </c>
      <c r="G125" s="80">
        <v>0</v>
      </c>
      <c r="H125" s="80">
        <v>3.88077</v>
      </c>
    </row>
    <row r="126" spans="2:8" ht="13.5" customHeight="1">
      <c r="B126" s="79" t="s">
        <v>115</v>
      </c>
      <c r="C126" s="80">
        <v>43472.682236</v>
      </c>
      <c r="D126" s="80">
        <v>309.71739</v>
      </c>
      <c r="E126" s="80">
        <v>0</v>
      </c>
      <c r="F126" s="80">
        <v>0</v>
      </c>
      <c r="G126" s="80">
        <v>0</v>
      </c>
      <c r="H126" s="80">
        <v>309.71739</v>
      </c>
    </row>
    <row r="127" spans="2:8" ht="13.5" customHeight="1">
      <c r="B127" s="85" t="s">
        <v>175</v>
      </c>
      <c r="C127" s="80">
        <v>27886.754548</v>
      </c>
      <c r="D127" s="80">
        <v>383.86436</v>
      </c>
      <c r="E127" s="80">
        <v>25.904513</v>
      </c>
      <c r="F127" s="80">
        <v>0</v>
      </c>
      <c r="G127" s="80">
        <v>0</v>
      </c>
      <c r="H127" s="80">
        <v>357.959847</v>
      </c>
    </row>
    <row r="128" spans="2:8" ht="13.5" customHeight="1">
      <c r="B128" s="79" t="s">
        <v>117</v>
      </c>
      <c r="C128" s="80">
        <v>883282.323089</v>
      </c>
      <c r="D128" s="80">
        <v>18774.628028</v>
      </c>
      <c r="E128" s="80">
        <v>7273.17498</v>
      </c>
      <c r="F128" s="80">
        <v>563.067089</v>
      </c>
      <c r="G128" s="80">
        <v>569.148938</v>
      </c>
      <c r="H128" s="80">
        <v>10369.237021</v>
      </c>
    </row>
    <row r="129" spans="2:8" ht="13.5" customHeight="1">
      <c r="B129" s="79" t="s">
        <v>118</v>
      </c>
      <c r="C129" s="80">
        <v>69359.909151</v>
      </c>
      <c r="D129" s="80">
        <v>1091.1205</v>
      </c>
      <c r="E129" s="80">
        <v>430.763954</v>
      </c>
      <c r="F129" s="80">
        <v>166.375037</v>
      </c>
      <c r="G129" s="80">
        <v>94.138552</v>
      </c>
      <c r="H129" s="80">
        <v>399.842957</v>
      </c>
    </row>
    <row r="130" spans="2:8" ht="13.5" customHeight="1">
      <c r="B130" s="79" t="s">
        <v>119</v>
      </c>
      <c r="C130" s="80">
        <v>2855.829401</v>
      </c>
      <c r="D130" s="80">
        <v>0</v>
      </c>
      <c r="E130" s="80">
        <v>0</v>
      </c>
      <c r="F130" s="80">
        <v>0</v>
      </c>
      <c r="G130" s="80">
        <v>0</v>
      </c>
      <c r="H130" s="80">
        <v>0</v>
      </c>
    </row>
    <row r="131" spans="2:8" ht="13.5" customHeight="1">
      <c r="B131" s="79" t="s">
        <v>120</v>
      </c>
      <c r="C131" s="80">
        <v>53091.674386</v>
      </c>
      <c r="D131" s="80">
        <v>912.048281</v>
      </c>
      <c r="E131" s="80">
        <v>565.644311</v>
      </c>
      <c r="F131" s="80">
        <v>0</v>
      </c>
      <c r="G131" s="80">
        <v>52.307278</v>
      </c>
      <c r="H131" s="80">
        <v>294.096692</v>
      </c>
    </row>
    <row r="132" spans="2:8" ht="13.5" customHeight="1">
      <c r="B132" s="79" t="s">
        <v>121</v>
      </c>
      <c r="C132" s="80">
        <v>267180.492161</v>
      </c>
      <c r="D132" s="80">
        <v>414.413991</v>
      </c>
      <c r="E132" s="80">
        <v>391.620732</v>
      </c>
      <c r="F132" s="80">
        <v>0</v>
      </c>
      <c r="G132" s="80">
        <v>0</v>
      </c>
      <c r="H132" s="80">
        <v>22.793259</v>
      </c>
    </row>
    <row r="133" spans="2:8" ht="13.5" customHeight="1">
      <c r="B133" s="79" t="s">
        <v>122</v>
      </c>
      <c r="C133" s="80">
        <v>5130382.720659</v>
      </c>
      <c r="D133" s="80">
        <v>20646.928326</v>
      </c>
      <c r="E133" s="80">
        <v>4305.4873</v>
      </c>
      <c r="F133" s="80">
        <v>1052.26571</v>
      </c>
      <c r="G133" s="80">
        <v>806.363755</v>
      </c>
      <c r="H133" s="80">
        <v>14482.811561</v>
      </c>
    </row>
    <row r="134" spans="2:8" ht="13.5" customHeight="1">
      <c r="B134" s="79" t="s">
        <v>123</v>
      </c>
      <c r="C134" s="80">
        <v>1235361.850755</v>
      </c>
      <c r="D134" s="80">
        <v>21427.604031</v>
      </c>
      <c r="E134" s="80">
        <v>6192.095286</v>
      </c>
      <c r="F134" s="80">
        <v>1295.878511</v>
      </c>
      <c r="G134" s="80">
        <v>1230.408367</v>
      </c>
      <c r="H134" s="80">
        <v>12709.221867</v>
      </c>
    </row>
    <row r="135" spans="2:8" ht="13.5" customHeight="1">
      <c r="B135" s="127" t="s">
        <v>124</v>
      </c>
      <c r="C135" s="128">
        <v>93266288.460928</v>
      </c>
      <c r="D135" s="128">
        <v>519684.026252</v>
      </c>
      <c r="E135" s="128">
        <v>174598.085668</v>
      </c>
      <c r="F135" s="128">
        <v>35704.385172</v>
      </c>
      <c r="G135" s="128">
        <v>31321.571707</v>
      </c>
      <c r="H135" s="128">
        <v>278059.983705</v>
      </c>
    </row>
    <row r="136" spans="3:8" ht="13.5" customHeight="1">
      <c r="C136" s="83"/>
      <c r="D136" s="83"/>
      <c r="E136" s="83"/>
      <c r="F136" s="83"/>
      <c r="G136" s="83"/>
      <c r="H136" s="83"/>
    </row>
    <row r="137" spans="2:8" ht="30" customHeight="1">
      <c r="B137" s="116" t="s">
        <v>168</v>
      </c>
      <c r="C137" s="83"/>
      <c r="D137" s="83"/>
      <c r="E137" s="83"/>
      <c r="F137" s="83"/>
      <c r="G137" s="83"/>
      <c r="H137" s="83"/>
    </row>
    <row r="138" spans="2:8" ht="35.25" customHeight="1">
      <c r="B138" s="100"/>
      <c r="C138" s="106"/>
      <c r="D138" s="106"/>
      <c r="E138" s="147" t="s">
        <v>139</v>
      </c>
      <c r="F138" s="148"/>
      <c r="G138" s="148"/>
      <c r="H138" s="149"/>
    </row>
    <row r="139" spans="2:8" ht="39.75" customHeight="1">
      <c r="B139" s="84" t="s">
        <v>137</v>
      </c>
      <c r="C139" s="117" t="s">
        <v>141</v>
      </c>
      <c r="D139" s="117" t="s">
        <v>142</v>
      </c>
      <c r="E139" s="118" t="s">
        <v>33</v>
      </c>
      <c r="F139" s="119" t="s">
        <v>50</v>
      </c>
      <c r="G139" s="120" t="s">
        <v>35</v>
      </c>
      <c r="H139" s="119" t="s">
        <v>36</v>
      </c>
    </row>
    <row r="140" spans="2:8" ht="13.5" customHeight="1">
      <c r="B140" s="79" t="s">
        <v>102</v>
      </c>
      <c r="C140" s="80">
        <v>21228644.50708</v>
      </c>
      <c r="D140" s="80">
        <v>115297.42999</v>
      </c>
      <c r="E140" s="80">
        <v>33170.89307</v>
      </c>
      <c r="F140" s="80">
        <v>11224.29873</v>
      </c>
      <c r="G140" s="80">
        <v>5197.22083</v>
      </c>
      <c r="H140" s="80">
        <v>65705.01736</v>
      </c>
    </row>
    <row r="141" spans="2:8" ht="13.5" customHeight="1">
      <c r="B141" s="79" t="s">
        <v>103</v>
      </c>
      <c r="C141" s="80">
        <v>98210.538491</v>
      </c>
      <c r="D141" s="80">
        <v>2554.201728</v>
      </c>
      <c r="E141" s="80">
        <v>928.426054</v>
      </c>
      <c r="F141" s="80">
        <v>78.908715</v>
      </c>
      <c r="G141" s="80">
        <v>9.405711</v>
      </c>
      <c r="H141" s="80">
        <v>1537.461248</v>
      </c>
    </row>
    <row r="142" spans="2:8" ht="13.5" customHeight="1">
      <c r="B142" s="79" t="s">
        <v>104</v>
      </c>
      <c r="C142" s="80">
        <v>6441465.776854</v>
      </c>
      <c r="D142" s="80">
        <v>179457.270187</v>
      </c>
      <c r="E142" s="80">
        <v>13682.035747</v>
      </c>
      <c r="F142" s="80">
        <v>4258.012106</v>
      </c>
      <c r="G142" s="80">
        <v>472.876425</v>
      </c>
      <c r="H142" s="80">
        <v>161044.345909</v>
      </c>
    </row>
    <row r="143" spans="2:8" ht="13.5" customHeight="1">
      <c r="B143" s="79" t="s">
        <v>173</v>
      </c>
      <c r="C143" s="80">
        <v>672766.156281</v>
      </c>
      <c r="D143" s="80">
        <v>14537.315285</v>
      </c>
      <c r="E143" s="80">
        <v>2407.103588</v>
      </c>
      <c r="F143" s="80">
        <v>0</v>
      </c>
      <c r="G143" s="80">
        <v>900.335879</v>
      </c>
      <c r="H143" s="80">
        <v>11229.875818</v>
      </c>
    </row>
    <row r="144" spans="2:8" ht="13.5" customHeight="1">
      <c r="B144" s="79" t="s">
        <v>106</v>
      </c>
      <c r="C144" s="80">
        <v>19941252.736162</v>
      </c>
      <c r="D144" s="80">
        <v>52335.05364</v>
      </c>
      <c r="E144" s="80">
        <v>23413.569483</v>
      </c>
      <c r="F144" s="80">
        <v>1420.389952</v>
      </c>
      <c r="G144" s="80">
        <v>8559.500057</v>
      </c>
      <c r="H144" s="80">
        <v>18941.594148</v>
      </c>
    </row>
    <row r="145" spans="2:8" ht="29.25" customHeight="1">
      <c r="B145" s="79" t="s">
        <v>107</v>
      </c>
      <c r="C145" s="80">
        <v>2359.90533</v>
      </c>
      <c r="D145" s="80">
        <v>73.99451</v>
      </c>
      <c r="E145" s="80">
        <v>0.110326</v>
      </c>
      <c r="F145" s="80">
        <v>0</v>
      </c>
      <c r="G145" s="80">
        <v>0</v>
      </c>
      <c r="H145" s="80">
        <v>73.884184</v>
      </c>
    </row>
    <row r="146" spans="2:8" ht="12.75">
      <c r="B146" s="79" t="s">
        <v>108</v>
      </c>
      <c r="C146" s="80">
        <v>1784569.331418</v>
      </c>
      <c r="D146" s="80">
        <v>14732.772983</v>
      </c>
      <c r="E146" s="80">
        <v>3656.320064</v>
      </c>
      <c r="F146" s="80">
        <v>653.168199</v>
      </c>
      <c r="G146" s="80">
        <v>1032.110012</v>
      </c>
      <c r="H146" s="80">
        <v>9391.174708</v>
      </c>
    </row>
    <row r="147" spans="2:8" ht="22.5" customHeight="1">
      <c r="B147" s="79" t="s">
        <v>109</v>
      </c>
      <c r="C147" s="80">
        <v>4229282.157875</v>
      </c>
      <c r="D147" s="80">
        <v>9466.757745</v>
      </c>
      <c r="E147" s="80">
        <v>2694.771824</v>
      </c>
      <c r="F147" s="80">
        <v>299.997286</v>
      </c>
      <c r="G147" s="80">
        <v>270.282915</v>
      </c>
      <c r="H147" s="80">
        <v>6201.70572</v>
      </c>
    </row>
    <row r="148" spans="2:8" ht="12.75">
      <c r="B148" s="79" t="s">
        <v>110</v>
      </c>
      <c r="C148" s="80">
        <v>30947.716642</v>
      </c>
      <c r="D148" s="80">
        <v>228.768028</v>
      </c>
      <c r="E148" s="80">
        <v>0</v>
      </c>
      <c r="F148" s="80">
        <v>0</v>
      </c>
      <c r="G148" s="80">
        <v>0</v>
      </c>
      <c r="H148" s="80">
        <v>228.768028</v>
      </c>
    </row>
    <row r="149" spans="2:8" ht="12.75">
      <c r="B149" s="79" t="s">
        <v>112</v>
      </c>
      <c r="C149" s="80">
        <v>34526652.56181</v>
      </c>
      <c r="D149" s="80">
        <v>145503.988031</v>
      </c>
      <c r="E149" s="80">
        <v>56475.306683</v>
      </c>
      <c r="F149" s="80">
        <v>10068.499077</v>
      </c>
      <c r="G149" s="80">
        <v>13187.43185</v>
      </c>
      <c r="H149" s="80">
        <v>65772.750421</v>
      </c>
    </row>
    <row r="150" spans="2:8" ht="12.75">
      <c r="B150" s="85" t="s">
        <v>169</v>
      </c>
      <c r="C150" s="80">
        <v>1265404.659426</v>
      </c>
      <c r="D150" s="80">
        <v>15010.794979</v>
      </c>
      <c r="E150" s="80">
        <v>3964.900137</v>
      </c>
      <c r="F150" s="80">
        <v>572.433235</v>
      </c>
      <c r="G150" s="80">
        <v>554.9085</v>
      </c>
      <c r="H150" s="80">
        <v>9918.553107</v>
      </c>
    </row>
    <row r="151" spans="2:8" ht="12.75">
      <c r="B151" s="79" t="s">
        <v>127</v>
      </c>
      <c r="C151" s="80">
        <v>1.2032</v>
      </c>
      <c r="D151" s="80">
        <v>1.2032</v>
      </c>
      <c r="E151" s="80">
        <v>0</v>
      </c>
      <c r="F151" s="80">
        <v>0</v>
      </c>
      <c r="G151" s="80">
        <v>0</v>
      </c>
      <c r="H151" s="80">
        <v>1.2032</v>
      </c>
    </row>
    <row r="152" spans="2:8" ht="12.75">
      <c r="B152" s="79" t="s">
        <v>114</v>
      </c>
      <c r="C152" s="80">
        <v>1988.188205</v>
      </c>
      <c r="D152" s="80">
        <v>35.467133</v>
      </c>
      <c r="E152" s="80">
        <v>2.379149</v>
      </c>
      <c r="F152" s="80">
        <v>0</v>
      </c>
      <c r="G152" s="80">
        <v>0</v>
      </c>
      <c r="H152" s="80">
        <v>33.087984</v>
      </c>
    </row>
    <row r="153" spans="2:8" ht="12.75">
      <c r="B153" s="79" t="s">
        <v>115</v>
      </c>
      <c r="C153" s="80">
        <v>53860.237094</v>
      </c>
      <c r="D153" s="80">
        <v>180.433807</v>
      </c>
      <c r="E153" s="80">
        <v>0</v>
      </c>
      <c r="F153" s="80">
        <v>0</v>
      </c>
      <c r="G153" s="80">
        <v>0</v>
      </c>
      <c r="H153" s="80">
        <v>180.433807</v>
      </c>
    </row>
    <row r="154" spans="2:8" ht="12.75">
      <c r="B154" s="79" t="s">
        <v>175</v>
      </c>
      <c r="C154" s="80">
        <v>29140.872676</v>
      </c>
      <c r="D154" s="80">
        <v>368.355518</v>
      </c>
      <c r="E154" s="80">
        <v>0</v>
      </c>
      <c r="F154" s="80">
        <v>0</v>
      </c>
      <c r="G154" s="80">
        <v>0</v>
      </c>
      <c r="H154" s="80">
        <v>368.355518</v>
      </c>
    </row>
    <row r="155" spans="2:8" ht="12.75">
      <c r="B155" s="79" t="s">
        <v>117</v>
      </c>
      <c r="C155" s="80">
        <v>2288642.81974</v>
      </c>
      <c r="D155" s="80">
        <v>15867.6644</v>
      </c>
      <c r="E155" s="80">
        <v>7335.917786</v>
      </c>
      <c r="F155" s="80">
        <v>798.717126</v>
      </c>
      <c r="G155" s="80">
        <v>783.051304</v>
      </c>
      <c r="H155" s="80">
        <v>6949.978184</v>
      </c>
    </row>
    <row r="156" spans="2:8" ht="12.75">
      <c r="B156" s="79" t="s">
        <v>118</v>
      </c>
      <c r="C156" s="80">
        <v>54988.064288</v>
      </c>
      <c r="D156" s="80">
        <v>647.320666</v>
      </c>
      <c r="E156" s="80">
        <v>357.40094</v>
      </c>
      <c r="F156" s="80">
        <v>55.042299</v>
      </c>
      <c r="G156" s="80">
        <v>51.807982</v>
      </c>
      <c r="H156" s="80">
        <v>183.069445</v>
      </c>
    </row>
    <row r="157" spans="2:8" ht="12.75">
      <c r="B157" s="79" t="s">
        <v>119</v>
      </c>
      <c r="C157" s="80">
        <v>2965.516777</v>
      </c>
      <c r="D157" s="80">
        <v>0</v>
      </c>
      <c r="E157" s="80">
        <v>0</v>
      </c>
      <c r="F157" s="80">
        <v>0</v>
      </c>
      <c r="G157" s="80">
        <v>0</v>
      </c>
      <c r="H157" s="80">
        <v>0</v>
      </c>
    </row>
    <row r="158" spans="2:8" ht="12.75">
      <c r="B158" s="79" t="s">
        <v>120</v>
      </c>
      <c r="C158" s="80">
        <v>62756.070968</v>
      </c>
      <c r="D158" s="80">
        <v>1249.936116</v>
      </c>
      <c r="E158" s="80">
        <v>438.229019</v>
      </c>
      <c r="F158" s="80">
        <v>0</v>
      </c>
      <c r="G158" s="80">
        <v>392.539361</v>
      </c>
      <c r="H158" s="80">
        <v>419.167736</v>
      </c>
    </row>
    <row r="159" spans="2:8" ht="12.75">
      <c r="B159" s="79" t="s">
        <v>121</v>
      </c>
      <c r="C159" s="80">
        <v>202303.029444</v>
      </c>
      <c r="D159" s="80">
        <v>64.921942</v>
      </c>
      <c r="E159" s="80">
        <v>21.650083</v>
      </c>
      <c r="F159" s="80">
        <v>1.345421</v>
      </c>
      <c r="G159" s="80">
        <v>0</v>
      </c>
      <c r="H159" s="80">
        <v>41.926438</v>
      </c>
    </row>
    <row r="160" spans="2:8" ht="12.75">
      <c r="B160" s="79" t="s">
        <v>122</v>
      </c>
      <c r="C160" s="80">
        <v>5367017.115188</v>
      </c>
      <c r="D160" s="80">
        <v>14246.294673</v>
      </c>
      <c r="E160" s="80">
        <v>4005.593614</v>
      </c>
      <c r="F160" s="80">
        <v>1188.498829</v>
      </c>
      <c r="G160" s="80">
        <v>705.722114</v>
      </c>
      <c r="H160" s="80">
        <v>8346.480116</v>
      </c>
    </row>
    <row r="161" spans="2:8" ht="12.75">
      <c r="B161" s="79" t="s">
        <v>123</v>
      </c>
      <c r="C161" s="80">
        <v>1721197.484825</v>
      </c>
      <c r="D161" s="80">
        <v>24311.391687</v>
      </c>
      <c r="E161" s="80">
        <v>4832.274547</v>
      </c>
      <c r="F161" s="80">
        <v>1987.01916</v>
      </c>
      <c r="G161" s="80">
        <v>1408.627541</v>
      </c>
      <c r="H161" s="80">
        <v>16083.470439</v>
      </c>
    </row>
    <row r="162" spans="2:8" ht="12.75">
      <c r="B162" s="127" t="s">
        <v>124</v>
      </c>
      <c r="C162" s="128">
        <v>100006416.649774</v>
      </c>
      <c r="D162" s="128">
        <v>606171.336248</v>
      </c>
      <c r="E162" s="128">
        <v>157386.882114</v>
      </c>
      <c r="F162" s="128">
        <v>32606.330135</v>
      </c>
      <c r="G162" s="128">
        <v>33525.820481</v>
      </c>
      <c r="H162" s="128">
        <v>382652.303518</v>
      </c>
    </row>
    <row r="163" spans="3:8" ht="15">
      <c r="C163" s="83"/>
      <c r="D163" s="83"/>
      <c r="E163" s="83"/>
      <c r="F163" s="83"/>
      <c r="G163" s="83"/>
      <c r="H163" s="83"/>
    </row>
    <row r="164" spans="2:8" ht="15">
      <c r="B164" s="116" t="s">
        <v>165</v>
      </c>
      <c r="C164" s="83"/>
      <c r="D164" s="83"/>
      <c r="E164" s="83"/>
      <c r="F164" s="83"/>
      <c r="G164" s="83"/>
      <c r="H164" s="83"/>
    </row>
    <row r="165" spans="2:8" ht="15">
      <c r="B165" s="100"/>
      <c r="C165" s="106"/>
      <c r="D165" s="106"/>
      <c r="E165" s="196" t="s">
        <v>139</v>
      </c>
      <c r="F165" s="197"/>
      <c r="G165" s="197"/>
      <c r="H165" s="198"/>
    </row>
    <row r="166" spans="2:8" ht="39">
      <c r="B166" s="84" t="s">
        <v>137</v>
      </c>
      <c r="C166" s="117" t="s">
        <v>141</v>
      </c>
      <c r="D166" s="117" t="s">
        <v>142</v>
      </c>
      <c r="E166" s="118" t="s">
        <v>33</v>
      </c>
      <c r="F166" s="119" t="s">
        <v>50</v>
      </c>
      <c r="G166" s="120" t="s">
        <v>35</v>
      </c>
      <c r="H166" s="119" t="s">
        <v>36</v>
      </c>
    </row>
    <row r="167" spans="2:8" ht="12.75">
      <c r="B167" s="79" t="s">
        <v>102</v>
      </c>
      <c r="C167" s="80">
        <v>19942583.03592</v>
      </c>
      <c r="D167" s="80">
        <v>131505.94955</v>
      </c>
      <c r="E167" s="80">
        <v>33546.57191</v>
      </c>
      <c r="F167" s="80">
        <v>7854.52485</v>
      </c>
      <c r="G167" s="80">
        <v>6802.3314</v>
      </c>
      <c r="H167" s="80">
        <v>83302.52139</v>
      </c>
    </row>
    <row r="168" spans="2:8" ht="12.75">
      <c r="B168" s="79" t="s">
        <v>103</v>
      </c>
      <c r="C168" s="80">
        <v>101703.961969</v>
      </c>
      <c r="D168" s="80">
        <v>2639.574863</v>
      </c>
      <c r="E168" s="80">
        <v>869.73455</v>
      </c>
      <c r="F168" s="80">
        <v>89.088655</v>
      </c>
      <c r="G168" s="80">
        <v>31.598479</v>
      </c>
      <c r="H168" s="80">
        <v>1649.153179</v>
      </c>
    </row>
    <row r="169" spans="2:8" ht="12.75">
      <c r="B169" s="79" t="s">
        <v>104</v>
      </c>
      <c r="C169" s="80">
        <v>6052919.188388</v>
      </c>
      <c r="D169" s="80">
        <v>165135.827403</v>
      </c>
      <c r="E169" s="80">
        <v>14817.675482</v>
      </c>
      <c r="F169" s="80">
        <v>4878.730079</v>
      </c>
      <c r="G169" s="80">
        <v>320.510994</v>
      </c>
      <c r="H169" s="80">
        <v>145118.910848</v>
      </c>
    </row>
    <row r="170" spans="2:8" ht="12.75">
      <c r="B170" s="79" t="s">
        <v>105</v>
      </c>
      <c r="C170" s="80">
        <v>654288.900767</v>
      </c>
      <c r="D170" s="80">
        <v>12451.332139</v>
      </c>
      <c r="E170" s="80">
        <v>2457.272303</v>
      </c>
      <c r="F170" s="80">
        <v>0</v>
      </c>
      <c r="G170" s="80">
        <v>853.647255</v>
      </c>
      <c r="H170" s="80">
        <v>9140.412581</v>
      </c>
    </row>
    <row r="171" spans="2:8" ht="12.75">
      <c r="B171" s="79" t="s">
        <v>106</v>
      </c>
      <c r="C171" s="80">
        <v>18934488.109751</v>
      </c>
      <c r="D171" s="80">
        <v>59901.729305</v>
      </c>
      <c r="E171" s="80">
        <v>26890.474649</v>
      </c>
      <c r="F171" s="80">
        <v>4275.606574</v>
      </c>
      <c r="G171" s="80">
        <v>5266.023228</v>
      </c>
      <c r="H171" s="80">
        <v>23469.624854</v>
      </c>
    </row>
    <row r="172" spans="2:8" ht="12.75">
      <c r="B172" s="79" t="s">
        <v>107</v>
      </c>
      <c r="C172" s="80">
        <v>2034.381811</v>
      </c>
      <c r="D172" s="80">
        <v>10.92168</v>
      </c>
      <c r="E172" s="80">
        <v>0</v>
      </c>
      <c r="F172" s="80">
        <v>0</v>
      </c>
      <c r="G172" s="80">
        <v>0</v>
      </c>
      <c r="H172" s="80">
        <v>10.92168</v>
      </c>
    </row>
    <row r="173" spans="2:8" ht="12.75">
      <c r="B173" s="79" t="s">
        <v>108</v>
      </c>
      <c r="C173" s="80">
        <v>1869214.953646</v>
      </c>
      <c r="D173" s="80">
        <v>9047.447096</v>
      </c>
      <c r="E173" s="80">
        <v>3817.336183</v>
      </c>
      <c r="F173" s="80">
        <v>325.064618</v>
      </c>
      <c r="G173" s="80">
        <v>875.406756</v>
      </c>
      <c r="H173" s="80">
        <v>4029.639539</v>
      </c>
    </row>
    <row r="174" spans="2:8" ht="12.75">
      <c r="B174" s="79" t="s">
        <v>109</v>
      </c>
      <c r="C174" s="80">
        <v>3963465.088183</v>
      </c>
      <c r="D174" s="80">
        <v>9465.463425</v>
      </c>
      <c r="E174" s="80">
        <v>2067.611921</v>
      </c>
      <c r="F174" s="80">
        <v>382.573955</v>
      </c>
      <c r="G174" s="80">
        <v>282.350903</v>
      </c>
      <c r="H174" s="80">
        <v>6732.926646</v>
      </c>
    </row>
    <row r="175" spans="2:8" ht="12.75">
      <c r="B175" s="79" t="s">
        <v>110</v>
      </c>
      <c r="C175" s="80">
        <v>22767.720181</v>
      </c>
      <c r="D175" s="80">
        <v>9.075144</v>
      </c>
      <c r="E175" s="80">
        <v>0</v>
      </c>
      <c r="F175" s="80">
        <v>0</v>
      </c>
      <c r="G175" s="80">
        <v>0</v>
      </c>
      <c r="H175" s="80">
        <v>9.075144</v>
      </c>
    </row>
    <row r="176" spans="2:8" ht="21.75" customHeight="1">
      <c r="B176" s="79" t="s">
        <v>112</v>
      </c>
      <c r="C176" s="80">
        <v>32695105.060899</v>
      </c>
      <c r="D176" s="80">
        <v>150676.029186</v>
      </c>
      <c r="E176" s="80">
        <v>56537.381357</v>
      </c>
      <c r="F176" s="80">
        <v>10102.929515</v>
      </c>
      <c r="G176" s="80">
        <v>12549.316882</v>
      </c>
      <c r="H176" s="80">
        <v>71486.401432</v>
      </c>
    </row>
    <row r="177" spans="2:8" ht="37.5" customHeight="1">
      <c r="B177" s="85" t="s">
        <v>169</v>
      </c>
      <c r="C177" s="80">
        <v>1280834.962329</v>
      </c>
      <c r="D177" s="80">
        <v>15144.576486</v>
      </c>
      <c r="E177" s="80">
        <v>4807.051209</v>
      </c>
      <c r="F177" s="80">
        <v>523.849492</v>
      </c>
      <c r="G177" s="80">
        <v>804.63787</v>
      </c>
      <c r="H177" s="80">
        <v>9009.037915</v>
      </c>
    </row>
    <row r="178" spans="2:8" ht="12.75">
      <c r="B178" s="79" t="s">
        <v>114</v>
      </c>
      <c r="C178" s="80">
        <v>1604.681227</v>
      </c>
      <c r="D178" s="80">
        <v>0.1897</v>
      </c>
      <c r="E178" s="80">
        <v>0</v>
      </c>
      <c r="F178" s="80">
        <v>0</v>
      </c>
      <c r="G178" s="80">
        <v>0</v>
      </c>
      <c r="H178" s="80">
        <v>0.1897</v>
      </c>
    </row>
    <row r="179" spans="2:8" ht="12.75">
      <c r="B179" s="79" t="s">
        <v>115</v>
      </c>
      <c r="C179" s="80">
        <v>50448.759203</v>
      </c>
      <c r="D179" s="80">
        <v>695.057701</v>
      </c>
      <c r="E179" s="80">
        <v>0</v>
      </c>
      <c r="F179" s="80">
        <v>0</v>
      </c>
      <c r="G179" s="80">
        <v>0</v>
      </c>
      <c r="H179" s="80">
        <v>695.057701</v>
      </c>
    </row>
    <row r="180" spans="2:8" ht="12.75">
      <c r="B180" s="79" t="s">
        <v>116</v>
      </c>
      <c r="C180" s="80">
        <v>31448.549292</v>
      </c>
      <c r="D180" s="80">
        <v>233.147036</v>
      </c>
      <c r="E180" s="80">
        <v>25.484956</v>
      </c>
      <c r="F180" s="80">
        <v>0</v>
      </c>
      <c r="G180" s="80">
        <v>0</v>
      </c>
      <c r="H180" s="80">
        <v>207.66208</v>
      </c>
    </row>
    <row r="181" spans="2:8" ht="12.75">
      <c r="B181" s="79" t="s">
        <v>117</v>
      </c>
      <c r="C181" s="80">
        <v>690104.497312</v>
      </c>
      <c r="D181" s="80">
        <v>17841.688743</v>
      </c>
      <c r="E181" s="80">
        <v>5668.100782</v>
      </c>
      <c r="F181" s="80">
        <v>736.158474</v>
      </c>
      <c r="G181" s="80">
        <v>714.020169</v>
      </c>
      <c r="H181" s="80">
        <v>10723.409318</v>
      </c>
    </row>
    <row r="182" spans="2:8" ht="12.75">
      <c r="B182" s="79" t="s">
        <v>118</v>
      </c>
      <c r="C182" s="80">
        <v>56601.905477</v>
      </c>
      <c r="D182" s="80">
        <v>568.960144</v>
      </c>
      <c r="E182" s="80">
        <v>276.918095</v>
      </c>
      <c r="F182" s="80">
        <v>45.219801</v>
      </c>
      <c r="G182" s="80">
        <v>74.385014</v>
      </c>
      <c r="H182" s="80">
        <v>172.437234</v>
      </c>
    </row>
    <row r="183" spans="2:8" ht="12.75">
      <c r="B183" s="79" t="s">
        <v>119</v>
      </c>
      <c r="C183" s="80">
        <v>1610.524014</v>
      </c>
      <c r="D183" s="80">
        <v>0</v>
      </c>
      <c r="E183" s="80">
        <v>0</v>
      </c>
      <c r="F183" s="80">
        <v>0</v>
      </c>
      <c r="G183" s="80">
        <v>0</v>
      </c>
      <c r="H183" s="80">
        <v>0</v>
      </c>
    </row>
    <row r="184" spans="2:8" ht="12.75">
      <c r="B184" s="79" t="s">
        <v>120</v>
      </c>
      <c r="C184" s="80">
        <v>65295.79762</v>
      </c>
      <c r="D184" s="80">
        <v>557.902067</v>
      </c>
      <c r="E184" s="80">
        <v>260.541223</v>
      </c>
      <c r="F184" s="80">
        <v>0</v>
      </c>
      <c r="G184" s="80">
        <v>74.350845</v>
      </c>
      <c r="H184" s="80">
        <v>223.009999</v>
      </c>
    </row>
    <row r="185" spans="2:8" ht="12.75">
      <c r="B185" s="79" t="s">
        <v>121</v>
      </c>
      <c r="C185" s="80">
        <v>129819.35665</v>
      </c>
      <c r="D185" s="80">
        <v>79.264554</v>
      </c>
      <c r="E185" s="80">
        <v>71.144484</v>
      </c>
      <c r="F185" s="80">
        <v>8.12007</v>
      </c>
      <c r="G185" s="80">
        <v>0</v>
      </c>
      <c r="H185" s="80">
        <v>0</v>
      </c>
    </row>
    <row r="186" spans="2:8" ht="12.75">
      <c r="B186" s="79" t="s">
        <v>122</v>
      </c>
      <c r="C186" s="80">
        <v>5183941.727186</v>
      </c>
      <c r="D186" s="80">
        <v>13061.133408</v>
      </c>
      <c r="E186" s="80">
        <v>5514.986701</v>
      </c>
      <c r="F186" s="80">
        <v>912.545882</v>
      </c>
      <c r="G186" s="80">
        <v>520.348905</v>
      </c>
      <c r="H186" s="80">
        <v>6113.25192</v>
      </c>
    </row>
    <row r="187" spans="2:8" ht="12.75">
      <c r="B187" s="79" t="s">
        <v>123</v>
      </c>
      <c r="C187" s="80">
        <v>1470860.89785</v>
      </c>
      <c r="D187" s="80">
        <v>25554.62598</v>
      </c>
      <c r="E187" s="80">
        <v>6529.253816</v>
      </c>
      <c r="F187" s="80">
        <v>2176.909762</v>
      </c>
      <c r="G187" s="80">
        <v>775.573842</v>
      </c>
      <c r="H187" s="80">
        <v>16072.88856</v>
      </c>
    </row>
    <row r="188" spans="2:8" ht="12.75">
      <c r="B188" s="127" t="s">
        <v>124</v>
      </c>
      <c r="C188" s="128">
        <v>93201142.059675</v>
      </c>
      <c r="D188" s="128">
        <v>614579.89561</v>
      </c>
      <c r="E188" s="128">
        <v>164157.539621</v>
      </c>
      <c r="F188" s="128">
        <v>32311.321727</v>
      </c>
      <c r="G188" s="128">
        <v>29944.502542</v>
      </c>
      <c r="H188" s="128">
        <v>388166.53172</v>
      </c>
    </row>
    <row r="189" spans="2:8" ht="12.75">
      <c r="B189" s="134"/>
      <c r="C189" s="135"/>
      <c r="D189" s="135"/>
      <c r="E189" s="135"/>
      <c r="F189" s="135"/>
      <c r="G189" s="135"/>
      <c r="H189" s="135"/>
    </row>
    <row r="190" spans="2:8" ht="12.75">
      <c r="B190" s="134"/>
      <c r="C190" s="135"/>
      <c r="D190" s="135"/>
      <c r="E190" s="135"/>
      <c r="F190" s="135"/>
      <c r="G190" s="135"/>
      <c r="H190" s="135"/>
    </row>
    <row r="191" spans="2:8" ht="15">
      <c r="B191" s="116" t="s">
        <v>160</v>
      </c>
      <c r="C191" s="83"/>
      <c r="D191" s="83"/>
      <c r="E191" s="83"/>
      <c r="F191" s="83"/>
      <c r="G191" s="83"/>
      <c r="H191" s="83"/>
    </row>
    <row r="192" spans="2:8" ht="15">
      <c r="B192" s="100"/>
      <c r="C192" s="106"/>
      <c r="D192" s="106"/>
      <c r="E192" s="196" t="s">
        <v>139</v>
      </c>
      <c r="F192" s="197"/>
      <c r="G192" s="197"/>
      <c r="H192" s="198"/>
    </row>
    <row r="193" spans="2:8" ht="39">
      <c r="B193" s="84" t="s">
        <v>137</v>
      </c>
      <c r="C193" s="117" t="s">
        <v>141</v>
      </c>
      <c r="D193" s="117" t="s">
        <v>142</v>
      </c>
      <c r="E193" s="118" t="s">
        <v>33</v>
      </c>
      <c r="F193" s="119" t="s">
        <v>50</v>
      </c>
      <c r="G193" s="120" t="s">
        <v>35</v>
      </c>
      <c r="H193" s="119" t="s">
        <v>36</v>
      </c>
    </row>
    <row r="194" spans="2:8" ht="12.75">
      <c r="B194" s="79" t="s">
        <v>102</v>
      </c>
      <c r="C194" s="80">
        <v>21600418.931303</v>
      </c>
      <c r="D194" s="80">
        <v>98204.834499</v>
      </c>
      <c r="E194" s="80">
        <v>30547.958258</v>
      </c>
      <c r="F194" s="80">
        <v>5861.151175</v>
      </c>
      <c r="G194" s="80">
        <v>6524.705558</v>
      </c>
      <c r="H194" s="80">
        <v>55271.019508</v>
      </c>
    </row>
    <row r="195" spans="2:8" ht="12.75">
      <c r="B195" s="79" t="s">
        <v>103</v>
      </c>
      <c r="C195" s="80">
        <v>126759.48672</v>
      </c>
      <c r="D195" s="80">
        <v>2351.515966</v>
      </c>
      <c r="E195" s="80">
        <v>601.401816</v>
      </c>
      <c r="F195" s="80">
        <v>362.607243</v>
      </c>
      <c r="G195" s="80">
        <v>130.709709</v>
      </c>
      <c r="H195" s="80">
        <v>1256.797198</v>
      </c>
    </row>
    <row r="196" spans="2:8" ht="12.75">
      <c r="B196" s="79" t="s">
        <v>104</v>
      </c>
      <c r="C196" s="80">
        <v>6176981.258685</v>
      </c>
      <c r="D196" s="80">
        <v>136845.560034</v>
      </c>
      <c r="E196" s="80">
        <v>13873.720986</v>
      </c>
      <c r="F196" s="80">
        <v>4260.431682</v>
      </c>
      <c r="G196" s="80">
        <v>255.328621</v>
      </c>
      <c r="H196" s="80">
        <v>118456.078745</v>
      </c>
    </row>
    <row r="197" spans="2:8" ht="12.75">
      <c r="B197" s="79" t="s">
        <v>105</v>
      </c>
      <c r="C197" s="80">
        <v>674808.799567</v>
      </c>
      <c r="D197" s="80">
        <v>10861.557343</v>
      </c>
      <c r="E197" s="80">
        <v>2663.373017</v>
      </c>
      <c r="F197" s="80">
        <v>0</v>
      </c>
      <c r="G197" s="80">
        <v>1082.634469</v>
      </c>
      <c r="H197" s="80">
        <v>7115.549857</v>
      </c>
    </row>
    <row r="198" spans="2:8" ht="12.75">
      <c r="B198" s="79" t="s">
        <v>106</v>
      </c>
      <c r="C198" s="80">
        <v>19016547.590381</v>
      </c>
      <c r="D198" s="80">
        <v>47933.921309</v>
      </c>
      <c r="E198" s="80">
        <v>23761.858947</v>
      </c>
      <c r="F198" s="80">
        <v>3073.184602</v>
      </c>
      <c r="G198" s="80">
        <v>3444.342932</v>
      </c>
      <c r="H198" s="80">
        <v>17654.534828</v>
      </c>
    </row>
    <row r="199" spans="2:8" ht="12.75">
      <c r="B199" s="79" t="s">
        <v>107</v>
      </c>
      <c r="C199" s="80">
        <v>2284.042396</v>
      </c>
      <c r="D199" s="80">
        <v>28.276846</v>
      </c>
      <c r="E199" s="80">
        <v>0</v>
      </c>
      <c r="F199" s="80">
        <v>0</v>
      </c>
      <c r="G199" s="80">
        <v>0</v>
      </c>
      <c r="H199" s="80">
        <v>28.276846</v>
      </c>
    </row>
    <row r="200" spans="2:8" ht="12.75">
      <c r="B200" s="79" t="s">
        <v>108</v>
      </c>
      <c r="C200" s="80">
        <v>2363419.241924</v>
      </c>
      <c r="D200" s="80">
        <v>6699.008877</v>
      </c>
      <c r="E200" s="80">
        <v>3526.332364</v>
      </c>
      <c r="F200" s="80">
        <v>218.59236</v>
      </c>
      <c r="G200" s="80">
        <v>859.941572</v>
      </c>
      <c r="H200" s="80">
        <v>2094.142581</v>
      </c>
    </row>
    <row r="201" spans="2:8" ht="12.75">
      <c r="B201" s="79" t="s">
        <v>109</v>
      </c>
      <c r="C201" s="80">
        <v>3596212.905966</v>
      </c>
      <c r="D201" s="80">
        <v>7189.782646</v>
      </c>
      <c r="E201" s="80">
        <v>1622.106682</v>
      </c>
      <c r="F201" s="80">
        <v>365.244996</v>
      </c>
      <c r="G201" s="80">
        <v>180.998192</v>
      </c>
      <c r="H201" s="80">
        <v>5021.432776</v>
      </c>
    </row>
    <row r="202" spans="2:8" ht="12.75">
      <c r="B202" s="79" t="s">
        <v>110</v>
      </c>
      <c r="C202" s="80">
        <v>32170.431923</v>
      </c>
      <c r="D202" s="80">
        <v>616.068547</v>
      </c>
      <c r="E202" s="80">
        <v>307.270483</v>
      </c>
      <c r="F202" s="80">
        <v>0</v>
      </c>
      <c r="G202" s="80">
        <v>0</v>
      </c>
      <c r="H202" s="80">
        <v>308.798064</v>
      </c>
    </row>
    <row r="203" spans="2:8" ht="12.75">
      <c r="B203" s="79" t="s">
        <v>111</v>
      </c>
      <c r="C203" s="80">
        <v>1089644.523963</v>
      </c>
      <c r="D203" s="80">
        <v>4984.204452</v>
      </c>
      <c r="E203" s="80">
        <v>977.652619</v>
      </c>
      <c r="F203" s="80">
        <v>470.836712</v>
      </c>
      <c r="G203" s="80">
        <v>0</v>
      </c>
      <c r="H203" s="80">
        <v>3535.715121</v>
      </c>
    </row>
    <row r="204" spans="2:8" ht="27" customHeight="1">
      <c r="B204" s="79" t="s">
        <v>112</v>
      </c>
      <c r="C204" s="80">
        <v>33970620.582255</v>
      </c>
      <c r="D204" s="80">
        <v>136585.70502</v>
      </c>
      <c r="E204" s="80">
        <v>53695.992264</v>
      </c>
      <c r="F204" s="80">
        <v>10519.557975</v>
      </c>
      <c r="G204" s="80">
        <v>12096.343938</v>
      </c>
      <c r="H204" s="80">
        <v>60273.810843</v>
      </c>
    </row>
    <row r="205" spans="2:8" ht="12.75">
      <c r="B205" s="85" t="s">
        <v>169</v>
      </c>
      <c r="C205" s="80">
        <v>1256390.081367</v>
      </c>
      <c r="D205" s="80">
        <v>11683.243716</v>
      </c>
      <c r="E205" s="80">
        <v>3662.983189</v>
      </c>
      <c r="F205" s="80">
        <v>631.552037</v>
      </c>
      <c r="G205" s="80">
        <v>1148.518032</v>
      </c>
      <c r="H205" s="80">
        <v>6240.190458</v>
      </c>
    </row>
    <row r="206" spans="2:8" ht="12.75">
      <c r="B206" s="79" t="s">
        <v>127</v>
      </c>
      <c r="C206" s="80">
        <v>0.13</v>
      </c>
      <c r="D206" s="80">
        <v>0.13</v>
      </c>
      <c r="E206" s="80">
        <v>0</v>
      </c>
      <c r="F206" s="80">
        <v>0</v>
      </c>
      <c r="G206" s="80">
        <v>0</v>
      </c>
      <c r="H206" s="80">
        <v>0.13</v>
      </c>
    </row>
    <row r="207" spans="2:8" ht="12.75">
      <c r="B207" s="79" t="s">
        <v>114</v>
      </c>
      <c r="C207" s="80">
        <v>1908.112219</v>
      </c>
      <c r="D207" s="80">
        <v>1.084632</v>
      </c>
      <c r="E207" s="80">
        <v>0</v>
      </c>
      <c r="F207" s="80">
        <v>0</v>
      </c>
      <c r="G207" s="80">
        <v>0</v>
      </c>
      <c r="H207" s="80">
        <v>1.084632</v>
      </c>
    </row>
    <row r="208" spans="2:8" ht="12.75">
      <c r="B208" s="79" t="s">
        <v>115</v>
      </c>
      <c r="C208" s="80">
        <v>48488.461781</v>
      </c>
      <c r="D208" s="80">
        <v>2966.953881</v>
      </c>
      <c r="E208" s="80">
        <v>0</v>
      </c>
      <c r="F208" s="80">
        <v>0</v>
      </c>
      <c r="G208" s="80">
        <v>0</v>
      </c>
      <c r="H208" s="80">
        <v>2966.953881</v>
      </c>
    </row>
    <row r="209" spans="2:8" ht="12.75">
      <c r="B209" s="79" t="s">
        <v>116</v>
      </c>
      <c r="C209" s="80">
        <v>34742.094528</v>
      </c>
      <c r="D209" s="80">
        <v>534.553979</v>
      </c>
      <c r="E209" s="80">
        <v>0.01194</v>
      </c>
      <c r="F209" s="80">
        <v>0</v>
      </c>
      <c r="G209" s="80">
        <v>2.42</v>
      </c>
      <c r="H209" s="80">
        <v>532.122039</v>
      </c>
    </row>
    <row r="210" spans="2:8" ht="12.75">
      <c r="B210" s="79" t="s">
        <v>117</v>
      </c>
      <c r="C210" s="80">
        <v>540263.259309</v>
      </c>
      <c r="D210" s="80">
        <v>7557.010287</v>
      </c>
      <c r="E210" s="80">
        <v>3107.597495</v>
      </c>
      <c r="F210" s="80">
        <v>403.107746</v>
      </c>
      <c r="G210" s="80">
        <v>402.248678</v>
      </c>
      <c r="H210" s="80">
        <v>3644.056368</v>
      </c>
    </row>
    <row r="211" spans="2:8" ht="12.75">
      <c r="B211" s="79" t="s">
        <v>118</v>
      </c>
      <c r="C211" s="80">
        <v>30326.01012</v>
      </c>
      <c r="D211" s="80">
        <v>504.385524</v>
      </c>
      <c r="E211" s="80">
        <v>204.998775</v>
      </c>
      <c r="F211" s="80">
        <v>69.231302</v>
      </c>
      <c r="G211" s="80">
        <v>31.919419</v>
      </c>
      <c r="H211" s="80">
        <v>198.236028</v>
      </c>
    </row>
    <row r="212" spans="2:8" ht="12.75">
      <c r="B212" s="79" t="s">
        <v>119</v>
      </c>
      <c r="C212" s="80">
        <v>4164.818579</v>
      </c>
      <c r="D212" s="80">
        <v>0</v>
      </c>
      <c r="E212" s="80">
        <v>0</v>
      </c>
      <c r="F212" s="80">
        <v>0</v>
      </c>
      <c r="G212" s="80">
        <v>0</v>
      </c>
      <c r="H212" s="80">
        <v>0</v>
      </c>
    </row>
    <row r="213" spans="2:8" ht="12.75">
      <c r="B213" s="79" t="s">
        <v>120</v>
      </c>
      <c r="C213" s="80">
        <v>64286.72775</v>
      </c>
      <c r="D213" s="80">
        <v>538.213384</v>
      </c>
      <c r="E213" s="80">
        <v>256.519972</v>
      </c>
      <c r="F213" s="80">
        <v>0</v>
      </c>
      <c r="G213" s="80">
        <v>85.670868</v>
      </c>
      <c r="H213" s="80">
        <v>196.022544</v>
      </c>
    </row>
    <row r="214" spans="2:8" ht="12.75">
      <c r="B214" s="79" t="s">
        <v>121</v>
      </c>
      <c r="C214" s="80">
        <v>350266.979085</v>
      </c>
      <c r="D214" s="80">
        <v>77.16348</v>
      </c>
      <c r="E214" s="80">
        <v>45.041195</v>
      </c>
      <c r="F214" s="80">
        <v>12.27122</v>
      </c>
      <c r="G214" s="80">
        <v>0</v>
      </c>
      <c r="H214" s="80">
        <v>19.851065</v>
      </c>
    </row>
    <row r="215" spans="2:8" ht="12.75">
      <c r="B215" s="79" t="s">
        <v>122</v>
      </c>
      <c r="C215" s="80">
        <v>4342478.450427</v>
      </c>
      <c r="D215" s="80">
        <v>11166.648164</v>
      </c>
      <c r="E215" s="80">
        <v>4032.085199</v>
      </c>
      <c r="F215" s="80">
        <v>899.38188</v>
      </c>
      <c r="G215" s="80">
        <v>504.950615</v>
      </c>
      <c r="H215" s="80">
        <v>5730.23047</v>
      </c>
    </row>
    <row r="216" spans="2:8" ht="12.75">
      <c r="B216" s="79" t="s">
        <v>123</v>
      </c>
      <c r="C216" s="80">
        <v>1593073.697719</v>
      </c>
      <c r="D216" s="80">
        <v>19998.068998</v>
      </c>
      <c r="E216" s="80">
        <v>4138.183834</v>
      </c>
      <c r="F216" s="80">
        <v>1354.464794</v>
      </c>
      <c r="G216" s="80">
        <v>751.687619</v>
      </c>
      <c r="H216" s="80">
        <v>13753.732751</v>
      </c>
    </row>
    <row r="217" spans="2:8" ht="12.75">
      <c r="B217" s="127" t="s">
        <v>124</v>
      </c>
      <c r="C217" s="128">
        <v>96916256.617967</v>
      </c>
      <c r="D217" s="128">
        <v>507327.891584</v>
      </c>
      <c r="E217" s="128">
        <v>147025.089035</v>
      </c>
      <c r="F217" s="128">
        <v>28501.615724</v>
      </c>
      <c r="G217" s="128">
        <v>27502.420222</v>
      </c>
      <c r="H217" s="128">
        <v>304298.766603</v>
      </c>
    </row>
    <row r="218" spans="2:8" ht="12.75">
      <c r="B218" s="134"/>
      <c r="C218" s="135"/>
      <c r="D218" s="135"/>
      <c r="E218" s="135"/>
      <c r="F218" s="135"/>
      <c r="G218" s="135"/>
      <c r="H218" s="135"/>
    </row>
    <row r="219" spans="2:8" ht="12.75">
      <c r="B219" s="134"/>
      <c r="C219" s="135"/>
      <c r="D219" s="135"/>
      <c r="E219" s="135"/>
      <c r="F219" s="135"/>
      <c r="G219" s="135"/>
      <c r="H219" s="135"/>
    </row>
    <row r="220" spans="2:8" ht="15">
      <c r="B220" s="116" t="s">
        <v>135</v>
      </c>
      <c r="C220" s="83"/>
      <c r="D220" s="83"/>
      <c r="E220" s="83"/>
      <c r="F220" s="83"/>
      <c r="G220" s="83"/>
      <c r="H220" s="83"/>
    </row>
    <row r="221" spans="2:8" ht="15">
      <c r="B221" s="100"/>
      <c r="C221" s="106"/>
      <c r="D221" s="106"/>
      <c r="E221" s="196" t="s">
        <v>139</v>
      </c>
      <c r="F221" s="197"/>
      <c r="G221" s="197"/>
      <c r="H221" s="198"/>
    </row>
    <row r="222" spans="2:8" ht="39">
      <c r="B222" s="84" t="s">
        <v>137</v>
      </c>
      <c r="C222" s="117" t="s">
        <v>141</v>
      </c>
      <c r="D222" s="117" t="s">
        <v>142</v>
      </c>
      <c r="E222" s="118" t="s">
        <v>33</v>
      </c>
      <c r="F222" s="119" t="s">
        <v>50</v>
      </c>
      <c r="G222" s="120" t="s">
        <v>35</v>
      </c>
      <c r="H222" s="119" t="s">
        <v>36</v>
      </c>
    </row>
    <row r="223" spans="2:8" ht="12.75">
      <c r="B223" s="79" t="s">
        <v>102</v>
      </c>
      <c r="C223" s="80">
        <v>20185685.927303</v>
      </c>
      <c r="D223" s="80">
        <v>99695.726421</v>
      </c>
      <c r="E223" s="80">
        <v>31407.314853</v>
      </c>
      <c r="F223" s="80">
        <v>6573.627032</v>
      </c>
      <c r="G223" s="80">
        <v>3386.39088</v>
      </c>
      <c r="H223" s="80">
        <v>58328.393656</v>
      </c>
    </row>
    <row r="224" spans="2:8" ht="12.75">
      <c r="B224" s="79" t="s">
        <v>103</v>
      </c>
      <c r="C224" s="80">
        <v>107602.441863</v>
      </c>
      <c r="D224" s="80">
        <v>2072.424174</v>
      </c>
      <c r="E224" s="80">
        <v>781.646448</v>
      </c>
      <c r="F224" s="80">
        <v>144.384972</v>
      </c>
      <c r="G224" s="80">
        <v>48.935287</v>
      </c>
      <c r="H224" s="80">
        <v>1097.457467</v>
      </c>
    </row>
    <row r="225" spans="2:8" ht="12.75">
      <c r="B225" s="79" t="s">
        <v>104</v>
      </c>
      <c r="C225" s="80">
        <v>5369020.572749</v>
      </c>
      <c r="D225" s="80">
        <v>43113.349473</v>
      </c>
      <c r="E225" s="80">
        <v>12136.519624</v>
      </c>
      <c r="F225" s="80">
        <v>4097.887388</v>
      </c>
      <c r="G225" s="80">
        <v>302.374569</v>
      </c>
      <c r="H225" s="80">
        <v>26576.567892</v>
      </c>
    </row>
    <row r="226" spans="2:8" ht="12.75">
      <c r="B226" s="79" t="s">
        <v>105</v>
      </c>
      <c r="C226" s="80">
        <v>618537.252676</v>
      </c>
      <c r="D226" s="80">
        <v>10863.685294</v>
      </c>
      <c r="E226" s="80">
        <v>2137.392522</v>
      </c>
      <c r="F226" s="80">
        <v>13</v>
      </c>
      <c r="G226" s="80">
        <v>853.233517</v>
      </c>
      <c r="H226" s="80">
        <v>7860.059255</v>
      </c>
    </row>
    <row r="227" spans="2:8" ht="12.75">
      <c r="B227" s="79" t="s">
        <v>106</v>
      </c>
      <c r="C227" s="80">
        <v>17373681.971452</v>
      </c>
      <c r="D227" s="80">
        <v>46207.152016</v>
      </c>
      <c r="E227" s="80">
        <v>23335.821816</v>
      </c>
      <c r="F227" s="80">
        <v>3002.286936</v>
      </c>
      <c r="G227" s="80">
        <v>3297.828181</v>
      </c>
      <c r="H227" s="80">
        <v>16571.215083</v>
      </c>
    </row>
    <row r="228" spans="2:8" ht="12.75">
      <c r="B228" s="79" t="s">
        <v>107</v>
      </c>
      <c r="C228" s="80">
        <v>1793.698981</v>
      </c>
      <c r="D228" s="80">
        <v>3.719124</v>
      </c>
      <c r="E228" s="80">
        <v>0.3</v>
      </c>
      <c r="F228" s="80">
        <v>0</v>
      </c>
      <c r="G228" s="80">
        <v>0</v>
      </c>
      <c r="H228" s="80">
        <v>3.419124</v>
      </c>
    </row>
    <row r="229" spans="2:8" ht="12.75">
      <c r="B229" s="79" t="s">
        <v>108</v>
      </c>
      <c r="C229" s="80">
        <v>2038837.598919</v>
      </c>
      <c r="D229" s="80">
        <v>5874.272877</v>
      </c>
      <c r="E229" s="80">
        <v>2668.173456</v>
      </c>
      <c r="F229" s="80">
        <v>234.652953</v>
      </c>
      <c r="G229" s="80">
        <v>638.227763</v>
      </c>
      <c r="H229" s="80">
        <v>2333.218705</v>
      </c>
    </row>
    <row r="230" spans="2:8" ht="12.75">
      <c r="B230" s="79" t="s">
        <v>109</v>
      </c>
      <c r="C230" s="80">
        <v>3662052.931597</v>
      </c>
      <c r="D230" s="80">
        <v>7373.052024</v>
      </c>
      <c r="E230" s="80">
        <v>2132.523684</v>
      </c>
      <c r="F230" s="80">
        <v>263.930208</v>
      </c>
      <c r="G230" s="80">
        <v>310.727624</v>
      </c>
      <c r="H230" s="80">
        <v>4665.870508</v>
      </c>
    </row>
    <row r="231" spans="2:8" ht="12.75">
      <c r="B231" s="79" t="s">
        <v>110</v>
      </c>
      <c r="C231" s="80">
        <v>23180.065067</v>
      </c>
      <c r="D231" s="80">
        <v>1.034172</v>
      </c>
      <c r="E231" s="80">
        <v>0</v>
      </c>
      <c r="F231" s="80">
        <v>0</v>
      </c>
      <c r="G231" s="80">
        <v>0</v>
      </c>
      <c r="H231" s="80">
        <v>1.034172</v>
      </c>
    </row>
    <row r="232" spans="2:8" ht="12.75">
      <c r="B232" s="79" t="s">
        <v>111</v>
      </c>
      <c r="C232" s="80">
        <v>1163248.719382</v>
      </c>
      <c r="D232" s="80">
        <v>1923.463796</v>
      </c>
      <c r="E232" s="80">
        <v>488.351441</v>
      </c>
      <c r="F232" s="80">
        <v>425.13519</v>
      </c>
      <c r="G232" s="80">
        <v>0</v>
      </c>
      <c r="H232" s="80">
        <v>1009.977165</v>
      </c>
    </row>
    <row r="233" spans="2:8" ht="12.75">
      <c r="B233" s="79" t="s">
        <v>112</v>
      </c>
      <c r="C233" s="80">
        <v>31231431.689757</v>
      </c>
      <c r="D233" s="80">
        <v>123083.547383</v>
      </c>
      <c r="E233" s="80">
        <v>48225.402173</v>
      </c>
      <c r="F233" s="80">
        <v>9664.773937</v>
      </c>
      <c r="G233" s="80">
        <v>17635.508922</v>
      </c>
      <c r="H233" s="80">
        <v>47557.862351</v>
      </c>
    </row>
    <row r="234" spans="2:8" ht="12.75">
      <c r="B234" s="85" t="s">
        <v>169</v>
      </c>
      <c r="C234" s="80">
        <v>1039727.913143</v>
      </c>
      <c r="D234" s="80">
        <v>9403.017118</v>
      </c>
      <c r="E234" s="80">
        <v>2621.024684</v>
      </c>
      <c r="F234" s="80">
        <v>620.699569</v>
      </c>
      <c r="G234" s="80">
        <v>643.066941</v>
      </c>
      <c r="H234" s="80">
        <v>5518.225924</v>
      </c>
    </row>
    <row r="235" spans="2:8" ht="12.75">
      <c r="B235" s="79" t="s">
        <v>114</v>
      </c>
      <c r="C235" s="80">
        <v>2027.57364</v>
      </c>
      <c r="D235" s="80">
        <v>2.565</v>
      </c>
      <c r="E235" s="80">
        <v>0</v>
      </c>
      <c r="F235" s="80">
        <v>0</v>
      </c>
      <c r="G235" s="80">
        <v>0</v>
      </c>
      <c r="H235" s="80">
        <v>2.565</v>
      </c>
    </row>
    <row r="236" spans="2:8" ht="12.75">
      <c r="B236" s="79" t="s">
        <v>115</v>
      </c>
      <c r="C236" s="80">
        <v>53069.3298</v>
      </c>
      <c r="D236" s="80">
        <v>6462.249067</v>
      </c>
      <c r="E236" s="80">
        <v>0</v>
      </c>
      <c r="F236" s="80">
        <v>0</v>
      </c>
      <c r="G236" s="80">
        <v>0</v>
      </c>
      <c r="H236" s="80">
        <v>6462.249067</v>
      </c>
    </row>
    <row r="237" spans="2:8" ht="12.75">
      <c r="B237" s="79" t="s">
        <v>116</v>
      </c>
      <c r="C237" s="80">
        <v>35712.588964</v>
      </c>
      <c r="D237" s="80">
        <v>329.050888</v>
      </c>
      <c r="E237" s="80">
        <v>0.414356</v>
      </c>
      <c r="F237" s="80">
        <v>0</v>
      </c>
      <c r="G237" s="80">
        <v>0</v>
      </c>
      <c r="H237" s="80">
        <v>328.636532</v>
      </c>
    </row>
    <row r="238" spans="2:8" ht="12.75">
      <c r="B238" s="79" t="s">
        <v>117</v>
      </c>
      <c r="C238" s="80">
        <v>307496.079321</v>
      </c>
      <c r="D238" s="80">
        <v>11735.538269</v>
      </c>
      <c r="E238" s="80">
        <v>4828.333485</v>
      </c>
      <c r="F238" s="80">
        <v>260.589303</v>
      </c>
      <c r="G238" s="80">
        <v>1024.241087</v>
      </c>
      <c r="H238" s="80">
        <v>5622.374394</v>
      </c>
    </row>
    <row r="239" spans="2:8" ht="12.75">
      <c r="B239" s="79" t="s">
        <v>118</v>
      </c>
      <c r="C239" s="80">
        <v>33727.562927</v>
      </c>
      <c r="D239" s="80">
        <v>388.167654</v>
      </c>
      <c r="E239" s="80">
        <v>163.811158</v>
      </c>
      <c r="F239" s="80">
        <v>69.791676</v>
      </c>
      <c r="G239" s="80">
        <v>9.466744</v>
      </c>
      <c r="H239" s="80">
        <v>145.098076</v>
      </c>
    </row>
    <row r="240" spans="2:8" ht="12.75">
      <c r="B240" s="79" t="s">
        <v>119</v>
      </c>
      <c r="C240" s="80">
        <v>225.495221</v>
      </c>
      <c r="D240" s="80">
        <v>0</v>
      </c>
      <c r="E240" s="80">
        <v>0</v>
      </c>
      <c r="F240" s="80">
        <v>0</v>
      </c>
      <c r="G240" s="80">
        <v>0</v>
      </c>
      <c r="H240" s="80">
        <v>0</v>
      </c>
    </row>
    <row r="241" spans="2:8" ht="12.75">
      <c r="B241" s="79" t="s">
        <v>120</v>
      </c>
      <c r="C241" s="80">
        <v>65541.973813</v>
      </c>
      <c r="D241" s="80">
        <v>584.116597</v>
      </c>
      <c r="E241" s="80">
        <v>244.711556</v>
      </c>
      <c r="F241" s="80">
        <v>0</v>
      </c>
      <c r="G241" s="80">
        <v>86.57281</v>
      </c>
      <c r="H241" s="80">
        <v>252.832231</v>
      </c>
    </row>
    <row r="242" spans="2:8" ht="12.75">
      <c r="B242" s="79" t="s">
        <v>121</v>
      </c>
      <c r="C242" s="80">
        <v>290553.355009</v>
      </c>
      <c r="D242" s="80">
        <v>379.900179</v>
      </c>
      <c r="E242" s="80">
        <v>379.859248</v>
      </c>
      <c r="F242" s="80">
        <v>0</v>
      </c>
      <c r="G242" s="80">
        <v>0</v>
      </c>
      <c r="H242" s="80">
        <v>0.040931</v>
      </c>
    </row>
    <row r="243" spans="2:8" ht="12.75">
      <c r="B243" s="79" t="s">
        <v>122</v>
      </c>
      <c r="C243" s="80">
        <v>4029209.501225</v>
      </c>
      <c r="D243" s="80">
        <v>9837.626018</v>
      </c>
      <c r="E243" s="80">
        <v>3277.768569</v>
      </c>
      <c r="F243" s="80">
        <v>1129.110645</v>
      </c>
      <c r="G243" s="80">
        <v>314.522496</v>
      </c>
      <c r="H243" s="80">
        <v>5116.224308</v>
      </c>
    </row>
    <row r="244" spans="2:8" ht="12.75">
      <c r="B244" s="79" t="s">
        <v>123</v>
      </c>
      <c r="C244" s="80">
        <v>1574652.0154</v>
      </c>
      <c r="D244" s="80">
        <v>20029.629258</v>
      </c>
      <c r="E244" s="80">
        <v>5922.49549</v>
      </c>
      <c r="F244" s="80">
        <v>1262.237223</v>
      </c>
      <c r="G244" s="80">
        <v>648.491143</v>
      </c>
      <c r="H244" s="80">
        <v>12196.405402</v>
      </c>
    </row>
    <row r="245" spans="2:8" ht="12.75">
      <c r="B245" s="127" t="s">
        <v>124</v>
      </c>
      <c r="C245" s="128">
        <v>89207016.258209</v>
      </c>
      <c r="D245" s="128">
        <v>399363.286802</v>
      </c>
      <c r="E245" s="128">
        <v>140751.864563</v>
      </c>
      <c r="F245" s="128">
        <v>27762.107032</v>
      </c>
      <c r="G245" s="128">
        <v>29199.587964</v>
      </c>
      <c r="H245" s="128">
        <v>201649.727243</v>
      </c>
    </row>
    <row r="246" spans="2:8" ht="12.75">
      <c r="B246" s="10"/>
      <c r="C246" s="107"/>
      <c r="D246" s="107"/>
      <c r="E246" s="107"/>
      <c r="F246" s="107"/>
      <c r="G246" s="107"/>
      <c r="H246" s="107"/>
    </row>
    <row r="247" ht="12.75">
      <c r="C247" s="7"/>
    </row>
    <row r="248" spans="2:3" ht="12.75">
      <c r="B248" s="116" t="s">
        <v>144</v>
      </c>
      <c r="C248" s="7"/>
    </row>
    <row r="249" spans="2:8" ht="15">
      <c r="B249" s="100"/>
      <c r="C249" s="106"/>
      <c r="D249" s="106"/>
      <c r="E249" s="196" t="s">
        <v>139</v>
      </c>
      <c r="F249" s="197"/>
      <c r="G249" s="197"/>
      <c r="H249" s="198"/>
    </row>
    <row r="250" spans="2:8" ht="39">
      <c r="B250" s="84" t="s">
        <v>137</v>
      </c>
      <c r="C250" s="117" t="s">
        <v>141</v>
      </c>
      <c r="D250" s="117" t="s">
        <v>142</v>
      </c>
      <c r="E250" s="118" t="s">
        <v>33</v>
      </c>
      <c r="F250" s="119" t="s">
        <v>50</v>
      </c>
      <c r="G250" s="120" t="s">
        <v>35</v>
      </c>
      <c r="H250" s="119" t="s">
        <v>36</v>
      </c>
    </row>
    <row r="251" spans="2:8" ht="12.75">
      <c r="B251" s="79" t="s">
        <v>102</v>
      </c>
      <c r="C251" s="80">
        <v>20356613.38301</v>
      </c>
      <c r="D251" s="80">
        <v>100590.88205</v>
      </c>
      <c r="E251" s="80">
        <v>24878.63774</v>
      </c>
      <c r="F251" s="80">
        <v>5934.54915</v>
      </c>
      <c r="G251" s="80">
        <v>3433.76346</v>
      </c>
      <c r="H251" s="80">
        <v>66343.9317</v>
      </c>
    </row>
    <row r="252" spans="2:8" ht="12.75">
      <c r="B252" s="79" t="s">
        <v>103</v>
      </c>
      <c r="C252" s="80">
        <v>108994.771306</v>
      </c>
      <c r="D252" s="80">
        <v>2562.393037</v>
      </c>
      <c r="E252" s="80">
        <v>946.507933</v>
      </c>
      <c r="F252" s="80">
        <v>197.433389</v>
      </c>
      <c r="G252" s="80">
        <v>69.079838</v>
      </c>
      <c r="H252" s="80">
        <v>1349.371877</v>
      </c>
    </row>
    <row r="253" spans="2:8" ht="12.75">
      <c r="B253" s="79" t="s">
        <v>104</v>
      </c>
      <c r="C253" s="80">
        <v>5837645.808373</v>
      </c>
      <c r="D253" s="80">
        <v>42191.029976</v>
      </c>
      <c r="E253" s="80">
        <v>13063.072279</v>
      </c>
      <c r="F253" s="80">
        <v>4018.489003</v>
      </c>
      <c r="G253" s="80">
        <v>341.787264</v>
      </c>
      <c r="H253" s="80">
        <v>24767.68143</v>
      </c>
    </row>
    <row r="254" spans="2:8" ht="12.75">
      <c r="B254" s="79" t="s">
        <v>105</v>
      </c>
      <c r="C254" s="80">
        <v>632340.288371</v>
      </c>
      <c r="D254" s="80">
        <v>10474.012327</v>
      </c>
      <c r="E254" s="80">
        <v>2075.78957</v>
      </c>
      <c r="F254" s="80">
        <v>0.272271</v>
      </c>
      <c r="G254" s="80">
        <v>1083.008027</v>
      </c>
      <c r="H254" s="80">
        <v>7314.942459</v>
      </c>
    </row>
    <row r="255" spans="2:8" ht="12.75">
      <c r="B255" s="79" t="s">
        <v>106</v>
      </c>
      <c r="C255" s="80">
        <v>18193450.990212</v>
      </c>
      <c r="D255" s="80">
        <v>46829.010346</v>
      </c>
      <c r="E255" s="80">
        <v>22747.582314</v>
      </c>
      <c r="F255" s="80">
        <v>3412.823439</v>
      </c>
      <c r="G255" s="80">
        <v>4409.578567</v>
      </c>
      <c r="H255" s="80">
        <v>16259.026026</v>
      </c>
    </row>
    <row r="256" spans="2:8" ht="12.75">
      <c r="B256" s="79" t="s">
        <v>107</v>
      </c>
      <c r="C256" s="80">
        <v>1812.918093</v>
      </c>
      <c r="D256" s="80">
        <v>47.3339</v>
      </c>
      <c r="E256" s="80">
        <v>30.297271</v>
      </c>
      <c r="F256" s="80">
        <v>0</v>
      </c>
      <c r="G256" s="80">
        <v>0</v>
      </c>
      <c r="H256" s="80">
        <v>17.036629</v>
      </c>
    </row>
    <row r="257" spans="2:8" ht="12.75">
      <c r="B257" s="79" t="s">
        <v>108</v>
      </c>
      <c r="C257" s="80">
        <v>2312702.39981</v>
      </c>
      <c r="D257" s="80">
        <v>7984.930209</v>
      </c>
      <c r="E257" s="80">
        <v>2960.512424</v>
      </c>
      <c r="F257" s="80">
        <v>204.615901</v>
      </c>
      <c r="G257" s="80">
        <v>824.576779</v>
      </c>
      <c r="H257" s="80">
        <v>3995.225105</v>
      </c>
    </row>
    <row r="258" spans="2:8" ht="12.75">
      <c r="B258" s="79" t="s">
        <v>109</v>
      </c>
      <c r="C258" s="80">
        <v>3410143.234248</v>
      </c>
      <c r="D258" s="80">
        <v>10108.745769</v>
      </c>
      <c r="E258" s="80">
        <v>1654.065146</v>
      </c>
      <c r="F258" s="80">
        <v>307.079252</v>
      </c>
      <c r="G258" s="80">
        <v>323.147301</v>
      </c>
      <c r="H258" s="80">
        <v>7824.45407</v>
      </c>
    </row>
    <row r="259" spans="2:8" ht="12.75">
      <c r="B259" s="79" t="s">
        <v>110</v>
      </c>
      <c r="C259" s="80">
        <v>27910.770805</v>
      </c>
      <c r="D259" s="80">
        <v>167.388775</v>
      </c>
      <c r="E259" s="80">
        <v>0</v>
      </c>
      <c r="F259" s="80">
        <v>0</v>
      </c>
      <c r="G259" s="80">
        <v>0</v>
      </c>
      <c r="H259" s="80">
        <v>167.388775</v>
      </c>
    </row>
    <row r="260" spans="2:8" ht="12.75">
      <c r="B260" s="79" t="s">
        <v>111</v>
      </c>
      <c r="C260" s="80">
        <v>1201566.824977</v>
      </c>
      <c r="D260" s="80">
        <v>2156.250394</v>
      </c>
      <c r="E260" s="80">
        <v>613.40222</v>
      </c>
      <c r="F260" s="80">
        <v>392.787636</v>
      </c>
      <c r="G260" s="80">
        <v>0</v>
      </c>
      <c r="H260" s="80">
        <v>1150.060538</v>
      </c>
    </row>
    <row r="261" spans="2:8" ht="12.75">
      <c r="B261" s="79" t="s">
        <v>112</v>
      </c>
      <c r="C261" s="80">
        <v>33617917.346831</v>
      </c>
      <c r="D261" s="80">
        <v>120832.848705</v>
      </c>
      <c r="E261" s="80">
        <v>49600.554403</v>
      </c>
      <c r="F261" s="80">
        <v>9719.991816</v>
      </c>
      <c r="G261" s="80">
        <v>10173.104332</v>
      </c>
      <c r="H261" s="80">
        <v>51339.198154</v>
      </c>
    </row>
    <row r="262" spans="2:8" ht="12.75">
      <c r="B262" s="85" t="s">
        <v>169</v>
      </c>
      <c r="C262" s="80">
        <v>1011622.891442</v>
      </c>
      <c r="D262" s="80">
        <v>16516.174035</v>
      </c>
      <c r="E262" s="80">
        <v>2174.986227</v>
      </c>
      <c r="F262" s="80">
        <v>808.323077</v>
      </c>
      <c r="G262" s="80">
        <v>598.11586</v>
      </c>
      <c r="H262" s="80">
        <v>12934.748871</v>
      </c>
    </row>
    <row r="263" spans="2:8" ht="12.75">
      <c r="B263" s="79" t="s">
        <v>127</v>
      </c>
      <c r="C263" s="80">
        <v>1.155909</v>
      </c>
      <c r="D263" s="80">
        <v>1.155909</v>
      </c>
      <c r="E263" s="80">
        <v>0</v>
      </c>
      <c r="F263" s="80">
        <v>0</v>
      </c>
      <c r="G263" s="80">
        <v>0</v>
      </c>
      <c r="H263" s="80">
        <v>1.155909</v>
      </c>
    </row>
    <row r="264" spans="2:8" ht="12.75">
      <c r="B264" s="79" t="s">
        <v>114</v>
      </c>
      <c r="C264" s="80">
        <v>1674.876653</v>
      </c>
      <c r="D264" s="80">
        <v>6.109888</v>
      </c>
      <c r="E264" s="80">
        <v>0</v>
      </c>
      <c r="F264" s="80">
        <v>0</v>
      </c>
      <c r="G264" s="80">
        <v>0</v>
      </c>
      <c r="H264" s="80">
        <v>6.109888</v>
      </c>
    </row>
    <row r="265" spans="2:8" ht="12.75">
      <c r="B265" s="79" t="s">
        <v>115</v>
      </c>
      <c r="C265" s="80">
        <v>47002.175516</v>
      </c>
      <c r="D265" s="80">
        <v>1437.519367</v>
      </c>
      <c r="E265" s="80">
        <v>0</v>
      </c>
      <c r="F265" s="80">
        <v>0</v>
      </c>
      <c r="G265" s="80">
        <v>0</v>
      </c>
      <c r="H265" s="80">
        <v>1437.519367</v>
      </c>
    </row>
    <row r="266" spans="2:8" ht="12.75">
      <c r="B266" s="79" t="s">
        <v>116</v>
      </c>
      <c r="C266" s="80">
        <v>43470.578748</v>
      </c>
      <c r="D266" s="80">
        <v>1704.694217</v>
      </c>
      <c r="E266" s="80">
        <v>0</v>
      </c>
      <c r="F266" s="80">
        <v>0</v>
      </c>
      <c r="G266" s="80">
        <v>0</v>
      </c>
      <c r="H266" s="80">
        <v>1704.694217</v>
      </c>
    </row>
    <row r="267" spans="2:8" ht="12.75">
      <c r="B267" s="79" t="s">
        <v>117</v>
      </c>
      <c r="C267" s="80">
        <v>1173767.564907</v>
      </c>
      <c r="D267" s="80">
        <v>10071.83833</v>
      </c>
      <c r="E267" s="80">
        <v>3842.104464</v>
      </c>
      <c r="F267" s="80">
        <v>589.702437</v>
      </c>
      <c r="G267" s="80">
        <v>342.206201</v>
      </c>
      <c r="H267" s="80">
        <v>5297.825228</v>
      </c>
    </row>
    <row r="268" spans="2:8" ht="12.75">
      <c r="B268" s="79" t="s">
        <v>118</v>
      </c>
      <c r="C268" s="80">
        <v>28295.445396</v>
      </c>
      <c r="D268" s="80">
        <v>624.397728</v>
      </c>
      <c r="E268" s="80">
        <v>327.35626</v>
      </c>
      <c r="F268" s="80">
        <v>59.709693</v>
      </c>
      <c r="G268" s="80">
        <v>22.333362</v>
      </c>
      <c r="H268" s="80">
        <v>214.998413</v>
      </c>
    </row>
    <row r="269" spans="2:8" ht="12.75">
      <c r="B269" s="79" t="s">
        <v>119</v>
      </c>
      <c r="C269" s="80">
        <v>41.191296</v>
      </c>
      <c r="D269" s="80">
        <v>0</v>
      </c>
      <c r="E269" s="80">
        <v>0</v>
      </c>
      <c r="F269" s="80">
        <v>0</v>
      </c>
      <c r="G269" s="80">
        <v>0</v>
      </c>
      <c r="H269" s="80">
        <v>0</v>
      </c>
    </row>
    <row r="270" spans="2:8" ht="12.75">
      <c r="B270" s="79" t="s">
        <v>120</v>
      </c>
      <c r="C270" s="80">
        <v>68035.402408</v>
      </c>
      <c r="D270" s="80">
        <v>1097.964253</v>
      </c>
      <c r="E270" s="80">
        <v>826.17852</v>
      </c>
      <c r="F270" s="80">
        <v>0</v>
      </c>
      <c r="G270" s="80">
        <v>99.917103</v>
      </c>
      <c r="H270" s="80">
        <v>171.86863</v>
      </c>
    </row>
    <row r="271" spans="2:8" ht="12.75">
      <c r="B271" s="79" t="s">
        <v>121</v>
      </c>
      <c r="C271" s="80">
        <v>187932.298908</v>
      </c>
      <c r="D271" s="80">
        <v>57.486314</v>
      </c>
      <c r="E271" s="80">
        <v>15.559876</v>
      </c>
      <c r="F271" s="80">
        <v>0</v>
      </c>
      <c r="G271" s="80">
        <v>0</v>
      </c>
      <c r="H271" s="80">
        <v>41.926438</v>
      </c>
    </row>
    <row r="272" spans="2:8" ht="12.75">
      <c r="B272" s="79" t="s">
        <v>122</v>
      </c>
      <c r="C272" s="80">
        <v>4655038.38375</v>
      </c>
      <c r="D272" s="80">
        <v>11697.065305</v>
      </c>
      <c r="E272" s="80">
        <v>3495.50973</v>
      </c>
      <c r="F272" s="80">
        <v>1074.587642</v>
      </c>
      <c r="G272" s="80">
        <v>377.018514</v>
      </c>
      <c r="H272" s="80">
        <v>6749.949419</v>
      </c>
    </row>
    <row r="273" spans="2:8" ht="12.75">
      <c r="B273" s="79" t="s">
        <v>123</v>
      </c>
      <c r="C273" s="80">
        <v>1326695.859662</v>
      </c>
      <c r="D273" s="80">
        <v>20762.640427</v>
      </c>
      <c r="E273" s="80">
        <v>5335.203522</v>
      </c>
      <c r="F273" s="80">
        <v>1470.784433</v>
      </c>
      <c r="G273" s="80">
        <v>764.117826</v>
      </c>
      <c r="H273" s="80">
        <v>13192.534646</v>
      </c>
    </row>
    <row r="274" spans="2:8" ht="12.75">
      <c r="B274" s="127" t="s">
        <v>124</v>
      </c>
      <c r="C274" s="128">
        <v>94244676.560631</v>
      </c>
      <c r="D274" s="128">
        <v>407921.871261</v>
      </c>
      <c r="E274" s="128">
        <v>134587.319899</v>
      </c>
      <c r="F274" s="128">
        <v>28191.149139</v>
      </c>
      <c r="G274" s="128">
        <v>22861.754434</v>
      </c>
      <c r="H274" s="128">
        <v>222281.647789</v>
      </c>
    </row>
    <row r="275" ht="12.75">
      <c r="C275" s="7"/>
    </row>
    <row r="276" ht="12.75">
      <c r="C276" s="7"/>
    </row>
    <row r="277" spans="2:3" ht="12.75">
      <c r="B277" s="116" t="s">
        <v>150</v>
      </c>
      <c r="C277" s="7"/>
    </row>
    <row r="278" spans="2:8" ht="15">
      <c r="B278" s="100"/>
      <c r="C278" s="106"/>
      <c r="D278" s="106"/>
      <c r="E278" s="196" t="s">
        <v>139</v>
      </c>
      <c r="F278" s="197"/>
      <c r="G278" s="197"/>
      <c r="H278" s="198"/>
    </row>
    <row r="279" spans="2:8" ht="39">
      <c r="B279" s="84" t="s">
        <v>137</v>
      </c>
      <c r="C279" s="117" t="s">
        <v>141</v>
      </c>
      <c r="D279" s="117" t="s">
        <v>142</v>
      </c>
      <c r="E279" s="118" t="s">
        <v>33</v>
      </c>
      <c r="F279" s="119" t="s">
        <v>50</v>
      </c>
      <c r="G279" s="120" t="s">
        <v>35</v>
      </c>
      <c r="H279" s="119" t="s">
        <v>36</v>
      </c>
    </row>
    <row r="280" spans="2:8" ht="12.75">
      <c r="B280" s="79" t="s">
        <v>102</v>
      </c>
      <c r="C280" s="80">
        <v>19420319.19851</v>
      </c>
      <c r="D280" s="80">
        <v>97848.72042</v>
      </c>
      <c r="E280" s="80">
        <v>27335.00831</v>
      </c>
      <c r="F280" s="80">
        <v>5070.13222</v>
      </c>
      <c r="G280" s="80">
        <v>3989.13777</v>
      </c>
      <c r="H280" s="80">
        <v>61454.44212</v>
      </c>
    </row>
    <row r="281" spans="2:8" ht="12.75">
      <c r="B281" s="79" t="s">
        <v>103</v>
      </c>
      <c r="C281" s="80">
        <v>108204.319031</v>
      </c>
      <c r="D281" s="80">
        <v>1934.879617</v>
      </c>
      <c r="E281" s="80">
        <v>485.582431</v>
      </c>
      <c r="F281" s="80">
        <v>84.096149</v>
      </c>
      <c r="G281" s="80">
        <v>49.80682</v>
      </c>
      <c r="H281" s="80">
        <v>1315.394217</v>
      </c>
    </row>
    <row r="282" spans="2:8" ht="12.75">
      <c r="B282" s="79" t="s">
        <v>104</v>
      </c>
      <c r="C282" s="80">
        <v>5381448.380113</v>
      </c>
      <c r="D282" s="80">
        <v>42468.091816</v>
      </c>
      <c r="E282" s="80">
        <v>12416.61917</v>
      </c>
      <c r="F282" s="80">
        <v>4092.039172</v>
      </c>
      <c r="G282" s="80">
        <v>415.256614</v>
      </c>
      <c r="H282" s="80">
        <v>25544.17686</v>
      </c>
    </row>
    <row r="283" spans="2:8" ht="12.75">
      <c r="B283" s="79" t="s">
        <v>105</v>
      </c>
      <c r="C283" s="80">
        <v>635925.369623</v>
      </c>
      <c r="D283" s="80">
        <v>13150.585995</v>
      </c>
      <c r="E283" s="80">
        <v>2549.328621</v>
      </c>
      <c r="F283" s="80">
        <v>2.716</v>
      </c>
      <c r="G283" s="80">
        <v>961.114681</v>
      </c>
      <c r="H283" s="80">
        <v>9637.426693</v>
      </c>
    </row>
    <row r="284" spans="2:8" ht="12.75">
      <c r="B284" s="79" t="s">
        <v>106</v>
      </c>
      <c r="C284" s="80">
        <v>16545510.035105</v>
      </c>
      <c r="D284" s="80">
        <v>51558.391049</v>
      </c>
      <c r="E284" s="80">
        <v>23379.283978</v>
      </c>
      <c r="F284" s="80">
        <v>3185.053872</v>
      </c>
      <c r="G284" s="80">
        <v>3532.567994</v>
      </c>
      <c r="H284" s="80">
        <v>21461.485205</v>
      </c>
    </row>
    <row r="285" spans="2:8" ht="12.75">
      <c r="B285" s="79" t="s">
        <v>107</v>
      </c>
      <c r="C285" s="80">
        <v>2347.913898</v>
      </c>
      <c r="D285" s="80">
        <v>16.959726</v>
      </c>
      <c r="E285" s="80">
        <v>8.918192</v>
      </c>
      <c r="F285" s="80">
        <v>0</v>
      </c>
      <c r="G285" s="80">
        <v>0</v>
      </c>
      <c r="H285" s="80">
        <v>8.041534</v>
      </c>
    </row>
    <row r="286" spans="2:8" ht="12.75">
      <c r="B286" s="79" t="s">
        <v>108</v>
      </c>
      <c r="C286" s="80">
        <v>2118009.385356</v>
      </c>
      <c r="D286" s="80">
        <v>7325.367507</v>
      </c>
      <c r="E286" s="80">
        <v>3370.860573</v>
      </c>
      <c r="F286" s="80">
        <v>173.987049</v>
      </c>
      <c r="G286" s="80">
        <v>1023.411647</v>
      </c>
      <c r="H286" s="80">
        <v>2757.108238</v>
      </c>
    </row>
    <row r="287" spans="2:8" ht="12.75">
      <c r="B287" s="79" t="s">
        <v>109</v>
      </c>
      <c r="C287" s="80">
        <v>3254579.593588</v>
      </c>
      <c r="D287" s="80">
        <v>6788.036834</v>
      </c>
      <c r="E287" s="80">
        <v>2146.424275</v>
      </c>
      <c r="F287" s="80">
        <v>269.823426</v>
      </c>
      <c r="G287" s="80">
        <v>196.592462</v>
      </c>
      <c r="H287" s="80">
        <v>4175.196671</v>
      </c>
    </row>
    <row r="288" spans="2:8" ht="12.75">
      <c r="B288" s="79" t="s">
        <v>110</v>
      </c>
      <c r="C288" s="80">
        <v>30541.973663</v>
      </c>
      <c r="D288" s="80">
        <v>4.323843</v>
      </c>
      <c r="E288" s="80">
        <v>0</v>
      </c>
      <c r="F288" s="80">
        <v>0</v>
      </c>
      <c r="G288" s="80">
        <v>0</v>
      </c>
      <c r="H288" s="80">
        <v>4.323843</v>
      </c>
    </row>
    <row r="289" spans="2:8" ht="12.75">
      <c r="B289" s="79" t="s">
        <v>111</v>
      </c>
      <c r="C289" s="80">
        <v>1280129.910574</v>
      </c>
      <c r="D289" s="80">
        <v>3035.137941</v>
      </c>
      <c r="E289" s="80">
        <v>643.53531</v>
      </c>
      <c r="F289" s="80">
        <v>379.753323</v>
      </c>
      <c r="G289" s="80">
        <v>0</v>
      </c>
      <c r="H289" s="80">
        <v>2011.849308</v>
      </c>
    </row>
    <row r="290" spans="2:8" ht="12.75">
      <c r="B290" s="79" t="s">
        <v>112</v>
      </c>
      <c r="C290" s="80">
        <v>34865028.459799</v>
      </c>
      <c r="D290" s="80">
        <v>128427.177936</v>
      </c>
      <c r="E290" s="80">
        <v>46927.315731</v>
      </c>
      <c r="F290" s="80">
        <v>9558.674276</v>
      </c>
      <c r="G290" s="80">
        <v>8727.711667</v>
      </c>
      <c r="H290" s="80">
        <v>63213.476262</v>
      </c>
    </row>
    <row r="291" spans="2:8" ht="12.75">
      <c r="B291" s="85" t="s">
        <v>169</v>
      </c>
      <c r="C291" s="80">
        <v>972234.127049</v>
      </c>
      <c r="D291" s="80">
        <v>12006.560953</v>
      </c>
      <c r="E291" s="80">
        <v>3141.831557</v>
      </c>
      <c r="F291" s="80">
        <v>642.471807</v>
      </c>
      <c r="G291" s="80">
        <v>921.696842</v>
      </c>
      <c r="H291" s="80">
        <v>7300.560747</v>
      </c>
    </row>
    <row r="292" spans="2:8" ht="12.75">
      <c r="B292" s="79" t="s">
        <v>127</v>
      </c>
      <c r="C292" s="80">
        <v>1.155909</v>
      </c>
      <c r="D292" s="80">
        <v>1.155909</v>
      </c>
      <c r="E292" s="80">
        <v>0</v>
      </c>
      <c r="F292" s="80">
        <v>0</v>
      </c>
      <c r="G292" s="80">
        <v>0</v>
      </c>
      <c r="H292" s="80">
        <v>1.155909</v>
      </c>
    </row>
    <row r="293" spans="2:8" ht="12.75">
      <c r="B293" s="79" t="s">
        <v>114</v>
      </c>
      <c r="C293" s="80">
        <v>2027.27661</v>
      </c>
      <c r="D293" s="80">
        <v>10.358612</v>
      </c>
      <c r="E293" s="80">
        <v>0.210786</v>
      </c>
      <c r="F293" s="80">
        <v>0</v>
      </c>
      <c r="G293" s="80">
        <v>0</v>
      </c>
      <c r="H293" s="80">
        <v>10.147826</v>
      </c>
    </row>
    <row r="294" spans="2:8" ht="12.75">
      <c r="B294" s="79" t="s">
        <v>115</v>
      </c>
      <c r="C294" s="80">
        <v>49011.351248</v>
      </c>
      <c r="D294" s="80">
        <v>37.207514</v>
      </c>
      <c r="E294" s="80">
        <v>0</v>
      </c>
      <c r="F294" s="80">
        <v>0</v>
      </c>
      <c r="G294" s="80">
        <v>0</v>
      </c>
      <c r="H294" s="80">
        <v>37.207514</v>
      </c>
    </row>
    <row r="295" spans="2:8" ht="12.75">
      <c r="B295" s="79" t="s">
        <v>116</v>
      </c>
      <c r="C295" s="80">
        <v>35491.036512</v>
      </c>
      <c r="D295" s="80">
        <v>678.929059</v>
      </c>
      <c r="E295" s="80">
        <v>0</v>
      </c>
      <c r="F295" s="80">
        <v>0</v>
      </c>
      <c r="G295" s="80">
        <v>0</v>
      </c>
      <c r="H295" s="80">
        <v>678.929059</v>
      </c>
    </row>
    <row r="296" spans="2:8" ht="12.75">
      <c r="B296" s="79" t="s">
        <v>117</v>
      </c>
      <c r="C296" s="80">
        <v>872906.81871</v>
      </c>
      <c r="D296" s="80">
        <v>5120.38041</v>
      </c>
      <c r="E296" s="80">
        <v>1666.140864</v>
      </c>
      <c r="F296" s="80">
        <v>262.31199</v>
      </c>
      <c r="G296" s="80">
        <v>193.505644</v>
      </c>
      <c r="H296" s="80">
        <v>2998.421912</v>
      </c>
    </row>
    <row r="297" spans="2:8" ht="12.75">
      <c r="B297" s="79" t="s">
        <v>118</v>
      </c>
      <c r="C297" s="80">
        <v>21824.361163</v>
      </c>
      <c r="D297" s="80">
        <v>350.345704</v>
      </c>
      <c r="E297" s="80">
        <v>109.653923</v>
      </c>
      <c r="F297" s="80">
        <v>22.595077</v>
      </c>
      <c r="G297" s="80">
        <v>15.926754</v>
      </c>
      <c r="H297" s="80">
        <v>202.16995</v>
      </c>
    </row>
    <row r="298" spans="2:8" ht="12.75">
      <c r="B298" s="79" t="s">
        <v>119</v>
      </c>
      <c r="C298" s="80">
        <v>23.69735</v>
      </c>
      <c r="D298" s="80">
        <v>0</v>
      </c>
      <c r="E298" s="80">
        <v>0</v>
      </c>
      <c r="F298" s="80">
        <v>0</v>
      </c>
      <c r="G298" s="80">
        <v>0</v>
      </c>
      <c r="H298" s="80">
        <v>0</v>
      </c>
    </row>
    <row r="299" spans="2:8" ht="12.75">
      <c r="B299" s="79" t="s">
        <v>120</v>
      </c>
      <c r="C299" s="80">
        <v>63293.157731</v>
      </c>
      <c r="D299" s="80">
        <v>625.954943</v>
      </c>
      <c r="E299" s="80">
        <v>249.338728</v>
      </c>
      <c r="F299" s="80">
        <v>0</v>
      </c>
      <c r="G299" s="80">
        <v>161.722289</v>
      </c>
      <c r="H299" s="80">
        <v>214.893926</v>
      </c>
    </row>
    <row r="300" spans="2:8" ht="12.75">
      <c r="B300" s="79" t="s">
        <v>121</v>
      </c>
      <c r="C300" s="80">
        <v>202465.368113</v>
      </c>
      <c r="D300" s="80">
        <v>58.185755</v>
      </c>
      <c r="E300" s="80">
        <v>38.360943</v>
      </c>
      <c r="F300" s="80">
        <v>0</v>
      </c>
      <c r="G300" s="80">
        <v>0</v>
      </c>
      <c r="H300" s="80">
        <v>19.824812</v>
      </c>
    </row>
    <row r="301" spans="2:8" ht="12.75">
      <c r="B301" s="79" t="s">
        <v>122</v>
      </c>
      <c r="C301" s="80">
        <v>4555537.509259</v>
      </c>
      <c r="D301" s="80">
        <v>10689.415863</v>
      </c>
      <c r="E301" s="80">
        <v>3741.145893</v>
      </c>
      <c r="F301" s="80">
        <v>1105.552897</v>
      </c>
      <c r="G301" s="80">
        <v>1273.221903</v>
      </c>
      <c r="H301" s="80">
        <v>4569.49517</v>
      </c>
    </row>
    <row r="302" spans="2:8" ht="12.75">
      <c r="B302" s="79" t="s">
        <v>123</v>
      </c>
      <c r="C302" s="80">
        <v>1054665.681734</v>
      </c>
      <c r="D302" s="80">
        <v>22317.939166</v>
      </c>
      <c r="E302" s="80">
        <v>4958.939759</v>
      </c>
      <c r="F302" s="80">
        <v>1593.441562</v>
      </c>
      <c r="G302" s="80">
        <v>843.264874</v>
      </c>
      <c r="H302" s="80">
        <v>14922.292971</v>
      </c>
    </row>
    <row r="303" spans="2:8" ht="12.75">
      <c r="B303" s="127" t="s">
        <v>124</v>
      </c>
      <c r="C303" s="128">
        <v>91466989.568204</v>
      </c>
      <c r="D303" s="128">
        <v>404436.602768</v>
      </c>
      <c r="E303" s="128">
        <v>133165.951486</v>
      </c>
      <c r="F303" s="128">
        <v>26442.156222</v>
      </c>
      <c r="G303" s="128">
        <v>22304.937961</v>
      </c>
      <c r="H303" s="128">
        <v>222523.557099</v>
      </c>
    </row>
    <row r="304" ht="12.75">
      <c r="C304" s="7"/>
    </row>
    <row r="305" ht="12.75">
      <c r="C305" s="7"/>
    </row>
    <row r="306" spans="2:3" ht="12.75">
      <c r="B306" s="116" t="s">
        <v>151</v>
      </c>
      <c r="C306" s="7"/>
    </row>
    <row r="307" spans="2:8" ht="15">
      <c r="B307" s="100"/>
      <c r="C307" s="106"/>
      <c r="D307" s="106"/>
      <c r="E307" s="196" t="s">
        <v>139</v>
      </c>
      <c r="F307" s="197"/>
      <c r="G307" s="197"/>
      <c r="H307" s="198"/>
    </row>
    <row r="308" spans="2:8" ht="39">
      <c r="B308" s="84" t="s">
        <v>137</v>
      </c>
      <c r="C308" s="117" t="s">
        <v>141</v>
      </c>
      <c r="D308" s="117" t="s">
        <v>142</v>
      </c>
      <c r="E308" s="118" t="s">
        <v>33</v>
      </c>
      <c r="F308" s="119" t="s">
        <v>50</v>
      </c>
      <c r="G308" s="120" t="s">
        <v>35</v>
      </c>
      <c r="H308" s="119" t="s">
        <v>36</v>
      </c>
    </row>
    <row r="309" spans="2:8" ht="12.75">
      <c r="B309" s="79" t="s">
        <v>102</v>
      </c>
      <c r="C309" s="80">
        <v>19089036.92238</v>
      </c>
      <c r="D309" s="80">
        <v>96676.21941</v>
      </c>
      <c r="E309" s="80">
        <v>27071.02791</v>
      </c>
      <c r="F309" s="80">
        <v>4514.56764</v>
      </c>
      <c r="G309" s="80">
        <v>3767.60946</v>
      </c>
      <c r="H309" s="80">
        <v>61323.0144</v>
      </c>
    </row>
    <row r="310" spans="2:8" ht="12.75">
      <c r="B310" s="79" t="s">
        <v>103</v>
      </c>
      <c r="C310" s="80">
        <v>97958.585563</v>
      </c>
      <c r="D310" s="80">
        <v>2864.30868</v>
      </c>
      <c r="E310" s="80">
        <v>1477.507863</v>
      </c>
      <c r="F310" s="80">
        <v>140.949933</v>
      </c>
      <c r="G310" s="80">
        <v>51.978562</v>
      </c>
      <c r="H310" s="80">
        <v>1193.872322</v>
      </c>
    </row>
    <row r="311" spans="2:8" ht="12.75">
      <c r="B311" s="79" t="s">
        <v>104</v>
      </c>
      <c r="C311" s="80">
        <v>5687150.661625</v>
      </c>
      <c r="D311" s="80">
        <v>51338.402821</v>
      </c>
      <c r="E311" s="80">
        <v>18960.712999</v>
      </c>
      <c r="F311" s="80">
        <v>3052.622949</v>
      </c>
      <c r="G311" s="80">
        <v>525.533795</v>
      </c>
      <c r="H311" s="80">
        <v>28799.533078</v>
      </c>
    </row>
    <row r="312" spans="2:8" ht="12.75">
      <c r="B312" s="79" t="s">
        <v>105</v>
      </c>
      <c r="C312" s="80">
        <v>633758.694064</v>
      </c>
      <c r="D312" s="80">
        <v>9746.816834</v>
      </c>
      <c r="E312" s="80">
        <v>2269.718213</v>
      </c>
      <c r="F312" s="80">
        <v>0.3941</v>
      </c>
      <c r="G312" s="80">
        <v>990.446322</v>
      </c>
      <c r="H312" s="80">
        <v>6486.258199</v>
      </c>
    </row>
    <row r="313" spans="2:8" ht="12.75">
      <c r="B313" s="79" t="s">
        <v>106</v>
      </c>
      <c r="C313" s="80">
        <v>17273724.837251</v>
      </c>
      <c r="D313" s="80">
        <v>48039.257867</v>
      </c>
      <c r="E313" s="80">
        <v>22711.180498</v>
      </c>
      <c r="F313" s="80">
        <v>3779.71893</v>
      </c>
      <c r="G313" s="80">
        <v>4003.488533</v>
      </c>
      <c r="H313" s="80">
        <v>17544.869906</v>
      </c>
    </row>
    <row r="314" spans="2:8" ht="12.75">
      <c r="B314" s="79" t="s">
        <v>107</v>
      </c>
      <c r="C314" s="80">
        <v>1918.419179</v>
      </c>
      <c r="D314" s="80">
        <v>36.420767</v>
      </c>
      <c r="E314" s="80">
        <v>29.009199</v>
      </c>
      <c r="F314" s="80">
        <v>0</v>
      </c>
      <c r="G314" s="80">
        <v>0</v>
      </c>
      <c r="H314" s="80">
        <v>7.411568</v>
      </c>
    </row>
    <row r="315" spans="2:8" ht="12.75">
      <c r="B315" s="79" t="s">
        <v>108</v>
      </c>
      <c r="C315" s="80">
        <v>1993579.646488</v>
      </c>
      <c r="D315" s="80">
        <v>7005.323339</v>
      </c>
      <c r="E315" s="80">
        <v>3124.45488</v>
      </c>
      <c r="F315" s="80">
        <v>194.444261</v>
      </c>
      <c r="G315" s="80">
        <v>705.607835</v>
      </c>
      <c r="H315" s="80">
        <v>2980.816363</v>
      </c>
    </row>
    <row r="316" spans="2:8" ht="12.75">
      <c r="B316" s="79" t="s">
        <v>109</v>
      </c>
      <c r="C316" s="80">
        <v>3591635.631015</v>
      </c>
      <c r="D316" s="80">
        <v>6761.524161</v>
      </c>
      <c r="E316" s="80">
        <v>1847.263042</v>
      </c>
      <c r="F316" s="80">
        <v>262.131468</v>
      </c>
      <c r="G316" s="80">
        <v>292.22535</v>
      </c>
      <c r="H316" s="80">
        <v>4359.904301</v>
      </c>
    </row>
    <row r="317" spans="2:8" ht="12.75">
      <c r="B317" s="79" t="s">
        <v>110</v>
      </c>
      <c r="C317" s="80">
        <v>30895.487698</v>
      </c>
      <c r="D317" s="80">
        <v>34.595169</v>
      </c>
      <c r="E317" s="80">
        <v>0</v>
      </c>
      <c r="F317" s="80">
        <v>0</v>
      </c>
      <c r="G317" s="80">
        <v>0</v>
      </c>
      <c r="H317" s="80">
        <v>34.595169</v>
      </c>
    </row>
    <row r="318" spans="2:8" ht="12.75">
      <c r="B318" s="79" t="s">
        <v>111</v>
      </c>
      <c r="C318" s="80">
        <v>1346504.760526</v>
      </c>
      <c r="D318" s="80">
        <v>2649.560138</v>
      </c>
      <c r="E318" s="80">
        <v>642.824383</v>
      </c>
      <c r="F318" s="80">
        <v>455.818506</v>
      </c>
      <c r="G318" s="80">
        <v>0</v>
      </c>
      <c r="H318" s="80">
        <v>1550.917249</v>
      </c>
    </row>
    <row r="319" spans="2:8" ht="12.75">
      <c r="B319" s="79" t="s">
        <v>112</v>
      </c>
      <c r="C319" s="80">
        <v>33753891.567171</v>
      </c>
      <c r="D319" s="80">
        <v>119173.909652</v>
      </c>
      <c r="E319" s="80">
        <v>48610.138354</v>
      </c>
      <c r="F319" s="80">
        <v>10026.572841</v>
      </c>
      <c r="G319" s="80">
        <v>9905.76128</v>
      </c>
      <c r="H319" s="80">
        <v>50631.437177</v>
      </c>
    </row>
    <row r="320" spans="2:8" ht="12.75">
      <c r="B320" s="79" t="s">
        <v>113</v>
      </c>
      <c r="C320" s="80">
        <v>1026508.127789</v>
      </c>
      <c r="D320" s="80">
        <v>9564.416284</v>
      </c>
      <c r="E320" s="80">
        <v>3325.653294</v>
      </c>
      <c r="F320" s="80">
        <v>470.802198</v>
      </c>
      <c r="G320" s="80">
        <v>318.190195</v>
      </c>
      <c r="H320" s="80">
        <v>5449.770597</v>
      </c>
    </row>
    <row r="321" spans="2:8" ht="12.75">
      <c r="B321" s="79" t="s">
        <v>114</v>
      </c>
      <c r="C321" s="80">
        <v>2226.75485</v>
      </c>
      <c r="D321" s="80">
        <v>41.854198</v>
      </c>
      <c r="E321" s="80">
        <v>0.929681</v>
      </c>
      <c r="F321" s="80">
        <v>0</v>
      </c>
      <c r="G321" s="80">
        <v>0</v>
      </c>
      <c r="H321" s="80">
        <v>40.924517</v>
      </c>
    </row>
    <row r="322" spans="2:8" ht="12.75">
      <c r="B322" s="79" t="s">
        <v>115</v>
      </c>
      <c r="C322" s="80">
        <v>67422.768795</v>
      </c>
      <c r="D322" s="80">
        <v>0.155544</v>
      </c>
      <c r="E322" s="80">
        <v>0</v>
      </c>
      <c r="F322" s="80">
        <v>0</v>
      </c>
      <c r="G322" s="80">
        <v>0</v>
      </c>
      <c r="H322" s="80">
        <v>0.155544</v>
      </c>
    </row>
    <row r="323" spans="2:8" ht="12.75">
      <c r="B323" s="79" t="s">
        <v>116</v>
      </c>
      <c r="C323" s="80">
        <v>37873.243521</v>
      </c>
      <c r="D323" s="80">
        <v>197.36344</v>
      </c>
      <c r="E323" s="80">
        <v>0</v>
      </c>
      <c r="F323" s="80">
        <v>0</v>
      </c>
      <c r="G323" s="80">
        <v>0</v>
      </c>
      <c r="H323" s="80">
        <v>197.36344</v>
      </c>
    </row>
    <row r="324" spans="2:8" ht="12.75">
      <c r="B324" s="79" t="s">
        <v>117</v>
      </c>
      <c r="C324" s="80">
        <v>853153.022966</v>
      </c>
      <c r="D324" s="80">
        <v>8466.346448</v>
      </c>
      <c r="E324" s="80">
        <v>2563.113907</v>
      </c>
      <c r="F324" s="80">
        <v>242.735003</v>
      </c>
      <c r="G324" s="80">
        <v>215.83371</v>
      </c>
      <c r="H324" s="80">
        <v>5444.663828</v>
      </c>
    </row>
    <row r="325" spans="2:8" ht="12.75">
      <c r="B325" s="79" t="s">
        <v>118</v>
      </c>
      <c r="C325" s="80">
        <v>17984.980301</v>
      </c>
      <c r="D325" s="80">
        <v>385.950244</v>
      </c>
      <c r="E325" s="80">
        <v>122.583308</v>
      </c>
      <c r="F325" s="80">
        <v>103.100877</v>
      </c>
      <c r="G325" s="80">
        <v>12.317703</v>
      </c>
      <c r="H325" s="80">
        <v>147.948356</v>
      </c>
    </row>
    <row r="326" spans="2:8" ht="12.75">
      <c r="B326" s="79" t="s">
        <v>119</v>
      </c>
      <c r="C326" s="80">
        <v>14.446425</v>
      </c>
      <c r="D326" s="80">
        <v>0</v>
      </c>
      <c r="E326" s="80">
        <v>0</v>
      </c>
      <c r="F326" s="80">
        <v>0</v>
      </c>
      <c r="G326" s="80">
        <v>0</v>
      </c>
      <c r="H326" s="80">
        <v>0</v>
      </c>
    </row>
    <row r="327" spans="2:8" ht="12.75">
      <c r="B327" s="79" t="s">
        <v>120</v>
      </c>
      <c r="C327" s="80">
        <v>60864.482774</v>
      </c>
      <c r="D327" s="80">
        <v>819.356191</v>
      </c>
      <c r="E327" s="80">
        <v>381.095242</v>
      </c>
      <c r="F327" s="80">
        <v>0</v>
      </c>
      <c r="G327" s="80">
        <v>252.112095</v>
      </c>
      <c r="H327" s="80">
        <v>186.148854</v>
      </c>
    </row>
    <row r="328" spans="2:8" ht="12.75">
      <c r="B328" s="79" t="s">
        <v>121</v>
      </c>
      <c r="C328" s="80">
        <v>328534.855165</v>
      </c>
      <c r="D328" s="80">
        <v>26.981765</v>
      </c>
      <c r="E328" s="80">
        <v>13.9007</v>
      </c>
      <c r="F328" s="80">
        <v>0</v>
      </c>
      <c r="G328" s="80">
        <v>0</v>
      </c>
      <c r="H328" s="80">
        <v>13.081065</v>
      </c>
    </row>
    <row r="329" spans="2:8" ht="12.75">
      <c r="B329" s="79" t="s">
        <v>122</v>
      </c>
      <c r="C329" s="80">
        <v>5010697.35837</v>
      </c>
      <c r="D329" s="80">
        <v>7697.969878</v>
      </c>
      <c r="E329" s="80">
        <v>2981.782423</v>
      </c>
      <c r="F329" s="80">
        <v>985.787056</v>
      </c>
      <c r="G329" s="80">
        <v>456.404399</v>
      </c>
      <c r="H329" s="80">
        <v>3273.996</v>
      </c>
    </row>
    <row r="330" spans="2:8" ht="12.75">
      <c r="B330" s="79" t="s">
        <v>123</v>
      </c>
      <c r="C330" s="80">
        <v>1098132.203309</v>
      </c>
      <c r="D330" s="80">
        <v>18839.164145</v>
      </c>
      <c r="E330" s="80">
        <v>4153.218893</v>
      </c>
      <c r="F330" s="80">
        <v>1511.30554</v>
      </c>
      <c r="G330" s="80">
        <v>613.997368</v>
      </c>
      <c r="H330" s="80">
        <v>12560.642344</v>
      </c>
    </row>
    <row r="331" spans="2:8" ht="12.75">
      <c r="B331" s="127" t="s">
        <v>124</v>
      </c>
      <c r="C331" s="128">
        <v>92003467.457225</v>
      </c>
      <c r="D331" s="128">
        <v>390365.896975</v>
      </c>
      <c r="E331" s="128">
        <v>140286.114789</v>
      </c>
      <c r="F331" s="128">
        <v>25740.951302</v>
      </c>
      <c r="G331" s="128">
        <v>22111.506607</v>
      </c>
      <c r="H331" s="128">
        <v>202227.324277</v>
      </c>
    </row>
    <row r="332" spans="2:8" ht="12.75">
      <c r="B332" s="10"/>
      <c r="C332" s="107"/>
      <c r="D332" s="107"/>
      <c r="E332" s="107"/>
      <c r="F332" s="107"/>
      <c r="G332" s="107"/>
      <c r="H332" s="107"/>
    </row>
    <row r="333" ht="12.75">
      <c r="C333" s="7"/>
    </row>
    <row r="334" spans="2:3" ht="12.75">
      <c r="B334" s="116" t="s">
        <v>152</v>
      </c>
      <c r="C334" s="7"/>
    </row>
    <row r="335" spans="2:8" ht="15">
      <c r="B335" s="100"/>
      <c r="C335" s="106"/>
      <c r="D335" s="106"/>
      <c r="E335" s="196" t="s">
        <v>139</v>
      </c>
      <c r="F335" s="197"/>
      <c r="G335" s="197"/>
      <c r="H335" s="198"/>
    </row>
    <row r="336" spans="2:8" ht="39">
      <c r="B336" s="84" t="s">
        <v>137</v>
      </c>
      <c r="C336" s="117" t="s">
        <v>141</v>
      </c>
      <c r="D336" s="117" t="s">
        <v>142</v>
      </c>
      <c r="E336" s="118" t="s">
        <v>33</v>
      </c>
      <c r="F336" s="119" t="s">
        <v>50</v>
      </c>
      <c r="G336" s="120" t="s">
        <v>35</v>
      </c>
      <c r="H336" s="119" t="s">
        <v>36</v>
      </c>
    </row>
    <row r="337" spans="2:8" ht="12.75">
      <c r="B337" s="79" t="s">
        <v>102</v>
      </c>
      <c r="C337" s="80">
        <v>17152491.6741</v>
      </c>
      <c r="D337" s="80">
        <v>109308.31949</v>
      </c>
      <c r="E337" s="80">
        <v>24091.83903</v>
      </c>
      <c r="F337" s="80">
        <v>11003.322</v>
      </c>
      <c r="G337" s="80">
        <v>2870.40378</v>
      </c>
      <c r="H337" s="80">
        <v>71342.75468</v>
      </c>
    </row>
    <row r="338" spans="2:8" ht="12.75">
      <c r="B338" s="79" t="s">
        <v>103</v>
      </c>
      <c r="C338" s="80">
        <v>100308.493841</v>
      </c>
      <c r="D338" s="80">
        <v>2162.032186</v>
      </c>
      <c r="E338" s="80">
        <v>733.075184</v>
      </c>
      <c r="F338" s="80">
        <v>55.284196</v>
      </c>
      <c r="G338" s="80">
        <v>3.304137</v>
      </c>
      <c r="H338" s="80">
        <v>1370.368669</v>
      </c>
    </row>
    <row r="339" spans="2:8" ht="12.75">
      <c r="B339" s="79" t="s">
        <v>104</v>
      </c>
      <c r="C339" s="80">
        <v>5097272.113556</v>
      </c>
      <c r="D339" s="80">
        <v>37226.223688</v>
      </c>
      <c r="E339" s="80">
        <v>14104.117108</v>
      </c>
      <c r="F339" s="80">
        <v>2266.832428</v>
      </c>
      <c r="G339" s="80">
        <v>1216.015404</v>
      </c>
      <c r="H339" s="80">
        <v>19639.258748</v>
      </c>
    </row>
    <row r="340" spans="2:8" ht="12.75">
      <c r="B340" s="79" t="s">
        <v>105</v>
      </c>
      <c r="C340" s="80">
        <v>643903.461761</v>
      </c>
      <c r="D340" s="80">
        <v>11519.138761</v>
      </c>
      <c r="E340" s="80">
        <v>2638.795874</v>
      </c>
      <c r="F340" s="80">
        <v>0.296406</v>
      </c>
      <c r="G340" s="80">
        <v>906.968868</v>
      </c>
      <c r="H340" s="80">
        <v>7973.077613</v>
      </c>
    </row>
    <row r="341" spans="2:8" ht="12.75">
      <c r="B341" s="79" t="s">
        <v>106</v>
      </c>
      <c r="C341" s="80">
        <v>16786564.850783</v>
      </c>
      <c r="D341" s="80">
        <v>43821.082239</v>
      </c>
      <c r="E341" s="80">
        <v>21706.295641</v>
      </c>
      <c r="F341" s="80">
        <v>3348.17526</v>
      </c>
      <c r="G341" s="80">
        <v>3744.142397</v>
      </c>
      <c r="H341" s="80">
        <v>15022.468941</v>
      </c>
    </row>
    <row r="342" spans="2:8" ht="12.75">
      <c r="B342" s="79" t="s">
        <v>107</v>
      </c>
      <c r="C342" s="80">
        <v>1725.910521</v>
      </c>
      <c r="D342" s="80">
        <v>8.36252</v>
      </c>
      <c r="E342" s="80">
        <v>1.042963</v>
      </c>
      <c r="F342" s="80">
        <v>0</v>
      </c>
      <c r="G342" s="80">
        <v>0</v>
      </c>
      <c r="H342" s="80">
        <v>7.319557</v>
      </c>
    </row>
    <row r="343" spans="2:8" ht="12.75">
      <c r="B343" s="79" t="s">
        <v>108</v>
      </c>
      <c r="C343" s="80">
        <v>1996654.92405</v>
      </c>
      <c r="D343" s="80">
        <v>7796.428934</v>
      </c>
      <c r="E343" s="80">
        <v>3169.997296</v>
      </c>
      <c r="F343" s="80">
        <v>136.458371</v>
      </c>
      <c r="G343" s="80">
        <v>679.6374</v>
      </c>
      <c r="H343" s="80">
        <v>3810.335867</v>
      </c>
    </row>
    <row r="344" spans="2:8" ht="12.75">
      <c r="B344" s="79" t="s">
        <v>109</v>
      </c>
      <c r="C344" s="80">
        <v>3378042.997378</v>
      </c>
      <c r="D344" s="80">
        <v>5302.274593</v>
      </c>
      <c r="E344" s="80">
        <v>1471.268636</v>
      </c>
      <c r="F344" s="80">
        <v>198.778735</v>
      </c>
      <c r="G344" s="80">
        <v>341.296959</v>
      </c>
      <c r="H344" s="80">
        <v>3290.930263</v>
      </c>
    </row>
    <row r="345" spans="2:8" ht="12.75">
      <c r="B345" s="79" t="s">
        <v>110</v>
      </c>
      <c r="C345" s="80">
        <v>41425.17476</v>
      </c>
      <c r="D345" s="80">
        <v>32.062488</v>
      </c>
      <c r="E345" s="80">
        <v>0</v>
      </c>
      <c r="F345" s="80">
        <v>1.773531</v>
      </c>
      <c r="G345" s="80">
        <v>0</v>
      </c>
      <c r="H345" s="80">
        <v>30.288957</v>
      </c>
    </row>
    <row r="346" spans="2:8" ht="12.75">
      <c r="B346" s="79" t="s">
        <v>111</v>
      </c>
      <c r="C346" s="80">
        <v>1079856.858527</v>
      </c>
      <c r="D346" s="80">
        <v>2782.317407</v>
      </c>
      <c r="E346" s="80">
        <v>955.076057</v>
      </c>
      <c r="F346" s="80">
        <v>329.90964</v>
      </c>
      <c r="G346" s="80">
        <v>0</v>
      </c>
      <c r="H346" s="80">
        <v>1497.33171</v>
      </c>
    </row>
    <row r="347" spans="2:8" ht="12.75">
      <c r="B347" s="79" t="s">
        <v>112</v>
      </c>
      <c r="C347" s="80">
        <v>30221390.341108</v>
      </c>
      <c r="D347" s="80">
        <v>93396.564225</v>
      </c>
      <c r="E347" s="80">
        <v>38596.496805</v>
      </c>
      <c r="F347" s="80">
        <v>9082.212007</v>
      </c>
      <c r="G347" s="80">
        <v>7426.741468</v>
      </c>
      <c r="H347" s="80">
        <v>38291.113945</v>
      </c>
    </row>
    <row r="348" spans="2:8" ht="12.75">
      <c r="B348" s="79" t="s">
        <v>113</v>
      </c>
      <c r="C348" s="80">
        <v>914837.981651</v>
      </c>
      <c r="D348" s="80">
        <v>8269.044358</v>
      </c>
      <c r="E348" s="80">
        <v>1730.428803</v>
      </c>
      <c r="F348" s="80">
        <v>333.559463</v>
      </c>
      <c r="G348" s="80">
        <v>485.593813</v>
      </c>
      <c r="H348" s="80">
        <v>5719.462279</v>
      </c>
    </row>
    <row r="349" spans="2:8" ht="12.75">
      <c r="B349" s="79" t="s">
        <v>114</v>
      </c>
      <c r="C349" s="80">
        <v>2143.877733</v>
      </c>
      <c r="D349" s="80">
        <v>23.25916</v>
      </c>
      <c r="E349" s="80">
        <v>0.408206</v>
      </c>
      <c r="F349" s="80">
        <v>0</v>
      </c>
      <c r="G349" s="80">
        <v>0</v>
      </c>
      <c r="H349" s="80">
        <v>22.850954</v>
      </c>
    </row>
    <row r="350" spans="2:8" ht="12.75">
      <c r="B350" s="79" t="s">
        <v>115</v>
      </c>
      <c r="C350" s="80">
        <v>50467.884728</v>
      </c>
      <c r="D350" s="80">
        <v>0</v>
      </c>
      <c r="E350" s="80">
        <v>0</v>
      </c>
      <c r="F350" s="80">
        <v>0</v>
      </c>
      <c r="G350" s="80">
        <v>0</v>
      </c>
      <c r="H350" s="80">
        <v>0</v>
      </c>
    </row>
    <row r="351" spans="2:8" ht="12.75">
      <c r="B351" s="79" t="s">
        <v>116</v>
      </c>
      <c r="C351" s="80">
        <v>36168.42434</v>
      </c>
      <c r="D351" s="80">
        <v>220.755733</v>
      </c>
      <c r="E351" s="80">
        <v>0</v>
      </c>
      <c r="F351" s="80">
        <v>0.3865</v>
      </c>
      <c r="G351" s="80">
        <v>0</v>
      </c>
      <c r="H351" s="80">
        <v>220.369233</v>
      </c>
    </row>
    <row r="352" spans="2:8" ht="12.75">
      <c r="B352" s="79" t="s">
        <v>117</v>
      </c>
      <c r="C352" s="80">
        <v>841200.061645</v>
      </c>
      <c r="D352" s="80">
        <v>5856.842956</v>
      </c>
      <c r="E352" s="80">
        <v>1673.463195</v>
      </c>
      <c r="F352" s="80">
        <v>533.235153</v>
      </c>
      <c r="G352" s="80">
        <v>573.392056</v>
      </c>
      <c r="H352" s="80">
        <v>3076.752552</v>
      </c>
    </row>
    <row r="353" spans="2:8" ht="12.75">
      <c r="B353" s="79" t="s">
        <v>118</v>
      </c>
      <c r="C353" s="80">
        <v>12833.810758</v>
      </c>
      <c r="D353" s="80">
        <v>186.319803</v>
      </c>
      <c r="E353" s="80">
        <v>77.738346</v>
      </c>
      <c r="F353" s="80">
        <v>16.931155</v>
      </c>
      <c r="G353" s="80">
        <v>12.966417</v>
      </c>
      <c r="H353" s="80">
        <v>78.683885</v>
      </c>
    </row>
    <row r="354" spans="2:8" ht="12.75">
      <c r="B354" s="79" t="s">
        <v>119</v>
      </c>
      <c r="C354" s="80">
        <v>38.325597</v>
      </c>
      <c r="D354" s="80">
        <v>0</v>
      </c>
      <c r="E354" s="80">
        <v>0</v>
      </c>
      <c r="F354" s="80">
        <v>0</v>
      </c>
      <c r="G354" s="80">
        <v>0</v>
      </c>
      <c r="H354" s="80">
        <v>0</v>
      </c>
    </row>
    <row r="355" spans="2:8" ht="12.75">
      <c r="B355" s="79" t="s">
        <v>120</v>
      </c>
      <c r="C355" s="80">
        <v>60171.686959</v>
      </c>
      <c r="D355" s="80">
        <v>594.631925</v>
      </c>
      <c r="E355" s="80">
        <v>414.938978</v>
      </c>
      <c r="F355" s="80">
        <v>0</v>
      </c>
      <c r="G355" s="80">
        <v>74.09165</v>
      </c>
      <c r="H355" s="80">
        <v>105.601297</v>
      </c>
    </row>
    <row r="356" spans="2:8" ht="12.75">
      <c r="B356" s="79" t="s">
        <v>121</v>
      </c>
      <c r="C356" s="80">
        <v>279456.025502</v>
      </c>
      <c r="D356" s="80">
        <v>377.916931</v>
      </c>
      <c r="E356" s="80">
        <v>377.876</v>
      </c>
      <c r="F356" s="80">
        <v>0</v>
      </c>
      <c r="G356" s="80">
        <v>0</v>
      </c>
      <c r="H356" s="80">
        <v>0.040931</v>
      </c>
    </row>
    <row r="357" spans="2:8" ht="12.75">
      <c r="B357" s="79" t="s">
        <v>122</v>
      </c>
      <c r="C357" s="80">
        <v>4899264.829853</v>
      </c>
      <c r="D357" s="80">
        <v>7429.745006</v>
      </c>
      <c r="E357" s="80">
        <v>3167.775073</v>
      </c>
      <c r="F357" s="80">
        <v>1113.603142</v>
      </c>
      <c r="G357" s="80">
        <v>620.198741</v>
      </c>
      <c r="H357" s="80">
        <v>2528.16805</v>
      </c>
    </row>
    <row r="358" spans="2:8" ht="12.75">
      <c r="B358" s="79" t="s">
        <v>123</v>
      </c>
      <c r="C358" s="80">
        <v>1196343.438174</v>
      </c>
      <c r="D358" s="80">
        <v>17413.598581</v>
      </c>
      <c r="E358" s="80">
        <v>4135.500619</v>
      </c>
      <c r="F358" s="80">
        <v>1046.693913</v>
      </c>
      <c r="G358" s="80">
        <v>657.82077</v>
      </c>
      <c r="H358" s="80">
        <v>11573.583279</v>
      </c>
    </row>
    <row r="359" spans="2:8" ht="12.75">
      <c r="B359" s="127" t="s">
        <v>124</v>
      </c>
      <c r="C359" s="128">
        <v>84792563.147325</v>
      </c>
      <c r="D359" s="128">
        <v>353726.920984</v>
      </c>
      <c r="E359" s="128">
        <v>119046.133814</v>
      </c>
      <c r="F359" s="128">
        <v>29467.4519</v>
      </c>
      <c r="G359" s="128">
        <v>19612.57386</v>
      </c>
      <c r="H359" s="128">
        <v>185600.76141</v>
      </c>
    </row>
    <row r="360" ht="12.75">
      <c r="C360" s="7"/>
    </row>
    <row r="361" spans="2:3" ht="12.75">
      <c r="B361" s="116" t="s">
        <v>153</v>
      </c>
      <c r="C361" s="7"/>
    </row>
    <row r="362" spans="2:8" ht="15">
      <c r="B362" s="100"/>
      <c r="C362" s="106"/>
      <c r="D362" s="106"/>
      <c r="E362" s="196" t="s">
        <v>139</v>
      </c>
      <c r="F362" s="197"/>
      <c r="G362" s="197"/>
      <c r="H362" s="198"/>
    </row>
    <row r="363" spans="2:8" ht="39">
      <c r="B363" s="84" t="s">
        <v>137</v>
      </c>
      <c r="C363" s="117" t="s">
        <v>141</v>
      </c>
      <c r="D363" s="117" t="s">
        <v>142</v>
      </c>
      <c r="E363" s="118" t="s">
        <v>33</v>
      </c>
      <c r="F363" s="119" t="s">
        <v>50</v>
      </c>
      <c r="G363" s="120" t="s">
        <v>35</v>
      </c>
      <c r="H363" s="119" t="s">
        <v>36</v>
      </c>
    </row>
    <row r="364" spans="2:8" ht="12.75">
      <c r="B364" s="79" t="s">
        <v>102</v>
      </c>
      <c r="C364" s="80">
        <v>17616014.23103</v>
      </c>
      <c r="D364" s="80">
        <v>129868.63965</v>
      </c>
      <c r="E364" s="80">
        <v>24222.82404</v>
      </c>
      <c r="F364" s="80">
        <v>4429.85272</v>
      </c>
      <c r="G364" s="80">
        <v>3811.23801</v>
      </c>
      <c r="H364" s="80">
        <v>97404.72488</v>
      </c>
    </row>
    <row r="365" spans="2:8" ht="12.75">
      <c r="B365" s="79" t="s">
        <v>103</v>
      </c>
      <c r="C365" s="80">
        <v>103918.851998</v>
      </c>
      <c r="D365" s="80">
        <v>2109.792666</v>
      </c>
      <c r="E365" s="80">
        <v>616.554635</v>
      </c>
      <c r="F365" s="80">
        <v>104.817055</v>
      </c>
      <c r="G365" s="80">
        <v>67.528394</v>
      </c>
      <c r="H365" s="80">
        <v>1320.892582</v>
      </c>
    </row>
    <row r="366" spans="2:8" ht="12.75">
      <c r="B366" s="79" t="s">
        <v>104</v>
      </c>
      <c r="C366" s="80">
        <v>5372809.124014</v>
      </c>
      <c r="D366" s="80">
        <v>32945.864411</v>
      </c>
      <c r="E366" s="80">
        <v>11378.490055</v>
      </c>
      <c r="F366" s="80">
        <v>2044.000689</v>
      </c>
      <c r="G366" s="80">
        <v>1488.581597</v>
      </c>
      <c r="H366" s="80">
        <v>18034.79207</v>
      </c>
    </row>
    <row r="367" spans="2:8" ht="12.75">
      <c r="B367" s="79" t="s">
        <v>105</v>
      </c>
      <c r="C367" s="80">
        <v>726435.329773</v>
      </c>
      <c r="D367" s="80">
        <v>10383.309868</v>
      </c>
      <c r="E367" s="80">
        <v>2613.641389</v>
      </c>
      <c r="F367" s="80">
        <v>0.34517</v>
      </c>
      <c r="G367" s="80">
        <v>929.508435</v>
      </c>
      <c r="H367" s="80">
        <v>6839.814874</v>
      </c>
    </row>
    <row r="368" spans="2:8" ht="12.75">
      <c r="B368" s="79" t="s">
        <v>106</v>
      </c>
      <c r="C368" s="80">
        <v>17687567.064471</v>
      </c>
      <c r="D368" s="80">
        <v>41565.146063</v>
      </c>
      <c r="E368" s="80">
        <v>20911.776299</v>
      </c>
      <c r="F368" s="80">
        <v>3154.052735</v>
      </c>
      <c r="G368" s="80">
        <v>3671.155921</v>
      </c>
      <c r="H368" s="80">
        <v>13828.161108</v>
      </c>
    </row>
    <row r="369" spans="2:8" ht="12.75">
      <c r="B369" s="79" t="s">
        <v>107</v>
      </c>
      <c r="C369" s="80">
        <v>4754.639905</v>
      </c>
      <c r="D369" s="80">
        <v>3.851264</v>
      </c>
      <c r="E369" s="80">
        <v>0.263502</v>
      </c>
      <c r="F369" s="80">
        <v>0.390954</v>
      </c>
      <c r="G369" s="80">
        <v>0</v>
      </c>
      <c r="H369" s="80">
        <v>3.196808</v>
      </c>
    </row>
    <row r="370" spans="2:8" ht="12.75">
      <c r="B370" s="79" t="s">
        <v>108</v>
      </c>
      <c r="C370" s="80">
        <v>2030524.812838</v>
      </c>
      <c r="D370" s="80">
        <v>7515.564547</v>
      </c>
      <c r="E370" s="80">
        <v>3715.919351</v>
      </c>
      <c r="F370" s="80">
        <v>239.824484</v>
      </c>
      <c r="G370" s="80">
        <v>686.469262</v>
      </c>
      <c r="H370" s="80">
        <v>2873.35145</v>
      </c>
    </row>
    <row r="371" spans="2:8" ht="12.75">
      <c r="B371" s="79" t="s">
        <v>109</v>
      </c>
      <c r="C371" s="80">
        <v>3282496.046939</v>
      </c>
      <c r="D371" s="80">
        <v>6476.048951</v>
      </c>
      <c r="E371" s="80">
        <v>2182.94924</v>
      </c>
      <c r="F371" s="80">
        <v>322.508087</v>
      </c>
      <c r="G371" s="80">
        <v>1154.523868</v>
      </c>
      <c r="H371" s="80">
        <v>2816.067756</v>
      </c>
    </row>
    <row r="372" spans="2:8" ht="12.75">
      <c r="B372" s="79" t="s">
        <v>110</v>
      </c>
      <c r="C372" s="80">
        <v>38474.25583</v>
      </c>
      <c r="D372" s="80">
        <v>16.963411</v>
      </c>
      <c r="E372" s="80">
        <v>0</v>
      </c>
      <c r="F372" s="80">
        <v>0.279341</v>
      </c>
      <c r="G372" s="80">
        <v>0</v>
      </c>
      <c r="H372" s="80">
        <v>16.68407</v>
      </c>
    </row>
    <row r="373" spans="2:8" ht="12.75">
      <c r="B373" s="79" t="s">
        <v>111</v>
      </c>
      <c r="C373" s="80">
        <v>1429123.715136</v>
      </c>
      <c r="D373" s="80">
        <v>3265.164046</v>
      </c>
      <c r="E373" s="80">
        <v>901.830943</v>
      </c>
      <c r="F373" s="80">
        <v>396.00961</v>
      </c>
      <c r="G373" s="80">
        <v>0</v>
      </c>
      <c r="H373" s="80">
        <v>1967.323493</v>
      </c>
    </row>
    <row r="374" spans="2:8" ht="12.75">
      <c r="B374" s="79" t="s">
        <v>112</v>
      </c>
      <c r="C374" s="80">
        <v>29416516.22856</v>
      </c>
      <c r="D374" s="80">
        <v>89707.91336400001</v>
      </c>
      <c r="E374" s="80">
        <v>36530.793782</v>
      </c>
      <c r="F374" s="80">
        <v>7648.27527</v>
      </c>
      <c r="G374" s="80">
        <v>7392.436931</v>
      </c>
      <c r="H374" s="80">
        <v>38136.407381</v>
      </c>
    </row>
    <row r="375" spans="2:8" ht="12.75">
      <c r="B375" s="79" t="s">
        <v>113</v>
      </c>
      <c r="C375" s="80">
        <v>939772.898552</v>
      </c>
      <c r="D375" s="80">
        <v>10295.278019</v>
      </c>
      <c r="E375" s="80">
        <v>1669.177357</v>
      </c>
      <c r="F375" s="80">
        <v>397.385628</v>
      </c>
      <c r="G375" s="80">
        <v>584.543718</v>
      </c>
      <c r="H375" s="80">
        <v>7644.171316</v>
      </c>
    </row>
    <row r="376" spans="2:8" ht="12.75">
      <c r="B376" s="79" t="s">
        <v>114</v>
      </c>
      <c r="C376" s="80">
        <v>1802.097395</v>
      </c>
      <c r="D376" s="80">
        <v>23.410404</v>
      </c>
      <c r="E376" s="80">
        <v>0.618335</v>
      </c>
      <c r="F376" s="80">
        <v>3.689089</v>
      </c>
      <c r="G376" s="80">
        <v>0</v>
      </c>
      <c r="H376" s="80">
        <v>19.10298</v>
      </c>
    </row>
    <row r="377" spans="2:8" ht="12.75">
      <c r="B377" s="79" t="s">
        <v>115</v>
      </c>
      <c r="C377" s="80">
        <v>51410.787286</v>
      </c>
      <c r="D377" s="80">
        <v>4.898315</v>
      </c>
      <c r="E377" s="80">
        <v>0</v>
      </c>
      <c r="F377" s="80">
        <v>0</v>
      </c>
      <c r="G377" s="80">
        <v>0</v>
      </c>
      <c r="H377" s="80">
        <v>4.898315</v>
      </c>
    </row>
    <row r="378" spans="2:8" ht="12.75">
      <c r="B378" s="79" t="s">
        <v>116</v>
      </c>
      <c r="C378" s="80">
        <v>45958.036369</v>
      </c>
      <c r="D378" s="80">
        <v>238.005218</v>
      </c>
      <c r="E378" s="80">
        <v>16.734485</v>
      </c>
      <c r="F378" s="80">
        <v>0</v>
      </c>
      <c r="G378" s="80">
        <v>0</v>
      </c>
      <c r="H378" s="80">
        <v>221.270733</v>
      </c>
    </row>
    <row r="379" spans="2:8" ht="12.75">
      <c r="B379" s="79" t="s">
        <v>117</v>
      </c>
      <c r="C379" s="80">
        <v>1051298.473583</v>
      </c>
      <c r="D379" s="80">
        <v>5758.826921</v>
      </c>
      <c r="E379" s="80">
        <v>1308.793403</v>
      </c>
      <c r="F379" s="80">
        <v>704.480429</v>
      </c>
      <c r="G379" s="80">
        <v>682.522641</v>
      </c>
      <c r="H379" s="80">
        <v>3063.030448</v>
      </c>
    </row>
    <row r="380" spans="2:8" ht="12.75">
      <c r="B380" s="79" t="s">
        <v>118</v>
      </c>
      <c r="C380" s="80">
        <v>10085.525186</v>
      </c>
      <c r="D380" s="80">
        <v>179.794874</v>
      </c>
      <c r="E380" s="80">
        <v>68.932811</v>
      </c>
      <c r="F380" s="80">
        <v>28.0824</v>
      </c>
      <c r="G380" s="80">
        <v>5.206354</v>
      </c>
      <c r="H380" s="80">
        <v>77.573309</v>
      </c>
    </row>
    <row r="381" spans="2:8" ht="12.75">
      <c r="B381" s="79" t="s">
        <v>119</v>
      </c>
      <c r="C381" s="80">
        <v>220.172304</v>
      </c>
      <c r="D381" s="80">
        <v>0</v>
      </c>
      <c r="E381" s="80">
        <v>0</v>
      </c>
      <c r="F381" s="80">
        <v>0</v>
      </c>
      <c r="G381" s="80">
        <v>0</v>
      </c>
      <c r="H381" s="80">
        <v>0</v>
      </c>
    </row>
    <row r="382" spans="2:8" ht="12.75">
      <c r="B382" s="79" t="s">
        <v>120</v>
      </c>
      <c r="C382" s="80">
        <v>56085.794852</v>
      </c>
      <c r="D382" s="80">
        <v>371.843065</v>
      </c>
      <c r="E382" s="80">
        <v>220.374285</v>
      </c>
      <c r="F382" s="80">
        <v>0</v>
      </c>
      <c r="G382" s="80">
        <v>30.663661</v>
      </c>
      <c r="H382" s="80">
        <v>120.805119</v>
      </c>
    </row>
    <row r="383" spans="2:8" ht="12.75">
      <c r="B383" s="79" t="s">
        <v>121</v>
      </c>
      <c r="C383" s="80">
        <v>186273.691366</v>
      </c>
      <c r="D383" s="80">
        <v>24.025715</v>
      </c>
      <c r="E383" s="80">
        <v>1.032641</v>
      </c>
      <c r="F383" s="80">
        <v>0</v>
      </c>
      <c r="G383" s="80">
        <v>0</v>
      </c>
      <c r="H383" s="80">
        <v>22.993074</v>
      </c>
    </row>
    <row r="384" spans="2:8" ht="12.75">
      <c r="B384" s="79" t="s">
        <v>122</v>
      </c>
      <c r="C384" s="80">
        <v>5297257.319213</v>
      </c>
      <c r="D384" s="80">
        <v>10846.661848</v>
      </c>
      <c r="E384" s="80">
        <v>3001.188395</v>
      </c>
      <c r="F384" s="80">
        <v>1280.914424</v>
      </c>
      <c r="G384" s="80">
        <v>829.190428</v>
      </c>
      <c r="H384" s="80">
        <v>5735.368601</v>
      </c>
    </row>
    <row r="385" spans="2:8" ht="12.75">
      <c r="B385" s="79" t="s">
        <v>123</v>
      </c>
      <c r="C385" s="80">
        <v>1607773.221186</v>
      </c>
      <c r="D385" s="80">
        <v>15899.596235</v>
      </c>
      <c r="E385" s="80">
        <v>4906.825857</v>
      </c>
      <c r="F385" s="80">
        <v>1330.528552</v>
      </c>
      <c r="G385" s="80">
        <v>1027.086398</v>
      </c>
      <c r="H385" s="80">
        <v>8635.155428</v>
      </c>
    </row>
    <row r="386" spans="2:8" ht="12.75">
      <c r="B386" s="127" t="s">
        <v>124</v>
      </c>
      <c r="C386" s="128">
        <v>86956572.317786</v>
      </c>
      <c r="D386" s="128">
        <v>367500.598855</v>
      </c>
      <c r="E386" s="128">
        <v>114268.720805</v>
      </c>
      <c r="F386" s="128">
        <v>22085.436637</v>
      </c>
      <c r="G386" s="128">
        <v>22360.655618</v>
      </c>
      <c r="H386" s="128">
        <v>208785.785795</v>
      </c>
    </row>
    <row r="387" ht="12.75">
      <c r="C387" s="7"/>
    </row>
    <row r="388" ht="12.75">
      <c r="C388" s="7"/>
    </row>
    <row r="389" spans="2:3" ht="12.75">
      <c r="B389" s="116" t="s">
        <v>154</v>
      </c>
      <c r="C389" s="7"/>
    </row>
    <row r="390" spans="2:8" ht="15">
      <c r="B390" s="100"/>
      <c r="C390" s="106"/>
      <c r="D390" s="106"/>
      <c r="E390" s="196" t="s">
        <v>139</v>
      </c>
      <c r="F390" s="197"/>
      <c r="G390" s="197"/>
      <c r="H390" s="198"/>
    </row>
    <row r="391" spans="2:8" ht="39">
      <c r="B391" s="84" t="s">
        <v>137</v>
      </c>
      <c r="C391" s="117" t="s">
        <v>141</v>
      </c>
      <c r="D391" s="117" t="s">
        <v>142</v>
      </c>
      <c r="E391" s="118" t="s">
        <v>33</v>
      </c>
      <c r="F391" s="119" t="s">
        <v>50</v>
      </c>
      <c r="G391" s="120" t="s">
        <v>35</v>
      </c>
      <c r="H391" s="119" t="s">
        <v>36</v>
      </c>
    </row>
    <row r="392" spans="2:8" ht="12.75">
      <c r="B392" s="79" t="s">
        <v>102</v>
      </c>
      <c r="C392" s="80">
        <v>17635289.79586</v>
      </c>
      <c r="D392" s="80">
        <v>77588.50671</v>
      </c>
      <c r="E392" s="80">
        <v>25723.31766</v>
      </c>
      <c r="F392" s="80">
        <v>3880.16052</v>
      </c>
      <c r="G392" s="80">
        <v>3401.8247</v>
      </c>
      <c r="H392" s="80">
        <v>44583.20383</v>
      </c>
    </row>
    <row r="393" spans="2:8" ht="12.75">
      <c r="B393" s="79" t="s">
        <v>103</v>
      </c>
      <c r="C393" s="80">
        <v>112158.981684</v>
      </c>
      <c r="D393" s="80">
        <v>2188.484689</v>
      </c>
      <c r="E393" s="80">
        <v>408.658007</v>
      </c>
      <c r="F393" s="80">
        <v>262.311835</v>
      </c>
      <c r="G393" s="80">
        <v>7.053238</v>
      </c>
      <c r="H393" s="80">
        <v>1510.461609</v>
      </c>
    </row>
    <row r="394" spans="2:8" ht="12.75">
      <c r="B394" s="79" t="s">
        <v>104</v>
      </c>
      <c r="C394" s="80">
        <v>4769794.790864</v>
      </c>
      <c r="D394" s="80">
        <v>41435.216429</v>
      </c>
      <c r="E394" s="80">
        <v>11415.039904</v>
      </c>
      <c r="F394" s="80">
        <v>2015.018412</v>
      </c>
      <c r="G394" s="80">
        <v>1936.664425</v>
      </c>
      <c r="H394" s="80">
        <v>26068.493688</v>
      </c>
    </row>
    <row r="395" spans="2:8" ht="12.75">
      <c r="B395" s="79" t="s">
        <v>105</v>
      </c>
      <c r="C395" s="80">
        <v>728438.497639</v>
      </c>
      <c r="D395" s="80">
        <v>13415.273447</v>
      </c>
      <c r="E395" s="80">
        <v>2789.287688</v>
      </c>
      <c r="F395" s="80">
        <v>1.00298</v>
      </c>
      <c r="G395" s="80">
        <v>1070.64404</v>
      </c>
      <c r="H395" s="80">
        <v>9554.338739</v>
      </c>
    </row>
    <row r="396" spans="2:8" ht="12.75">
      <c r="B396" s="79" t="s">
        <v>106</v>
      </c>
      <c r="C396" s="80">
        <v>16328508.750947</v>
      </c>
      <c r="D396" s="80">
        <v>55161.325552</v>
      </c>
      <c r="E396" s="80">
        <v>25525.306101</v>
      </c>
      <c r="F396" s="80">
        <v>3012.038622</v>
      </c>
      <c r="G396" s="80">
        <v>3606.703751</v>
      </c>
      <c r="H396" s="80">
        <v>23017.277078</v>
      </c>
    </row>
    <row r="397" spans="2:8" ht="12.75">
      <c r="B397" s="79" t="s">
        <v>107</v>
      </c>
      <c r="C397" s="80">
        <v>2554.825305</v>
      </c>
      <c r="D397" s="80">
        <v>6.64859</v>
      </c>
      <c r="E397" s="80">
        <v>0</v>
      </c>
      <c r="F397" s="80">
        <v>2.2934</v>
      </c>
      <c r="G397" s="80">
        <v>0</v>
      </c>
      <c r="H397" s="80">
        <v>4.35519</v>
      </c>
    </row>
    <row r="398" spans="2:8" ht="12.75">
      <c r="B398" s="79" t="s">
        <v>108</v>
      </c>
      <c r="C398" s="80">
        <v>1951429.761847</v>
      </c>
      <c r="D398" s="80">
        <v>7651.309682</v>
      </c>
      <c r="E398" s="80">
        <v>3296.884205</v>
      </c>
      <c r="F398" s="80">
        <v>383.966801</v>
      </c>
      <c r="G398" s="80">
        <v>765.970937</v>
      </c>
      <c r="H398" s="80">
        <v>3204.487739</v>
      </c>
    </row>
    <row r="399" spans="2:8" ht="12.75">
      <c r="B399" s="79" t="s">
        <v>109</v>
      </c>
      <c r="C399" s="80">
        <v>3577861.94757</v>
      </c>
      <c r="D399" s="80">
        <v>5282.775294</v>
      </c>
      <c r="E399" s="80">
        <v>1973.126679</v>
      </c>
      <c r="F399" s="80">
        <v>332.050373</v>
      </c>
      <c r="G399" s="80">
        <v>434.737692</v>
      </c>
      <c r="H399" s="80">
        <v>2542.86055</v>
      </c>
    </row>
    <row r="400" spans="2:8" ht="12.75">
      <c r="B400" s="79" t="s">
        <v>110</v>
      </c>
      <c r="C400" s="80">
        <v>58422.705753</v>
      </c>
      <c r="D400" s="80">
        <v>46.827583</v>
      </c>
      <c r="E400" s="80">
        <v>1.919117</v>
      </c>
      <c r="F400" s="80">
        <v>0</v>
      </c>
      <c r="G400" s="80">
        <v>0</v>
      </c>
      <c r="H400" s="80">
        <v>44.908466</v>
      </c>
    </row>
    <row r="401" spans="2:8" ht="12.75">
      <c r="B401" s="79" t="s">
        <v>111</v>
      </c>
      <c r="C401" s="80">
        <v>1303287.483478</v>
      </c>
      <c r="D401" s="80">
        <v>3275.738826</v>
      </c>
      <c r="E401" s="80">
        <v>1301.251297</v>
      </c>
      <c r="F401" s="80">
        <v>438.175627</v>
      </c>
      <c r="G401" s="80">
        <v>0</v>
      </c>
      <c r="H401" s="80">
        <v>1536.311902</v>
      </c>
    </row>
    <row r="402" spans="2:8" ht="12.75">
      <c r="B402" s="79" t="s">
        <v>112</v>
      </c>
      <c r="C402" s="80">
        <v>28734632.581321</v>
      </c>
      <c r="D402" s="80">
        <v>94467.00116</v>
      </c>
      <c r="E402" s="80">
        <v>36097.256843</v>
      </c>
      <c r="F402" s="80">
        <v>7335.003007</v>
      </c>
      <c r="G402" s="80">
        <v>6068.384931</v>
      </c>
      <c r="H402" s="80">
        <v>44966.356379</v>
      </c>
    </row>
    <row r="403" spans="2:8" ht="12.75">
      <c r="B403" s="79" t="s">
        <v>113</v>
      </c>
      <c r="C403" s="80">
        <v>956107.936161</v>
      </c>
      <c r="D403" s="80">
        <v>12933.442406</v>
      </c>
      <c r="E403" s="80">
        <v>2129.883008</v>
      </c>
      <c r="F403" s="80">
        <v>561.819318</v>
      </c>
      <c r="G403" s="80">
        <v>203.502172</v>
      </c>
      <c r="H403" s="80">
        <v>10038.237908</v>
      </c>
    </row>
    <row r="404" spans="2:8" ht="12.75">
      <c r="B404" s="79" t="s">
        <v>114</v>
      </c>
      <c r="C404" s="80">
        <v>2152.12105</v>
      </c>
      <c r="D404" s="80">
        <v>27.902196</v>
      </c>
      <c r="E404" s="80">
        <v>4.96767</v>
      </c>
      <c r="F404" s="80">
        <v>0</v>
      </c>
      <c r="G404" s="80">
        <v>0</v>
      </c>
      <c r="H404" s="80">
        <v>22.934526</v>
      </c>
    </row>
    <row r="405" spans="2:8" ht="12.75">
      <c r="B405" s="79" t="s">
        <v>115</v>
      </c>
      <c r="C405" s="80">
        <v>49564.042495</v>
      </c>
      <c r="D405" s="80">
        <v>2.976665</v>
      </c>
      <c r="E405" s="80">
        <v>0</v>
      </c>
      <c r="F405" s="80">
        <v>0</v>
      </c>
      <c r="G405" s="80">
        <v>0</v>
      </c>
      <c r="H405" s="80">
        <v>2.976665</v>
      </c>
    </row>
    <row r="406" spans="2:8" ht="12.75">
      <c r="B406" s="79" t="s">
        <v>116</v>
      </c>
      <c r="C406" s="80">
        <v>64331.373537</v>
      </c>
      <c r="D406" s="80">
        <v>1267.012979</v>
      </c>
      <c r="E406" s="80">
        <v>32.053721</v>
      </c>
      <c r="F406" s="80">
        <v>0</v>
      </c>
      <c r="G406" s="80">
        <v>0</v>
      </c>
      <c r="H406" s="80">
        <v>1234.959258</v>
      </c>
    </row>
    <row r="407" spans="2:8" ht="12.75">
      <c r="B407" s="79" t="s">
        <v>117</v>
      </c>
      <c r="C407" s="80">
        <v>857055.90232</v>
      </c>
      <c r="D407" s="80">
        <v>6428.2101</v>
      </c>
      <c r="E407" s="80">
        <v>2038.024767</v>
      </c>
      <c r="F407" s="80">
        <v>236.251013</v>
      </c>
      <c r="G407" s="80">
        <v>204.626823</v>
      </c>
      <c r="H407" s="80">
        <v>3949.307497</v>
      </c>
    </row>
    <row r="408" spans="2:8" ht="12.75">
      <c r="B408" s="79" t="s">
        <v>118</v>
      </c>
      <c r="C408" s="80">
        <v>5018.869258</v>
      </c>
      <c r="D408" s="80">
        <v>98.132085</v>
      </c>
      <c r="E408" s="80">
        <v>22.766108</v>
      </c>
      <c r="F408" s="80">
        <v>6.048789</v>
      </c>
      <c r="G408" s="80">
        <v>6.061354</v>
      </c>
      <c r="H408" s="80">
        <v>63.255834</v>
      </c>
    </row>
    <row r="409" spans="2:8" ht="12.75">
      <c r="B409" s="79" t="s">
        <v>119</v>
      </c>
      <c r="C409" s="80">
        <v>0.846242</v>
      </c>
      <c r="D409" s="80">
        <v>0</v>
      </c>
      <c r="E409" s="80">
        <v>0</v>
      </c>
      <c r="F409" s="80">
        <v>0</v>
      </c>
      <c r="G409" s="80">
        <v>0</v>
      </c>
      <c r="H409" s="80">
        <v>0</v>
      </c>
    </row>
    <row r="410" spans="2:8" ht="12.75">
      <c r="B410" s="79" t="s">
        <v>120</v>
      </c>
      <c r="C410" s="80">
        <v>53848.352878</v>
      </c>
      <c r="D410" s="80">
        <v>636.996194</v>
      </c>
      <c r="E410" s="80">
        <v>378.695328</v>
      </c>
      <c r="F410" s="80">
        <v>0</v>
      </c>
      <c r="G410" s="80">
        <v>60.656594</v>
      </c>
      <c r="H410" s="80">
        <v>197.644272</v>
      </c>
    </row>
    <row r="411" spans="2:8" ht="12.75">
      <c r="B411" s="79" t="s">
        <v>121</v>
      </c>
      <c r="C411" s="80">
        <v>130992.054639</v>
      </c>
      <c r="D411" s="80">
        <v>0</v>
      </c>
      <c r="E411" s="80">
        <v>0</v>
      </c>
      <c r="F411" s="80">
        <v>0</v>
      </c>
      <c r="G411" s="80">
        <v>0</v>
      </c>
      <c r="H411" s="80">
        <v>0</v>
      </c>
    </row>
    <row r="412" spans="2:8" ht="12.75">
      <c r="B412" s="79" t="s">
        <v>122</v>
      </c>
      <c r="C412" s="80">
        <v>5308647.591599</v>
      </c>
      <c r="D412" s="80">
        <v>11580.867769</v>
      </c>
      <c r="E412" s="80">
        <v>3919.591146</v>
      </c>
      <c r="F412" s="80">
        <v>1413.247455</v>
      </c>
      <c r="G412" s="80">
        <v>659.147091</v>
      </c>
      <c r="H412" s="80">
        <v>5588.882077</v>
      </c>
    </row>
    <row r="413" spans="2:8" ht="12.75">
      <c r="B413" s="79" t="s">
        <v>123</v>
      </c>
      <c r="C413" s="80">
        <v>1824549.436399</v>
      </c>
      <c r="D413" s="80">
        <v>15962.634271</v>
      </c>
      <c r="E413" s="80">
        <v>4915.509913</v>
      </c>
      <c r="F413" s="80">
        <v>1030.156953</v>
      </c>
      <c r="G413" s="80">
        <v>858.273323</v>
      </c>
      <c r="H413" s="80">
        <v>9158.694082</v>
      </c>
    </row>
    <row r="414" spans="2:8" ht="12.75">
      <c r="B414" s="127" t="s">
        <v>124</v>
      </c>
      <c r="C414" s="128">
        <v>84454648.648846</v>
      </c>
      <c r="D414" s="128">
        <v>349457.282627</v>
      </c>
      <c r="E414" s="128">
        <v>121973.539162</v>
      </c>
      <c r="F414" s="128">
        <v>20909.545105</v>
      </c>
      <c r="G414" s="128">
        <v>19284.251071</v>
      </c>
      <c r="H414" s="128">
        <v>187289.947289</v>
      </c>
    </row>
  </sheetData>
  <sheetProtection pivotTables="0"/>
  <protectedRanges>
    <protectedRange password="CBC3" sqref="B222 B250 B279 B308 B336 B363 B391 B193 B166 B139 B113 B87 B61 B34 B7" name="Rango1_3"/>
  </protectedRanges>
  <mergeCells count="10">
    <mergeCell ref="B3:H3"/>
    <mergeCell ref="E221:H221"/>
    <mergeCell ref="E362:H362"/>
    <mergeCell ref="E192:H192"/>
    <mergeCell ref="E165:H165"/>
    <mergeCell ref="E390:H390"/>
    <mergeCell ref="E249:H249"/>
    <mergeCell ref="E278:H278"/>
    <mergeCell ref="E307:H307"/>
    <mergeCell ref="E335:H335"/>
  </mergeCells>
  <conditionalFormatting sqref="C265:H266 C237:H243 B244:H246 B218:H219 C208:H214 B215:H215 C181:H187 B188:H188 B234 B262 B291 B177 B205 C154:H161 B162:H162 B150 C128:H135 B98 C102:H109 B101 B124 B127 B72 C76:H83 B75 B48 C49:H56 B21 B18 B45 C22:H29">
    <cfRule type="cellIs" priority="1" dxfId="0" operator="equal" stopIfTrue="1">
      <formula>0</formula>
    </cfRule>
  </conditionalFormatting>
  <conditionalFormatting sqref="B235:B243 B206:B214 B263:B274 B309:B332 B337:B359 B364:B386 B392:B414 B178:B187 B216:B217 B280:B290 B189:B190 B292:B303 B167:B176 B194:B204 B223:B233 B251:B261 B151:B161 B140:B149 B102:B109 B114:B123 B88:B97 B99:B100 B125:B126 B128:B135 B76:B83 B62:B71 B73:B74 B19:B20 B8:B17 B46:B47 B49:B56 B35:B44 B22:B29">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BA416"/>
  <sheetViews>
    <sheetView workbookViewId="0" topLeftCell="B1">
      <selection activeCell="B27" sqref="B27"/>
    </sheetView>
  </sheetViews>
  <sheetFormatPr defaultColWidth="11.421875" defaultRowHeight="12.75"/>
  <cols>
    <col min="1" max="1" width="11.421875" style="10" customWidth="1"/>
    <col min="2" max="2" width="29.8515625" style="10" bestFit="1" customWidth="1"/>
    <col min="3" max="3" width="24.140625" style="10" customWidth="1"/>
    <col min="4" max="4" width="28.28125" style="10" customWidth="1"/>
    <col min="5" max="5" width="25.8515625" style="10" customWidth="1"/>
    <col min="6" max="6" width="25.421875" style="10" customWidth="1"/>
    <col min="7" max="7" width="23.28125" style="10" customWidth="1"/>
    <col min="8" max="8" width="19.140625" style="10" customWidth="1"/>
    <col min="9" max="9" width="34.8515625" style="10" customWidth="1"/>
    <col min="10" max="12" width="19.57421875" style="10" customWidth="1"/>
    <col min="13" max="13" width="11.57421875" style="10" customWidth="1"/>
    <col min="14" max="15" width="19.57421875" style="10" bestFit="1" customWidth="1"/>
    <col min="16" max="16" width="19.57421875" style="10" customWidth="1"/>
    <col min="17" max="17" width="19.57421875" style="10" bestFit="1" customWidth="1"/>
    <col min="18" max="18" width="19.57421875" style="10" customWidth="1"/>
    <col min="19" max="19" width="19.57421875" style="10" bestFit="1" customWidth="1"/>
    <col min="20" max="20" width="16.421875" style="10" customWidth="1"/>
    <col min="21" max="25" width="19.57421875" style="10" bestFit="1" customWidth="1"/>
    <col min="26" max="26" width="19.57421875" style="10" customWidth="1"/>
    <col min="27" max="28" width="19.57421875" style="10" bestFit="1" customWidth="1"/>
    <col min="29" max="29" width="16.57421875" style="10" customWidth="1"/>
    <col min="30" max="30" width="19.57421875" style="10" customWidth="1"/>
    <col min="31" max="33" width="19.57421875" style="10" bestFit="1" customWidth="1"/>
    <col min="34" max="34" width="19.57421875" style="10" customWidth="1"/>
    <col min="35" max="36" width="19.57421875" style="10" bestFit="1" customWidth="1"/>
    <col min="37" max="37" width="19.57421875" style="10" customWidth="1"/>
    <col min="38" max="38" width="16.57421875" style="10" customWidth="1"/>
    <col min="39" max="41" width="19.57421875" style="10" bestFit="1" customWidth="1"/>
    <col min="42" max="42" width="19.57421875" style="10" customWidth="1"/>
    <col min="43" max="43" width="19.57421875" style="10" bestFit="1" customWidth="1"/>
    <col min="44" max="44" width="19.57421875" style="10" customWidth="1"/>
    <col min="45" max="46" width="19.57421875" style="10" bestFit="1" customWidth="1"/>
    <col min="47" max="47" width="16.421875" style="10" customWidth="1"/>
    <col min="48" max="49" width="19.57421875" style="10" bestFit="1" customWidth="1"/>
    <col min="50" max="51" width="19.57421875" style="10" customWidth="1"/>
    <col min="52" max="55" width="19.57421875" style="10" bestFit="1" customWidth="1"/>
    <col min="56" max="56" width="16.421875" style="10" customWidth="1"/>
    <col min="57" max="64" width="19.57421875" style="10" bestFit="1" customWidth="1"/>
    <col min="65" max="65" width="16.57421875" style="10" customWidth="1"/>
    <col min="66" max="73" width="19.57421875" style="10" bestFit="1" customWidth="1"/>
    <col min="74" max="74" width="16.57421875" style="10" bestFit="1" customWidth="1"/>
    <col min="75" max="75" width="11.57421875" style="10" bestFit="1" customWidth="1"/>
    <col min="76" max="16384" width="11.421875" style="10" customWidth="1"/>
  </cols>
  <sheetData>
    <row r="1" spans="1:8" ht="12.75">
      <c r="A1" s="7"/>
      <c r="B1" s="7"/>
      <c r="C1" s="7"/>
      <c r="D1" s="7"/>
      <c r="E1" s="7"/>
      <c r="F1" s="7"/>
      <c r="G1" s="7"/>
      <c r="H1" s="7"/>
    </row>
    <row r="2" spans="1:8" ht="12.75">
      <c r="A2" s="7"/>
      <c r="B2" s="178" t="s">
        <v>63</v>
      </c>
      <c r="C2" s="178"/>
      <c r="D2" s="178"/>
      <c r="E2" s="178"/>
      <c r="F2" s="178"/>
      <c r="G2" s="178"/>
      <c r="H2" s="178"/>
    </row>
    <row r="3" spans="1:8" ht="12.75">
      <c r="A3" s="7"/>
      <c r="B3" s="8"/>
      <c r="C3" s="8"/>
      <c r="D3" s="8"/>
      <c r="E3" s="8"/>
      <c r="F3" s="8"/>
      <c r="G3" s="8"/>
      <c r="H3" s="8"/>
    </row>
    <row r="4" spans="1:8" ht="12.75">
      <c r="A4" s="7"/>
      <c r="B4" s="8"/>
      <c r="C4" s="8"/>
      <c r="D4" s="8"/>
      <c r="E4" s="8"/>
      <c r="F4" s="8"/>
      <c r="H4" s="8"/>
    </row>
    <row r="6" spans="2:52" ht="12.75" customHeight="1">
      <c r="B6" s="84" t="s">
        <v>196</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4:52" ht="12.75" customHeight="1">
      <c r="D7" s="166" t="s">
        <v>56</v>
      </c>
      <c r="E7" s="166"/>
      <c r="F7" s="166"/>
      <c r="G7" s="16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2:52" ht="12.75" customHeight="1">
      <c r="B8" s="84" t="s">
        <v>137</v>
      </c>
      <c r="C8" s="82" t="s">
        <v>31</v>
      </c>
      <c r="D8" s="84" t="s">
        <v>64</v>
      </c>
      <c r="E8" s="84" t="s">
        <v>60</v>
      </c>
      <c r="F8" s="84" t="s">
        <v>61</v>
      </c>
      <c r="G8" s="84" t="s">
        <v>62</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row>
    <row r="9" spans="2:52" ht="12.75">
      <c r="B9" s="79" t="s">
        <v>102</v>
      </c>
      <c r="C9" s="87">
        <v>14554293</v>
      </c>
      <c r="D9" s="86">
        <f>+'2.1'!E8/'2.1'!$C8</f>
        <v>0.0035109915679174524</v>
      </c>
      <c r="E9" s="86">
        <f>+'2.1'!F8/'2.1'!$C8</f>
        <v>0.0009435016870967212</v>
      </c>
      <c r="F9" s="86">
        <f>+'2.1'!G8/'2.1'!$C8</f>
        <v>0.0003805749959822851</v>
      </c>
      <c r="G9" s="86">
        <f>+'2.1'!H8/'2.1'!$C8</f>
        <v>0.0009773748542783905</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2:52" ht="12.75">
      <c r="B10" s="79" t="s">
        <v>103</v>
      </c>
      <c r="C10" s="87">
        <v>64181</v>
      </c>
      <c r="D10" s="86">
        <f>+'2.1'!E9/'2.1'!$C9</f>
        <v>0.00492357551300229</v>
      </c>
      <c r="E10" s="86">
        <f>+'2.1'!F9/'2.1'!$C9</f>
        <v>0.0008881133045605397</v>
      </c>
      <c r="F10" s="86">
        <f>+'2.1'!G9/'2.1'!$C9</f>
        <v>0.00029603776818684657</v>
      </c>
      <c r="G10" s="86">
        <f>+'2.1'!H9/'2.1'!$C9</f>
        <v>0.009442046711643632</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2:52" ht="12.75">
      <c r="B11" s="79" t="s">
        <v>104</v>
      </c>
      <c r="C11" s="87">
        <v>7205456</v>
      </c>
      <c r="D11" s="86">
        <f>+'2.1'!E10/'2.1'!$C10</f>
        <v>0.004027919953990421</v>
      </c>
      <c r="E11" s="86">
        <f>+'2.1'!F10/'2.1'!$C10</f>
        <v>0.0007895405925731835</v>
      </c>
      <c r="F11" s="86">
        <f>+'2.1'!G10/'2.1'!$C10</f>
        <v>9.63159028380716E-05</v>
      </c>
      <c r="G11" s="86">
        <f>+'2.1'!H10/'2.1'!$C10</f>
        <v>0.005830720498466718</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2:52" ht="12.75">
      <c r="B12" s="79" t="s">
        <v>173</v>
      </c>
      <c r="C12" s="87">
        <v>1209214</v>
      </c>
      <c r="D12" s="86">
        <f>+'2.1'!E11/'2.1'!$C11</f>
        <v>0.00375450499249926</v>
      </c>
      <c r="E12" s="86">
        <f>+'2.1'!F11/'2.1'!$C11</f>
        <v>0</v>
      </c>
      <c r="F12" s="86">
        <f>+'2.1'!G11/'2.1'!$C11</f>
        <v>0.0013562529047794682</v>
      </c>
      <c r="G12" s="86">
        <f>+'2.1'!H11/'2.1'!$C11</f>
        <v>0.0024826044025292463</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2:52" ht="12.75">
      <c r="B13" s="79" t="s">
        <v>106</v>
      </c>
      <c r="C13" s="87">
        <v>9603914</v>
      </c>
      <c r="D13" s="86">
        <f>+'2.1'!E12/'2.1'!$C12</f>
        <v>0.005696219270601549</v>
      </c>
      <c r="E13" s="86">
        <f>+'2.1'!F12/'2.1'!$C12</f>
        <v>0.00047761777125451143</v>
      </c>
      <c r="F13" s="86">
        <f>+'2.1'!G12/'2.1'!$C12</f>
        <v>0.0008856805673186994</v>
      </c>
      <c r="G13" s="86">
        <f>+'2.1'!H12/'2.1'!$C12</f>
        <v>0.001273855638440744</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2:52" ht="12.75">
      <c r="B14" s="79" t="s">
        <v>107</v>
      </c>
      <c r="C14" s="87">
        <v>2543</v>
      </c>
      <c r="D14" s="86">
        <f>+'2.1'!E13/'2.1'!$C13</f>
        <v>0.00039323633503735744</v>
      </c>
      <c r="E14" s="86">
        <f>+'2.1'!F13/'2.1'!$C13</f>
        <v>0</v>
      </c>
      <c r="F14" s="86">
        <f>+'2.1'!G13/'2.1'!$C13</f>
        <v>0</v>
      </c>
      <c r="G14" s="86">
        <f>+'2.1'!H13/'2.1'!$C13</f>
        <v>0.001966181675186787</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2:52" ht="12.75">
      <c r="B15" s="79" t="s">
        <v>108</v>
      </c>
      <c r="C15" s="87">
        <v>1271453</v>
      </c>
      <c r="D15" s="86">
        <f>+'2.1'!E14/'2.1'!$C14</f>
        <v>0.0031853320571031724</v>
      </c>
      <c r="E15" s="86">
        <f>+'2.1'!F14/'2.1'!$C14</f>
        <v>0.00018797391645621191</v>
      </c>
      <c r="F15" s="86">
        <f>+'2.1'!G14/'2.1'!$C14</f>
        <v>0.0005418997005787866</v>
      </c>
      <c r="G15" s="86">
        <f>+'2.1'!H14/'2.1'!$C14</f>
        <v>0.0013228959308759349</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2:52" ht="12.75">
      <c r="B16" s="79" t="s">
        <v>109</v>
      </c>
      <c r="C16" s="87">
        <v>950274</v>
      </c>
      <c r="D16" s="86">
        <f>+'2.1'!E15/'2.1'!$C15</f>
        <v>0.0021162317394772456</v>
      </c>
      <c r="E16" s="86">
        <f>+'2.1'!F15/'2.1'!$C15</f>
        <v>0.00024414011116793684</v>
      </c>
      <c r="F16" s="86">
        <f>+'2.1'!G15/'2.1'!$C15</f>
        <v>0.0004767046136167042</v>
      </c>
      <c r="G16" s="86">
        <f>+'2.1'!H15/'2.1'!$C15</f>
        <v>0.0026729132860627567</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2:52" ht="12.75">
      <c r="B17" s="79" t="s">
        <v>110</v>
      </c>
      <c r="C17" s="87">
        <v>3350</v>
      </c>
      <c r="D17" s="86">
        <f>+'2.1'!E16/'2.1'!$C16</f>
        <v>0</v>
      </c>
      <c r="E17" s="86">
        <f>+'2.1'!F16/'2.1'!$C16</f>
        <v>0</v>
      </c>
      <c r="F17" s="86">
        <f>+'2.1'!G16/'2.1'!$C16</f>
        <v>0</v>
      </c>
      <c r="G17" s="86">
        <f>+'2.1'!H16/'2.1'!$C16</f>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2:52" ht="12.75">
      <c r="B18" s="79" t="s">
        <v>112</v>
      </c>
      <c r="C18" s="87">
        <v>15285213</v>
      </c>
      <c r="D18" s="86">
        <f>+'2.1'!E17/'2.1'!$C17</f>
        <v>0.007257864185471278</v>
      </c>
      <c r="E18" s="86">
        <f>+'2.1'!F17/'2.1'!$C17</f>
        <v>0.0009965186615325543</v>
      </c>
      <c r="F18" s="86">
        <f>+'2.1'!G17/'2.1'!$C17</f>
        <v>0.000968452320553204</v>
      </c>
      <c r="G18" s="86">
        <f>+'2.1'!H17/'2.1'!$C17</f>
        <v>0.003448888805147825</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2:52" ht="12.75">
      <c r="B19" s="85" t="s">
        <v>169</v>
      </c>
      <c r="C19" s="87">
        <v>1613298</v>
      </c>
      <c r="D19" s="86">
        <f>+'2.1'!E18/'2.1'!$C18</f>
        <v>0.002753366086116762</v>
      </c>
      <c r="E19" s="86">
        <f>+'2.1'!F18/'2.1'!$C18</f>
        <v>0.000736999611974973</v>
      </c>
      <c r="F19" s="86">
        <f>+'2.1'!G18/'2.1'!$C18</f>
        <v>0.0004946389321749609</v>
      </c>
      <c r="G19" s="86">
        <f>+'2.1'!H18/'2.1'!$C18</f>
        <v>0.0018037585120665865</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2:52" ht="12.75">
      <c r="B20" s="79" t="s">
        <v>114</v>
      </c>
      <c r="C20" s="87">
        <v>1535</v>
      </c>
      <c r="D20" s="86">
        <f>+'2.1'!E19/'2.1'!$C19</f>
        <v>0</v>
      </c>
      <c r="E20" s="86">
        <f>+'2.1'!F19/'2.1'!$C19</f>
        <v>0</v>
      </c>
      <c r="F20" s="86">
        <f>+'2.1'!G19/'2.1'!$C19</f>
        <v>0</v>
      </c>
      <c r="G20" s="86">
        <f>+'2.1'!H19/'2.1'!$C19</f>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2:52" ht="12.75">
      <c r="B21" s="79" t="s">
        <v>115</v>
      </c>
      <c r="C21" s="87">
        <v>3565</v>
      </c>
      <c r="D21" s="86">
        <f>+'2.1'!E20/'2.1'!$C20</f>
        <v>0</v>
      </c>
      <c r="E21" s="86">
        <f>+'2.1'!F20/'2.1'!$C20</f>
        <v>0</v>
      </c>
      <c r="F21" s="86">
        <f>+'2.1'!G20/'2.1'!$C20</f>
        <v>0</v>
      </c>
      <c r="G21" s="86">
        <f>+'2.1'!H20/'2.1'!$C20</f>
        <v>0.016269284712482467</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2:52" ht="12.75">
      <c r="B22" s="85" t="s">
        <v>183</v>
      </c>
      <c r="C22" s="87">
        <v>2380</v>
      </c>
      <c r="D22" s="86">
        <f>+'2.1'!E21/'2.1'!$C21</f>
        <v>0</v>
      </c>
      <c r="E22" s="86">
        <f>+'2.1'!F21/'2.1'!$C21</f>
        <v>0</v>
      </c>
      <c r="F22" s="86">
        <f>+'2.1'!G21/'2.1'!$C21</f>
        <v>0</v>
      </c>
      <c r="G22" s="86">
        <f>+'2.1'!H21/'2.1'!$C21</f>
        <v>0.014285714285714285</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2:52" ht="12.75">
      <c r="B23" s="79" t="s">
        <v>117</v>
      </c>
      <c r="C23" s="87">
        <v>760930</v>
      </c>
      <c r="D23" s="86">
        <f>+'2.1'!E22/'2.1'!$C22</f>
        <v>0.002967421444810955</v>
      </c>
      <c r="E23" s="86">
        <f>+'2.1'!F22/'2.1'!$C22</f>
        <v>0.0025311132430052698</v>
      </c>
      <c r="F23" s="86">
        <f>+'2.1'!G22/'2.1'!$C22</f>
        <v>0.0005532703402415465</v>
      </c>
      <c r="G23" s="86">
        <f>+'2.1'!H22/'2.1'!$C22</f>
        <v>0.001352292589331476</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2:52" ht="12.75">
      <c r="B24" s="79" t="s">
        <v>118</v>
      </c>
      <c r="C24" s="87">
        <v>226993</v>
      </c>
      <c r="D24" s="86">
        <f>+'2.1'!E23/'2.1'!$C23</f>
        <v>0.00895622331966184</v>
      </c>
      <c r="E24" s="86">
        <f>+'2.1'!F23/'2.1'!$C23</f>
        <v>0.002418576784306124</v>
      </c>
      <c r="F24" s="86">
        <f>+'2.1'!G23/'2.1'!$C23</f>
        <v>0.0008326247945971903</v>
      </c>
      <c r="G24" s="86">
        <f>+'2.1'!H23/'2.1'!$C23</f>
        <v>0.0026784966937306435</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2:52" ht="12.75">
      <c r="B25" s="79" t="s">
        <v>119</v>
      </c>
      <c r="C25" s="87">
        <v>8</v>
      </c>
      <c r="D25" s="86">
        <f>+'2.1'!E24/'2.1'!$C24</f>
        <v>0</v>
      </c>
      <c r="E25" s="86">
        <f>+'2.1'!F24/'2.1'!$C24</f>
        <v>0</v>
      </c>
      <c r="F25" s="86">
        <f>+'2.1'!G24/'2.1'!$C24</f>
        <v>0</v>
      </c>
      <c r="G25" s="86">
        <f>+'2.1'!H24/'2.1'!$C24</f>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2:52" ht="12.75">
      <c r="B26" s="79" t="s">
        <v>197</v>
      </c>
      <c r="C26" s="87">
        <v>20338</v>
      </c>
      <c r="D26" s="86">
        <f>+'2.1'!E25/'2.1'!$C25</f>
        <v>0.0011800570360900777</v>
      </c>
      <c r="E26" s="86">
        <f>+'2.1'!F25/'2.1'!$C25</f>
        <v>0</v>
      </c>
      <c r="F26" s="86">
        <f>+'2.1'!G25/'2.1'!$C25</f>
        <v>0.00029501425902251943</v>
      </c>
      <c r="G26" s="86">
        <f>+'2.1'!H25/'2.1'!$C25</f>
        <v>0.001573409381453437</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2:52" ht="12.75">
      <c r="B27" s="79" t="s">
        <v>202</v>
      </c>
      <c r="C27" s="87">
        <v>11373</v>
      </c>
      <c r="D27" s="86">
        <f>+'2.1'!E26/'2.1'!$C26</f>
        <v>0.00043963773850347316</v>
      </c>
      <c r="E27" s="86">
        <f>+'2.1'!F26/'2.1'!$C26</f>
        <v>0</v>
      </c>
      <c r="F27" s="86">
        <f>+'2.1'!G26/'2.1'!$C26</f>
        <v>0</v>
      </c>
      <c r="G27" s="86">
        <f>+'2.1'!H26/'2.1'!$C26</f>
        <v>0.00043963773850347316</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2:52" ht="12.75">
      <c r="B28" s="79" t="s">
        <v>122</v>
      </c>
      <c r="C28" s="87">
        <v>2086920</v>
      </c>
      <c r="D28" s="86">
        <f>+'2.1'!E27/'2.1'!$C27</f>
        <v>0.0030394073562954016</v>
      </c>
      <c r="E28" s="86">
        <f>+'2.1'!F27/'2.1'!$C27</f>
        <v>0.0009272037260652061</v>
      </c>
      <c r="F28" s="86">
        <f>+'2.1'!G27/'2.1'!$C27</f>
        <v>0.0005486554348034424</v>
      </c>
      <c r="G28" s="86">
        <f>+'2.1'!H27/'2.1'!$C27</f>
        <v>0.001597569624135089</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row>
    <row r="29" spans="2:52" ht="12.75">
      <c r="B29" s="79" t="s">
        <v>123</v>
      </c>
      <c r="C29" s="87">
        <v>1322663</v>
      </c>
      <c r="D29" s="86">
        <f>+'2.1'!E28/'2.1'!$C28</f>
        <v>0.004562008614439204</v>
      </c>
      <c r="E29" s="86">
        <f>+'2.1'!F28/'2.1'!$C28</f>
        <v>0.0008460204904801904</v>
      </c>
      <c r="F29" s="86">
        <f>+'2.1'!G28/'2.1'!$C28</f>
        <v>0.0004143156646855624</v>
      </c>
      <c r="G29" s="86">
        <f>+'2.1'!H28/'2.1'!$C28</f>
        <v>0.004844015444599266</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row>
    <row r="30" spans="2:52" ht="12.75">
      <c r="B30" s="125" t="s">
        <v>124</v>
      </c>
      <c r="C30" s="130">
        <v>56199894</v>
      </c>
      <c r="D30" s="131">
        <f>+'2.1'!E29/'2.1'!$C29</f>
        <v>0.0049434968685172255</v>
      </c>
      <c r="E30" s="131">
        <f>+'2.1'!F29/'2.1'!$C29</f>
        <v>0.0008271545850246622</v>
      </c>
      <c r="F30" s="131">
        <f>+'2.1'!G29/'2.1'!$C29</f>
        <v>0.0006307841078846163</v>
      </c>
      <c r="G30" s="131">
        <f>+'2.1'!H29/'2.1'!$C29</f>
        <v>0.0025523357748681876</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row>
    <row r="31" spans="2:52" ht="12.75">
      <c r="B31" s="7"/>
      <c r="C31" s="7"/>
      <c r="D31" s="7"/>
      <c r="E31" s="7"/>
      <c r="F31" s="24"/>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row>
    <row r="32" spans="2:52" ht="12.75" customHeight="1">
      <c r="B32" s="7"/>
      <c r="C32" s="7"/>
      <c r="D32" s="7"/>
      <c r="E32" s="7"/>
      <c r="F32" s="24"/>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row>
    <row r="33" spans="2:52" ht="12.75" customHeight="1">
      <c r="B33" s="84" t="s">
        <v>192</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row>
    <row r="34" spans="4:52" ht="12.75" customHeight="1">
      <c r="D34" s="166" t="s">
        <v>56</v>
      </c>
      <c r="E34" s="166"/>
      <c r="F34" s="166"/>
      <c r="G34" s="166"/>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row>
    <row r="35" spans="2:52" ht="12.75" customHeight="1">
      <c r="B35" s="84" t="s">
        <v>137</v>
      </c>
      <c r="C35" s="82" t="s">
        <v>31</v>
      </c>
      <c r="D35" s="84" t="s">
        <v>64</v>
      </c>
      <c r="E35" s="84" t="s">
        <v>60</v>
      </c>
      <c r="F35" s="84" t="s">
        <v>61</v>
      </c>
      <c r="G35" s="84" t="s">
        <v>62</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2:52" ht="12.75">
      <c r="B36" s="17" t="s">
        <v>102</v>
      </c>
      <c r="C36" s="87">
        <v>14338462</v>
      </c>
      <c r="D36" s="86">
        <f>+'2.1'!E35/'2.1'!$C35</f>
        <v>0.0035982938755913987</v>
      </c>
      <c r="E36" s="86">
        <f>+'2.1'!F35/'2.1'!$C35</f>
        <v>0.0009723497541089135</v>
      </c>
      <c r="F36" s="86">
        <f>+'2.1'!G35/'2.1'!$C35</f>
        <v>0.00038323496620488307</v>
      </c>
      <c r="G36" s="86">
        <f>+'2.1'!H35/'2.1'!$C35</f>
        <v>0.000990622285709583</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row>
    <row r="37" spans="2:52" ht="12.75">
      <c r="B37" s="17" t="s">
        <v>103</v>
      </c>
      <c r="C37" s="87">
        <v>81051</v>
      </c>
      <c r="D37" s="86">
        <f>+'2.1'!E36/'2.1'!$C36</f>
        <v>0.004774771440204315</v>
      </c>
      <c r="E37" s="86">
        <f>+'2.1'!F36/'2.1'!$C36</f>
        <v>0.0005428680707209041</v>
      </c>
      <c r="F37" s="86">
        <f>+'2.1'!G36/'2.1'!$C36</f>
        <v>0.00023442030326584497</v>
      </c>
      <c r="G37" s="86">
        <f>+'2.1'!H36/'2.1'!$C36</f>
        <v>0.006711823419822087</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2:52" ht="12.75">
      <c r="B38" s="17" t="s">
        <v>104</v>
      </c>
      <c r="C38" s="87">
        <v>7423859</v>
      </c>
      <c r="D38" s="86">
        <f>+'2.1'!E37/'2.1'!$C37</f>
        <v>0.003930435640008788</v>
      </c>
      <c r="E38" s="86">
        <f>+'2.1'!F37/'2.1'!$C37</f>
        <v>0.0006898029717428631</v>
      </c>
      <c r="F38" s="86">
        <f>+'2.1'!G37/'2.1'!$C37</f>
        <v>8.809434554185363E-05</v>
      </c>
      <c r="G38" s="86">
        <f>+'2.1'!H37/'2.1'!$C37</f>
        <v>0.005007907612469472</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row>
    <row r="39" spans="2:52" ht="12.75">
      <c r="B39" s="17" t="s">
        <v>173</v>
      </c>
      <c r="C39" s="87">
        <v>1163997</v>
      </c>
      <c r="D39" s="86">
        <f>+'2.1'!E38/'2.1'!$C38</f>
        <v>0.00391066299999055</v>
      </c>
      <c r="E39" s="86">
        <f>+'2.1'!F38/'2.1'!$C38</f>
        <v>0</v>
      </c>
      <c r="F39" s="86">
        <f>+'2.1'!G38/'2.1'!$C38</f>
        <v>0.0013049861812358622</v>
      </c>
      <c r="G39" s="86">
        <f>+'2.1'!H38/'2.1'!$C38</f>
        <v>0.0028084264821988374</v>
      </c>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2:52" ht="12.75">
      <c r="B40" s="17" t="s">
        <v>106</v>
      </c>
      <c r="C40" s="87">
        <v>9314817</v>
      </c>
      <c r="D40" s="86">
        <f>+'2.1'!E39/'2.1'!$C39</f>
        <v>0.004943843770629096</v>
      </c>
      <c r="E40" s="86">
        <f>+'2.1'!F39/'2.1'!$C39</f>
        <v>1.0735583962626426E-07</v>
      </c>
      <c r="F40" s="86">
        <f>+'2.1'!G39/'2.1'!$C39</f>
        <v>0.0012905245481473226</v>
      </c>
      <c r="G40" s="86">
        <f>+'2.1'!H39/'2.1'!$C39</f>
        <v>0.0013945523567451728</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2:52" ht="12.75">
      <c r="B41" s="17" t="s">
        <v>107</v>
      </c>
      <c r="C41" s="87">
        <v>2518</v>
      </c>
      <c r="D41" s="86">
        <f>+'2.1'!E40/'2.1'!$C40</f>
        <v>0.0023828435266084196</v>
      </c>
      <c r="E41" s="86">
        <f>+'2.1'!F40/'2.1'!$C40</f>
        <v>0</v>
      </c>
      <c r="F41" s="86">
        <f>+'2.1'!G40/'2.1'!$C40</f>
        <v>0</v>
      </c>
      <c r="G41" s="86">
        <f>+'2.1'!H40/'2.1'!$C40</f>
        <v>0.003971405877680699</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2:52" ht="12.75">
      <c r="B42" s="17" t="s">
        <v>108</v>
      </c>
      <c r="C42" s="87">
        <v>1265483</v>
      </c>
      <c r="D42" s="86">
        <f>+'2.1'!E41/'2.1'!$C41</f>
        <v>0.0030826174670066687</v>
      </c>
      <c r="E42" s="86">
        <f>+'2.1'!F41/'2.1'!$C41</f>
        <v>0.00012959478712870897</v>
      </c>
      <c r="F42" s="86">
        <f>+'2.1'!G41/'2.1'!$C41</f>
        <v>0.0005025749061820664</v>
      </c>
      <c r="G42" s="86">
        <f>+'2.1'!H41/'2.1'!$C41</f>
        <v>0.0011118284481103262</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2:52" ht="12.75">
      <c r="B43" s="17" t="s">
        <v>109</v>
      </c>
      <c r="C43" s="87">
        <v>932337</v>
      </c>
      <c r="D43" s="86">
        <f>+'2.1'!E42/'2.1'!$C42</f>
        <v>0.0021236956164991843</v>
      </c>
      <c r="E43" s="86">
        <f>+'2.1'!F42/'2.1'!$C42</f>
        <v>0.00024883706213525795</v>
      </c>
      <c r="F43" s="86">
        <f>+'2.1'!G42/'2.1'!$C42</f>
        <v>0.00045691632961043056</v>
      </c>
      <c r="G43" s="86">
        <f>+'2.1'!H42/'2.1'!$C42</f>
        <v>0.002066849218683802</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2:52" ht="12.75">
      <c r="B44" s="17" t="s">
        <v>110</v>
      </c>
      <c r="C44" s="87">
        <v>3470</v>
      </c>
      <c r="D44" s="86">
        <f>+'2.1'!E43/'2.1'!$C43</f>
        <v>0</v>
      </c>
      <c r="E44" s="86">
        <f>+'2.1'!F43/'2.1'!$C43</f>
        <v>0</v>
      </c>
      <c r="F44" s="86">
        <f>+'2.1'!G43/'2.1'!$C43</f>
        <v>0</v>
      </c>
      <c r="G44" s="86">
        <f>+'2.1'!H43/'2.1'!$C43</f>
        <v>0</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2:52" ht="12.75">
      <c r="B45" s="17" t="s">
        <v>112</v>
      </c>
      <c r="C45" s="87">
        <v>15217672</v>
      </c>
      <c r="D45" s="86">
        <f>+'2.1'!E44/'2.1'!$C44</f>
        <v>0.007376489649665205</v>
      </c>
      <c r="E45" s="86">
        <f>+'2.1'!F44/'2.1'!$C44</f>
        <v>0.0010054100259224933</v>
      </c>
      <c r="F45" s="86">
        <f>+'2.1'!G44/'2.1'!$C44</f>
        <v>0.0010210497374368431</v>
      </c>
      <c r="G45" s="86">
        <f>+'2.1'!H44/'2.1'!$C44</f>
        <v>0.0039124249753838825</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2:52" ht="12.75">
      <c r="B46" s="85" t="s">
        <v>169</v>
      </c>
      <c r="C46" s="87">
        <v>1597889</v>
      </c>
      <c r="D46" s="86">
        <f>+'2.1'!E45/'2.1'!$C45</f>
        <v>0.0033656906080459905</v>
      </c>
      <c r="E46" s="86">
        <f>+'2.1'!F45/'2.1'!$C45</f>
        <v>0.0007697656095010354</v>
      </c>
      <c r="F46" s="86">
        <f>+'2.1'!G45/'2.1'!$C45</f>
        <v>0.0005513524406263513</v>
      </c>
      <c r="G46" s="86">
        <f>+'2.1'!H45/'2.1'!$C45</f>
        <v>0.0019319239321379646</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2:52" ht="12.75">
      <c r="B47" s="17" t="s">
        <v>114</v>
      </c>
      <c r="C47" s="87">
        <v>1521</v>
      </c>
      <c r="D47" s="86">
        <f>+'2.1'!E46/'2.1'!$C46</f>
        <v>0</v>
      </c>
      <c r="E47" s="86">
        <f>+'2.1'!F46/'2.1'!$C46</f>
        <v>0</v>
      </c>
      <c r="F47" s="86">
        <f>+'2.1'!G46/'2.1'!$C46</f>
        <v>0</v>
      </c>
      <c r="G47" s="86">
        <f>+'2.1'!H46/'2.1'!$C46</f>
        <v>0.0013149243918474688</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2:52" ht="12.75">
      <c r="B48" s="17" t="s">
        <v>115</v>
      </c>
      <c r="C48" s="87">
        <v>3166</v>
      </c>
      <c r="D48" s="86">
        <f>+'2.1'!E47/'2.1'!$C47</f>
        <v>0</v>
      </c>
      <c r="E48" s="86">
        <f>+'2.1'!F47/'2.1'!$C47</f>
        <v>0</v>
      </c>
      <c r="F48" s="86">
        <f>+'2.1'!G47/'2.1'!$C47</f>
        <v>0</v>
      </c>
      <c r="G48" s="86">
        <f>+'2.1'!H47/'2.1'!$C47</f>
        <v>0.016424510423247</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2:52" ht="12.75">
      <c r="B49" s="17" t="s">
        <v>183</v>
      </c>
      <c r="C49" s="87">
        <v>2889</v>
      </c>
      <c r="D49" s="86">
        <f>+'2.1'!E48/'2.1'!$C48</f>
        <v>0</v>
      </c>
      <c r="E49" s="86">
        <f>+'2.1'!F48/'2.1'!$C48</f>
        <v>0</v>
      </c>
      <c r="F49" s="86">
        <f>+'2.1'!G48/'2.1'!$C48</f>
        <v>0</v>
      </c>
      <c r="G49" s="86">
        <f>+'2.1'!H48/'2.1'!$C48</f>
        <v>0.013499480789200415</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2:52" ht="12.75">
      <c r="B50" s="146" t="s">
        <v>117</v>
      </c>
      <c r="C50" s="87">
        <v>744481</v>
      </c>
      <c r="D50" s="86">
        <f>+'2.1'!E49/'2.1'!$C49</f>
        <v>0.002540024527153816</v>
      </c>
      <c r="E50" s="86">
        <f>+'2.1'!F49/'2.1'!$C49</f>
        <v>0.0024459992934675297</v>
      </c>
      <c r="F50" s="86">
        <f>+'2.1'!G49/'2.1'!$C49</f>
        <v>0.00045803720981462255</v>
      </c>
      <c r="G50" s="86">
        <f>+'2.1'!H49/'2.1'!$C49</f>
        <v>0.0015514163558237215</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2:52" ht="12.75">
      <c r="B51" s="17" t="s">
        <v>118</v>
      </c>
      <c r="C51" s="87">
        <v>210290</v>
      </c>
      <c r="D51" s="86">
        <f>+'2.1'!E50/'2.1'!$C50</f>
        <v>0.012449474535165723</v>
      </c>
      <c r="E51" s="86">
        <f>+'2.1'!F50/'2.1'!$C50</f>
        <v>0.0018498264301678635</v>
      </c>
      <c r="F51" s="86">
        <f>+'2.1'!G50/'2.1'!$C50</f>
        <v>0.0014741547386941843</v>
      </c>
      <c r="G51" s="86">
        <f>+'2.1'!H50/'2.1'!$C50</f>
        <v>0.006514812877454943</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2:52" ht="12.75">
      <c r="B52" s="17" t="s">
        <v>119</v>
      </c>
      <c r="C52" s="87">
        <v>8</v>
      </c>
      <c r="D52" s="86">
        <f>+'2.1'!E51/'2.1'!$C51</f>
        <v>0</v>
      </c>
      <c r="E52" s="86">
        <f>+'2.1'!F51/'2.1'!$C51</f>
        <v>0</v>
      </c>
      <c r="F52" s="86">
        <f>+'2.1'!G51/'2.1'!$C51</f>
        <v>0</v>
      </c>
      <c r="G52" s="86">
        <f>+'2.1'!H51/'2.1'!$C51</f>
        <v>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2:52" ht="12.75">
      <c r="B53" s="17" t="s">
        <v>120</v>
      </c>
      <c r="C53" s="87">
        <v>22568</v>
      </c>
      <c r="D53" s="86">
        <f>+'2.1'!E52/'2.1'!$C52</f>
        <v>0.001816731655441333</v>
      </c>
      <c r="E53" s="86">
        <f>+'2.1'!F52/'2.1'!$C52</f>
        <v>0</v>
      </c>
      <c r="F53" s="86">
        <f>+'2.1'!G52/'2.1'!$C52</f>
        <v>0.0005317263381779511</v>
      </c>
      <c r="G53" s="86">
        <f>+'2.1'!H52/'2.1'!$C52</f>
        <v>0.0032346685572492025</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2:52" ht="12.75">
      <c r="B54" s="17" t="s">
        <v>121</v>
      </c>
      <c r="C54" s="87">
        <v>11149</v>
      </c>
      <c r="D54" s="86">
        <f>+'2.1'!E53/'2.1'!$C53</f>
        <v>0.0020629652883666695</v>
      </c>
      <c r="E54" s="86">
        <f>+'2.1'!F53/'2.1'!$C53</f>
        <v>0.00367745986187102</v>
      </c>
      <c r="F54" s="86">
        <f>+'2.1'!G53/'2.1'!$C53</f>
        <v>0</v>
      </c>
      <c r="G54" s="86">
        <f>+'2.1'!H53/'2.1'!$C53</f>
        <v>0.0007175531437797112</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2:52" ht="12.75">
      <c r="B55" s="17" t="s">
        <v>122</v>
      </c>
      <c r="C55" s="87">
        <v>2031692</v>
      </c>
      <c r="D55" s="86">
        <f>+'2.1'!E54/'2.1'!$C54</f>
        <v>0.002696274829058735</v>
      </c>
      <c r="E55" s="86">
        <f>+'2.1'!F54/'2.1'!$C54</f>
        <v>0.0009218917040575048</v>
      </c>
      <c r="F55" s="86">
        <f>+'2.1'!G54/'2.1'!$C54</f>
        <v>0.00044347273110294277</v>
      </c>
      <c r="G55" s="86">
        <f>+'2.1'!H54/'2.1'!$C54</f>
        <v>0.0013757006475390956</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2:52" ht="12.75">
      <c r="B56" s="17" t="s">
        <v>123</v>
      </c>
      <c r="C56" s="87">
        <v>1318525</v>
      </c>
      <c r="D56" s="86">
        <f>+'2.1'!E55/'2.1'!$C55</f>
        <v>0.0053939060692819625</v>
      </c>
      <c r="E56" s="86">
        <f>+'2.1'!F55/'2.1'!$C55</f>
        <v>0.0009237595039912023</v>
      </c>
      <c r="F56" s="86">
        <f>+'2.1'!G55/'2.1'!$C55</f>
        <v>0.0004239585900912004</v>
      </c>
      <c r="G56" s="86">
        <f>+'2.1'!H55/'2.1'!$C55</f>
        <v>0.0064041258224151985</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row>
    <row r="57" spans="2:52" ht="12.75">
      <c r="B57" s="125" t="s">
        <v>124</v>
      </c>
      <c r="C57" s="130">
        <v>55664097</v>
      </c>
      <c r="D57" s="131">
        <f>+'2.1'!E56/'2.1'!$C56</f>
        <v>0.004900465734672746</v>
      </c>
      <c r="E57" s="131">
        <f>+'2.1'!F56/'2.1'!$C56</f>
        <v>0.0007428127325949435</v>
      </c>
      <c r="F57" s="131">
        <f>+'2.1'!G56/'2.1'!$C56</f>
        <v>0.0007060206150474336</v>
      </c>
      <c r="G57" s="131">
        <f>+'2.1'!H56/'2.1'!$C56</f>
        <v>0.0026631528757216703</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row>
    <row r="58" spans="2:52" ht="12.75">
      <c r="B58" s="7"/>
      <c r="C58" s="7"/>
      <c r="D58" s="7"/>
      <c r="E58" s="7"/>
      <c r="F58" s="24"/>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row>
    <row r="59" spans="2:52" ht="12.75">
      <c r="B59" s="7"/>
      <c r="C59" s="7"/>
      <c r="D59" s="7"/>
      <c r="E59" s="7"/>
      <c r="F59" s="24"/>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row>
    <row r="60" spans="2:53" ht="34.5" customHeight="1">
      <c r="B60" s="84" t="s">
        <v>187</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4:7" ht="34.5" customHeight="1">
      <c r="D61" s="202" t="s">
        <v>56</v>
      </c>
      <c r="E61" s="202"/>
      <c r="F61" s="202"/>
      <c r="G61" s="202"/>
    </row>
    <row r="62" spans="2:7" ht="26.25">
      <c r="B62" s="84" t="s">
        <v>137</v>
      </c>
      <c r="C62" s="82" t="s">
        <v>31</v>
      </c>
      <c r="D62" s="84" t="s">
        <v>64</v>
      </c>
      <c r="E62" s="84" t="s">
        <v>60</v>
      </c>
      <c r="F62" s="84" t="s">
        <v>61</v>
      </c>
      <c r="G62" s="84" t="s">
        <v>62</v>
      </c>
    </row>
    <row r="63" spans="2:7" ht="12.75">
      <c r="B63" s="17" t="s">
        <v>102</v>
      </c>
      <c r="C63" s="87">
        <v>14526775</v>
      </c>
      <c r="D63" s="86">
        <f>+'2.1'!E62/'2.1'!$C62</f>
        <v>0.003993522306224196</v>
      </c>
      <c r="E63" s="86">
        <f>+'2.1'!F62/'2.1'!$C62</f>
        <v>0.001057082525199158</v>
      </c>
      <c r="F63" s="86">
        <f>+'2.1'!G62/'2.1'!$C62</f>
        <v>0.0004360912866069723</v>
      </c>
      <c r="G63" s="86">
        <f>+'2.1'!H62/'2.1'!$C62</f>
        <v>0.0011361778508994598</v>
      </c>
    </row>
    <row r="64" spans="2:7" ht="12.75">
      <c r="B64" s="17" t="s">
        <v>103</v>
      </c>
      <c r="C64" s="87">
        <v>61709</v>
      </c>
      <c r="D64" s="86">
        <f>+'2.1'!E63/'2.1'!$C63</f>
        <v>0.007891879628579299</v>
      </c>
      <c r="E64" s="86">
        <f>+'2.1'!F63/'2.1'!$C63</f>
        <v>0.0006968189405111085</v>
      </c>
      <c r="F64" s="86">
        <f>+'2.1'!G63/'2.1'!$C63</f>
        <v>0.0004861527491937967</v>
      </c>
      <c r="G64" s="86">
        <f>+'2.1'!H63/'2.1'!$C63</f>
        <v>0.014114634818259897</v>
      </c>
    </row>
    <row r="65" spans="2:7" ht="12.75">
      <c r="B65" s="17" t="s">
        <v>104</v>
      </c>
      <c r="C65" s="87">
        <v>6854909</v>
      </c>
      <c r="D65" s="86">
        <f>+'2.1'!E64/'2.1'!$C64</f>
        <v>0.0051134158017269084</v>
      </c>
      <c r="E65" s="86">
        <f>+'2.1'!F64/'2.1'!$C64</f>
        <v>0.0009711288654597748</v>
      </c>
      <c r="F65" s="86">
        <f>+'2.1'!G64/'2.1'!$C64</f>
        <v>0.00011072357050983464</v>
      </c>
      <c r="G65" s="86">
        <f>+'2.1'!H64/'2.1'!$C64</f>
        <v>0.006509787365521555</v>
      </c>
    </row>
    <row r="66" spans="2:7" ht="12.75">
      <c r="B66" s="17" t="s">
        <v>173</v>
      </c>
      <c r="C66" s="87">
        <v>1190346</v>
      </c>
      <c r="D66" s="86">
        <f>+'2.1'!E65/'2.1'!$C65</f>
        <v>0.004220621567174586</v>
      </c>
      <c r="E66" s="86">
        <f>+'2.1'!F65/'2.1'!$C65</f>
        <v>0</v>
      </c>
      <c r="F66" s="86">
        <f>+'2.1'!G65/'2.1'!$C65</f>
        <v>0.0015726519852211037</v>
      </c>
      <c r="G66" s="86">
        <f>+'2.1'!H65/'2.1'!$C65</f>
        <v>0.0032721578431817305</v>
      </c>
    </row>
    <row r="67" spans="2:7" ht="12.75">
      <c r="B67" s="17" t="s">
        <v>106</v>
      </c>
      <c r="C67" s="87">
        <v>9443936</v>
      </c>
      <c r="D67" s="86">
        <f>+'2.1'!E66/'2.1'!$C66</f>
        <v>0.005875622198202105</v>
      </c>
      <c r="E67" s="86">
        <f>+'2.1'!F66/'2.1'!$C66</f>
        <v>0.000573172033355584</v>
      </c>
      <c r="F67" s="86">
        <f>+'2.1'!G66/'2.1'!$C66</f>
        <v>0.0010501977141734124</v>
      </c>
      <c r="G67" s="86">
        <f>+'2.1'!H66/'2.1'!$C66</f>
        <v>0.0016229461953151737</v>
      </c>
    </row>
    <row r="68" spans="2:7" ht="12.75">
      <c r="B68" s="17" t="s">
        <v>107</v>
      </c>
      <c r="C68" s="87">
        <v>2477</v>
      </c>
      <c r="D68" s="86">
        <f>+'2.1'!E67/'2.1'!$C67</f>
        <v>0.0008074283407347598</v>
      </c>
      <c r="E68" s="86">
        <f>+'2.1'!F67/'2.1'!$C67</f>
        <v>0</v>
      </c>
      <c r="F68" s="86">
        <f>+'2.1'!G67/'2.1'!$C67</f>
        <v>0</v>
      </c>
      <c r="G68" s="86">
        <f>+'2.1'!H67/'2.1'!$C67</f>
        <v>0.0008074283407347598</v>
      </c>
    </row>
    <row r="69" spans="2:7" ht="12.75">
      <c r="B69" s="17" t="s">
        <v>108</v>
      </c>
      <c r="C69" s="87">
        <v>1235077</v>
      </c>
      <c r="D69" s="86">
        <f>+'2.1'!E68/'2.1'!$C68</f>
        <v>0.0034200296823598854</v>
      </c>
      <c r="E69" s="86">
        <f>+'2.1'!F68/'2.1'!$C68</f>
        <v>0.0010760462707993105</v>
      </c>
      <c r="F69" s="86">
        <f>+'2.1'!G68/'2.1'!$C68</f>
        <v>0.000579720940475776</v>
      </c>
      <c r="G69" s="86">
        <f>+'2.1'!H68/'2.1'!$C68</f>
        <v>0.0014622570090771668</v>
      </c>
    </row>
    <row r="70" spans="2:7" ht="12.75">
      <c r="B70" s="17" t="s">
        <v>109</v>
      </c>
      <c r="C70" s="87">
        <v>905951</v>
      </c>
      <c r="D70" s="86">
        <f>+'2.1'!E69/'2.1'!$C69</f>
        <v>0.003007888947636241</v>
      </c>
      <c r="E70" s="86">
        <f>+'2.1'!F69/'2.1'!$C69</f>
        <v>0.00029030267641406656</v>
      </c>
      <c r="F70" s="86">
        <f>+'2.1'!G69/'2.1'!$C69</f>
        <v>0.0005055461056944581</v>
      </c>
      <c r="G70" s="86">
        <f>+'2.1'!H69/'2.1'!$C69</f>
        <v>0.0023246290362282287</v>
      </c>
    </row>
    <row r="71" spans="2:7" ht="12.75">
      <c r="B71" s="17" t="s">
        <v>110</v>
      </c>
      <c r="C71" s="87">
        <v>2979</v>
      </c>
      <c r="D71" s="86">
        <f>+'2.1'!E70/'2.1'!$C70</f>
        <v>0</v>
      </c>
      <c r="E71" s="86">
        <f>+'2.1'!F70/'2.1'!$C70</f>
        <v>0</v>
      </c>
      <c r="F71" s="86">
        <f>+'2.1'!G70/'2.1'!$C70</f>
        <v>0</v>
      </c>
      <c r="G71" s="86">
        <f>+'2.1'!H70/'2.1'!$C70</f>
        <v>0</v>
      </c>
    </row>
    <row r="72" spans="2:7" ht="12.75">
      <c r="B72" s="17" t="s">
        <v>112</v>
      </c>
      <c r="C72" s="87">
        <v>15438548</v>
      </c>
      <c r="D72" s="86">
        <f>+'2.1'!E71/'2.1'!$C71</f>
        <v>0.009089909232396725</v>
      </c>
      <c r="E72" s="86">
        <f>+'2.1'!F71/'2.1'!$C71</f>
        <v>0.0012225242943831247</v>
      </c>
      <c r="F72" s="86">
        <f>+'2.1'!G71/'2.1'!$C71</f>
        <v>0.0011984287641558001</v>
      </c>
      <c r="G72" s="86">
        <f>+'2.1'!H71/'2.1'!$C71</f>
        <v>0.004742738760147651</v>
      </c>
    </row>
    <row r="73" spans="2:7" ht="12.75">
      <c r="B73" s="85" t="s">
        <v>169</v>
      </c>
      <c r="C73" s="87">
        <v>1657507</v>
      </c>
      <c r="D73" s="86">
        <f>+'2.1'!E72/'2.1'!$C72</f>
        <v>0.003633770475780796</v>
      </c>
      <c r="E73" s="86">
        <f>+'2.1'!F72/'2.1'!$C72</f>
        <v>0.0006787301652421378</v>
      </c>
      <c r="F73" s="86">
        <f>+'2.1'!G72/'2.1'!$C72</f>
        <v>0.0005140249784767123</v>
      </c>
      <c r="G73" s="86">
        <f>+'2.1'!H72/'2.1'!$C72</f>
        <v>0.0022232183634820243</v>
      </c>
    </row>
    <row r="74" spans="2:7" ht="12.75">
      <c r="B74" s="17" t="s">
        <v>114</v>
      </c>
      <c r="C74" s="87">
        <v>1656</v>
      </c>
      <c r="D74" s="86">
        <f>+'2.1'!E73/'2.1'!$C73</f>
        <v>0</v>
      </c>
      <c r="E74" s="86">
        <f>+'2.1'!F73/'2.1'!$C73</f>
        <v>0</v>
      </c>
      <c r="F74" s="86">
        <f>+'2.1'!G73/'2.1'!$C73</f>
        <v>0.0006038647342995169</v>
      </c>
      <c r="G74" s="86">
        <f>+'2.1'!H73/'2.1'!$C73</f>
        <v>0.0006038647342995169</v>
      </c>
    </row>
    <row r="75" spans="2:7" ht="12.75">
      <c r="B75" s="17" t="s">
        <v>115</v>
      </c>
      <c r="C75" s="87">
        <v>3631</v>
      </c>
      <c r="D75" s="86">
        <f>+'2.1'!E74/'2.1'!$C74</f>
        <v>0</v>
      </c>
      <c r="E75" s="86">
        <f>+'2.1'!F74/'2.1'!$C74</f>
        <v>0</v>
      </c>
      <c r="F75" s="86">
        <f>+'2.1'!G74/'2.1'!$C74</f>
        <v>0</v>
      </c>
      <c r="G75" s="86">
        <f>+'2.1'!H74/'2.1'!$C74</f>
        <v>0.01569815477829799</v>
      </c>
    </row>
    <row r="76" spans="2:7" ht="12.75">
      <c r="B76" s="17" t="s">
        <v>183</v>
      </c>
      <c r="C76" s="87">
        <v>3509</v>
      </c>
      <c r="D76" s="86">
        <f>+'2.1'!E75/'2.1'!$C75</f>
        <v>0.00028498147620404675</v>
      </c>
      <c r="E76" s="86">
        <f>+'2.1'!F75/'2.1'!$C75</f>
        <v>0</v>
      </c>
      <c r="F76" s="86">
        <f>+'2.1'!G75/'2.1'!$C75</f>
        <v>0</v>
      </c>
      <c r="G76" s="86">
        <f>+'2.1'!H75/'2.1'!$C75</f>
        <v>0.01909375890567113</v>
      </c>
    </row>
    <row r="77" spans="2:7" ht="12.75">
      <c r="B77" s="146" t="s">
        <v>117</v>
      </c>
      <c r="C77" s="87">
        <v>728419</v>
      </c>
      <c r="D77" s="86">
        <f>+'2.1'!E76/'2.1'!$C76</f>
        <v>0.003228910832913474</v>
      </c>
      <c r="E77" s="86">
        <f>+'2.1'!F76/'2.1'!$C76</f>
        <v>0.0023063648806524815</v>
      </c>
      <c r="F77" s="86">
        <f>+'2.1'!G76/'2.1'!$C76</f>
        <v>0.0004846111921847179</v>
      </c>
      <c r="G77" s="86">
        <f>+'2.1'!H76/'2.1'!$C76</f>
        <v>0.0017833142737902223</v>
      </c>
    </row>
    <row r="78" spans="2:7" ht="12.75">
      <c r="B78" s="17" t="s">
        <v>118</v>
      </c>
      <c r="C78" s="87">
        <v>220805</v>
      </c>
      <c r="D78" s="86">
        <f>+'2.1'!E77/'2.1'!$C77</f>
        <v>0.011313149611648287</v>
      </c>
      <c r="E78" s="86">
        <f>+'2.1'!F77/'2.1'!$C77</f>
        <v>0.0022236815289508843</v>
      </c>
      <c r="F78" s="86">
        <f>+'2.1'!G77/'2.1'!$C77</f>
        <v>0.012735218858268608</v>
      </c>
      <c r="G78" s="86">
        <f>+'2.1'!H77/'2.1'!$C77</f>
        <v>0.00727791490228935</v>
      </c>
    </row>
    <row r="79" spans="2:7" ht="12.75">
      <c r="B79" s="17" t="s">
        <v>119</v>
      </c>
      <c r="C79" s="87">
        <v>122</v>
      </c>
      <c r="D79" s="86">
        <f>+'2.1'!E78/'2.1'!$C78</f>
        <v>0</v>
      </c>
      <c r="E79" s="86">
        <f>+'2.1'!F78/'2.1'!$C78</f>
        <v>0</v>
      </c>
      <c r="F79" s="86">
        <f>+'2.1'!G78/'2.1'!$C78</f>
        <v>0</v>
      </c>
      <c r="G79" s="86">
        <f>+'2.1'!H78/'2.1'!$C78</f>
        <v>0</v>
      </c>
    </row>
    <row r="80" spans="2:7" ht="12.75">
      <c r="B80" s="17" t="s">
        <v>120</v>
      </c>
      <c r="C80" s="87">
        <v>24470</v>
      </c>
      <c r="D80" s="86">
        <f>+'2.1'!E79/'2.1'!$C79</f>
        <v>0.004781364936657131</v>
      </c>
      <c r="E80" s="86">
        <f>+'2.1'!F79/'2.1'!$C79</f>
        <v>0</v>
      </c>
      <c r="F80" s="86">
        <f>+'2.1'!G79/'2.1'!$C79</f>
        <v>0.0008990600735594605</v>
      </c>
      <c r="G80" s="86">
        <f>+'2.1'!H79/'2.1'!$C79</f>
        <v>0.00514916223947691</v>
      </c>
    </row>
    <row r="81" spans="2:7" ht="13.5" customHeight="1">
      <c r="B81" s="17" t="s">
        <v>121</v>
      </c>
      <c r="C81" s="87">
        <v>9721</v>
      </c>
      <c r="D81" s="86">
        <f>+'2.1'!E80/'2.1'!$C80</f>
        <v>0.005966464355518979</v>
      </c>
      <c r="E81" s="86">
        <f>+'2.1'!F80/'2.1'!$C80</f>
        <v>0.0014401810513321675</v>
      </c>
      <c r="F81" s="86">
        <f>+'2.1'!G80/'2.1'!$C80</f>
        <v>0</v>
      </c>
      <c r="G81" s="86">
        <f>+'2.1'!H80/'2.1'!$C80</f>
        <v>0.0004114803003806193</v>
      </c>
    </row>
    <row r="82" spans="2:7" ht="12.75">
      <c r="B82" s="17" t="s">
        <v>122</v>
      </c>
      <c r="C82" s="87">
        <v>2060403</v>
      </c>
      <c r="D82" s="86">
        <f>+'2.1'!E81/'2.1'!$C81</f>
        <v>0.0027426673325558156</v>
      </c>
      <c r="E82" s="86">
        <f>+'2.1'!F81/'2.1'!$C81</f>
        <v>0.0010260128722390717</v>
      </c>
      <c r="F82" s="86">
        <f>+'2.1'!G81/'2.1'!$C81</f>
        <v>0.0006280324771416077</v>
      </c>
      <c r="G82" s="86">
        <f>+'2.1'!H81/'2.1'!$C81</f>
        <v>0.0017782928873623267</v>
      </c>
    </row>
    <row r="83" spans="2:7" ht="12.75">
      <c r="B83" s="17" t="s">
        <v>123</v>
      </c>
      <c r="C83" s="87">
        <v>1418618</v>
      </c>
      <c r="D83" s="86">
        <f>+'2.1'!E82/'2.1'!$C82</f>
        <v>0.005352392257817115</v>
      </c>
      <c r="E83" s="86">
        <f>+'2.1'!F82/'2.1'!$C82</f>
        <v>0.0009798268455637812</v>
      </c>
      <c r="F83" s="86">
        <f>+'2.1'!G82/'2.1'!$C82</f>
        <v>0.00039968476362206036</v>
      </c>
      <c r="G83" s="86">
        <f>+'2.1'!H82/'2.1'!$C82</f>
        <v>0.0072429646317754325</v>
      </c>
    </row>
    <row r="84" spans="2:7" s="134" customFormat="1" ht="12.75">
      <c r="B84" s="125" t="s">
        <v>124</v>
      </c>
      <c r="C84" s="130">
        <v>55791568</v>
      </c>
      <c r="D84" s="131">
        <f>+'2.1'!E83/'2.1'!$C83</f>
        <v>0.005836795983220977</v>
      </c>
      <c r="E84" s="131">
        <f>+'2.1'!F83/'2.1'!$C83</f>
        <v>0.0009813131618742102</v>
      </c>
      <c r="F84" s="131">
        <f>+'2.1'!G83/'2.1'!$C83</f>
        <v>0.0007974502526976836</v>
      </c>
      <c r="G84" s="131">
        <f>+'2.1'!H83/'2.1'!$C83</f>
        <v>0.0032109153125074383</v>
      </c>
    </row>
    <row r="85" spans="2:53" ht="12.75">
      <c r="B85" s="7"/>
      <c r="C85" s="7"/>
      <c r="D85" s="7"/>
      <c r="E85" s="7"/>
      <c r="F85" s="24"/>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2:53" ht="34.5" customHeight="1">
      <c r="B86" s="84" t="s">
        <v>182</v>
      </c>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4:7" ht="34.5" customHeight="1">
      <c r="D87" s="202" t="s">
        <v>56</v>
      </c>
      <c r="E87" s="202"/>
      <c r="F87" s="202"/>
      <c r="G87" s="202"/>
    </row>
    <row r="88" spans="2:7" ht="26.25">
      <c r="B88" s="84" t="s">
        <v>137</v>
      </c>
      <c r="C88" s="82" t="s">
        <v>31</v>
      </c>
      <c r="D88" s="84" t="s">
        <v>64</v>
      </c>
      <c r="E88" s="84" t="s">
        <v>60</v>
      </c>
      <c r="F88" s="84" t="s">
        <v>61</v>
      </c>
      <c r="G88" s="84" t="s">
        <v>62</v>
      </c>
    </row>
    <row r="89" spans="2:7" ht="12.75">
      <c r="B89" s="17" t="s">
        <v>102</v>
      </c>
      <c r="C89" s="87">
        <v>15936284</v>
      </c>
      <c r="D89" s="86">
        <f>+'2.1'!E88/'2.1'!$C88</f>
        <v>0.0038209032921351052</v>
      </c>
      <c r="E89" s="86">
        <f>+'2.1'!F88/'2.1'!$C88</f>
        <v>0.0010039354218335968</v>
      </c>
      <c r="F89" s="86">
        <f>+'2.1'!G88/'2.1'!$C88</f>
        <v>0.00035246610815921705</v>
      </c>
      <c r="G89" s="86">
        <f>+'2.1'!H88/'2.1'!$C88</f>
        <v>0.0009241803170676426</v>
      </c>
    </row>
    <row r="90" spans="2:7" ht="12.75">
      <c r="B90" s="17" t="s">
        <v>103</v>
      </c>
      <c r="C90" s="87">
        <v>68988</v>
      </c>
      <c r="D90" s="86">
        <f>+'2.1'!E89/'2.1'!$C89</f>
        <v>0.003710790282367948</v>
      </c>
      <c r="E90" s="86">
        <f>+'2.1'!F89/'2.1'!$C89</f>
        <v>0.0015509943758334783</v>
      </c>
      <c r="F90" s="86">
        <f>+'2.1'!G89/'2.1'!$C89</f>
        <v>0.00018843856902649736</v>
      </c>
      <c r="G90" s="86">
        <f>+'2.1'!H89/'2.1'!$C89</f>
        <v>0.013248680930016814</v>
      </c>
    </row>
    <row r="91" spans="2:7" ht="12.75">
      <c r="B91" s="17" t="s">
        <v>104</v>
      </c>
      <c r="C91" s="87">
        <v>7542475</v>
      </c>
      <c r="D91" s="86">
        <f>+'2.1'!E90/'2.1'!$C90</f>
        <v>0.004961766528891379</v>
      </c>
      <c r="E91" s="86">
        <f>+'2.1'!F90/'2.1'!$C90</f>
        <v>0.0009715643737632541</v>
      </c>
      <c r="F91" s="86">
        <f>+'2.1'!G90/'2.1'!$C90</f>
        <v>8.949317034527791E-05</v>
      </c>
      <c r="G91" s="86">
        <f>+'2.1'!H90/'2.1'!$C90</f>
        <v>0.005999489557472846</v>
      </c>
    </row>
    <row r="92" spans="2:7" ht="12.75">
      <c r="B92" s="17" t="s">
        <v>173</v>
      </c>
      <c r="C92" s="87">
        <v>1281923</v>
      </c>
      <c r="D92" s="86">
        <f>+'2.1'!E91/'2.1'!$C91</f>
        <v>0.0037545156768386246</v>
      </c>
      <c r="E92" s="86">
        <f>+'2.1'!F91/'2.1'!$C91</f>
        <v>0</v>
      </c>
      <c r="F92" s="86">
        <f>+'2.1'!G91/'2.1'!$C91</f>
        <v>0.0011685569258059962</v>
      </c>
      <c r="G92" s="86">
        <f>+'2.1'!H91/'2.1'!$C91</f>
        <v>0.0028363638065624845</v>
      </c>
    </row>
    <row r="93" spans="2:7" ht="12.75">
      <c r="B93" s="17" t="s">
        <v>106</v>
      </c>
      <c r="C93" s="87">
        <v>10297222</v>
      </c>
      <c r="D93" s="86">
        <f>+'2.1'!E92/'2.1'!$C92</f>
        <v>0.005797971530573974</v>
      </c>
      <c r="E93" s="86">
        <f>+'2.1'!F92/'2.1'!$C92</f>
        <v>0.0007927380802317363</v>
      </c>
      <c r="F93" s="86">
        <f>+'2.1'!G92/'2.1'!$C92</f>
        <v>0.000726895079080552</v>
      </c>
      <c r="G93" s="86">
        <f>+'2.1'!H92/'2.1'!$C92</f>
        <v>0.0013680388749509333</v>
      </c>
    </row>
    <row r="94" spans="2:7" ht="12.75">
      <c r="B94" s="17" t="s">
        <v>107</v>
      </c>
      <c r="C94" s="87">
        <v>3445</v>
      </c>
      <c r="D94" s="86">
        <f>+'2.1'!E93/'2.1'!$C93</f>
        <v>0.0008708272859216256</v>
      </c>
      <c r="E94" s="86">
        <f>+'2.1'!F93/'2.1'!$C93</f>
        <v>0</v>
      </c>
      <c r="F94" s="86">
        <f>+'2.1'!G93/'2.1'!$C93</f>
        <v>0</v>
      </c>
      <c r="G94" s="86">
        <f>+'2.1'!H93/'2.1'!$C93</f>
        <v>0.0023222060957910013</v>
      </c>
    </row>
    <row r="95" spans="2:7" ht="12.75">
      <c r="B95" s="17" t="s">
        <v>108</v>
      </c>
      <c r="C95" s="87">
        <v>1360862</v>
      </c>
      <c r="D95" s="86">
        <f>+'2.1'!E94/'2.1'!$C94</f>
        <v>0.0034184215592764</v>
      </c>
      <c r="E95" s="86">
        <f>+'2.1'!F94/'2.1'!$C94</f>
        <v>0.000174889151140968</v>
      </c>
      <c r="F95" s="86">
        <f>+'2.1'!G94/'2.1'!$C94</f>
        <v>0.0005062967442694409</v>
      </c>
      <c r="G95" s="86">
        <f>+'2.1'!H94/'2.1'!$C94</f>
        <v>0.0012021792070026204</v>
      </c>
    </row>
    <row r="96" spans="2:7" ht="12.75">
      <c r="B96" s="17" t="s">
        <v>109</v>
      </c>
      <c r="C96" s="87">
        <v>1026191</v>
      </c>
      <c r="D96" s="86">
        <f>+'2.1'!E95/'2.1'!$C95</f>
        <v>0.00260965064008552</v>
      </c>
      <c r="E96" s="86">
        <f>+'2.1'!F95/'2.1'!$C95</f>
        <v>0.00029624114809036526</v>
      </c>
      <c r="F96" s="86">
        <f>+'2.1'!G95/'2.1'!$C95</f>
        <v>0.0005983291609456719</v>
      </c>
      <c r="G96" s="86">
        <f>+'2.1'!H95/'2.1'!$C95</f>
        <v>0.001764778681551485</v>
      </c>
    </row>
    <row r="97" spans="2:7" ht="12.75">
      <c r="B97" s="17" t="s">
        <v>110</v>
      </c>
      <c r="C97" s="87">
        <v>3415</v>
      </c>
      <c r="D97" s="86">
        <f>+'2.1'!E96/'2.1'!$C96</f>
        <v>0</v>
      </c>
      <c r="E97" s="86">
        <f>+'2.1'!F96/'2.1'!$C96</f>
        <v>0</v>
      </c>
      <c r="F97" s="86">
        <f>+'2.1'!G96/'2.1'!$C96</f>
        <v>0</v>
      </c>
      <c r="G97" s="86">
        <f>+'2.1'!H96/'2.1'!$C96</f>
        <v>0</v>
      </c>
    </row>
    <row r="98" spans="2:7" ht="12.75">
      <c r="B98" s="17" t="s">
        <v>112</v>
      </c>
      <c r="C98" s="87">
        <v>17059241</v>
      </c>
      <c r="D98" s="86">
        <f>+'2.1'!E97/'2.1'!$C97</f>
        <v>0.009105504752526798</v>
      </c>
      <c r="E98" s="86">
        <f>+'2.1'!F97/'2.1'!$C97</f>
        <v>0.0011868054387648313</v>
      </c>
      <c r="F98" s="86">
        <f>+'2.1'!G97/'2.1'!$C97</f>
        <v>0.0011647645988470414</v>
      </c>
      <c r="G98" s="86">
        <f>+'2.1'!H97/'2.1'!$C97</f>
        <v>0.004689540408040428</v>
      </c>
    </row>
    <row r="99" spans="2:7" ht="12.75">
      <c r="B99" s="85" t="s">
        <v>169</v>
      </c>
      <c r="C99" s="87">
        <v>1782778</v>
      </c>
      <c r="D99" s="86">
        <f>+'2.1'!E98/'2.1'!$C98</f>
        <v>0.003210158527870548</v>
      </c>
      <c r="E99" s="86">
        <f>+'2.1'!F98/'2.1'!$C98</f>
        <v>0.0004941725778532156</v>
      </c>
      <c r="F99" s="86">
        <f>+'2.1'!G98/'2.1'!$C98</f>
        <v>0.0003786225766752787</v>
      </c>
      <c r="G99" s="86">
        <f>+'2.1'!H98/'2.1'!$C98</f>
        <v>0.0018998439514061763</v>
      </c>
    </row>
    <row r="100" spans="2:7" ht="12.75">
      <c r="B100" s="17" t="s">
        <v>114</v>
      </c>
      <c r="C100" s="87">
        <v>1869</v>
      </c>
      <c r="D100" s="86">
        <f>+'2.1'!E99/'2.1'!$C99</f>
        <v>0.0005350454788657035</v>
      </c>
      <c r="E100" s="86">
        <f>+'2.1'!F99/'2.1'!$C99</f>
        <v>0</v>
      </c>
      <c r="F100" s="86">
        <f>+'2.1'!G99/'2.1'!$C99</f>
        <v>0</v>
      </c>
      <c r="G100" s="86">
        <f>+'2.1'!H99/'2.1'!$C99</f>
        <v>0.0005350454788657035</v>
      </c>
    </row>
    <row r="101" spans="2:7" ht="12.75">
      <c r="B101" s="17" t="s">
        <v>115</v>
      </c>
      <c r="C101" s="87">
        <v>3933</v>
      </c>
      <c r="D101" s="86">
        <f>+'2.1'!E100/'2.1'!$C100</f>
        <v>0</v>
      </c>
      <c r="E101" s="86">
        <f>+'2.1'!F100/'2.1'!$C100</f>
        <v>0</v>
      </c>
      <c r="F101" s="86">
        <f>+'2.1'!G100/'2.1'!$C100</f>
        <v>0</v>
      </c>
      <c r="G101" s="86">
        <f>+'2.1'!H100/'2.1'!$C100</f>
        <v>0.012458682939232139</v>
      </c>
    </row>
    <row r="102" spans="2:7" ht="12.75">
      <c r="B102" s="17" t="s">
        <v>183</v>
      </c>
      <c r="C102" s="87">
        <v>6159</v>
      </c>
      <c r="D102" s="86">
        <f>+'2.1'!E101/'2.1'!$C101</f>
        <v>0.000324728040266277</v>
      </c>
      <c r="E102" s="86">
        <f>+'2.1'!F101/'2.1'!$C101</f>
        <v>0</v>
      </c>
      <c r="F102" s="86">
        <f>+'2.1'!G101/'2.1'!$C101</f>
        <v>0</v>
      </c>
      <c r="G102" s="86">
        <f>+'2.1'!H101/'2.1'!$C101</f>
        <v>0.013313849650917357</v>
      </c>
    </row>
    <row r="103" spans="2:7" ht="12.75">
      <c r="B103" s="146" t="s">
        <v>117</v>
      </c>
      <c r="C103" s="87">
        <v>833454</v>
      </c>
      <c r="D103" s="86">
        <f>+'2.1'!E102/'2.1'!$C102</f>
        <v>0.003075154717596892</v>
      </c>
      <c r="E103" s="86">
        <f>+'2.1'!F102/'2.1'!$C102</f>
        <v>0.0021488888408958385</v>
      </c>
      <c r="F103" s="86">
        <f>+'2.1'!G102/'2.1'!$C102</f>
        <v>0.0003683466634031392</v>
      </c>
      <c r="G103" s="86">
        <f>+'2.1'!H102/'2.1'!$C102</f>
        <v>0.0013666021160136013</v>
      </c>
    </row>
    <row r="104" spans="2:7" ht="12.75">
      <c r="B104" s="17" t="s">
        <v>118</v>
      </c>
      <c r="C104" s="87">
        <v>225962</v>
      </c>
      <c r="D104" s="86">
        <f>+'2.1'!E103/'2.1'!$C103</f>
        <v>0.008554535718395128</v>
      </c>
      <c r="E104" s="86">
        <f>+'2.1'!F103/'2.1'!$C103</f>
        <v>0.0015577840521857657</v>
      </c>
      <c r="F104" s="86">
        <f>+'2.1'!G103/'2.1'!$C103</f>
        <v>0.00113735937901063</v>
      </c>
      <c r="G104" s="86">
        <f>+'2.1'!H103/'2.1'!$C103</f>
        <v>0.00904134323470318</v>
      </c>
    </row>
    <row r="105" spans="2:7" ht="12.75">
      <c r="B105" s="17" t="s">
        <v>119</v>
      </c>
      <c r="C105" s="87">
        <v>237</v>
      </c>
      <c r="D105" s="86">
        <f>+'2.1'!E104/'2.1'!$C104</f>
        <v>0</v>
      </c>
      <c r="E105" s="86">
        <f>+'2.1'!F104/'2.1'!$C104</f>
        <v>0</v>
      </c>
      <c r="F105" s="86">
        <f>+'2.1'!G104/'2.1'!$C104</f>
        <v>0</v>
      </c>
      <c r="G105" s="86">
        <f>+'2.1'!H104/'2.1'!$C104</f>
        <v>0</v>
      </c>
    </row>
    <row r="106" spans="2:7" ht="12.75">
      <c r="B106" s="17" t="s">
        <v>120</v>
      </c>
      <c r="C106" s="87">
        <v>27812</v>
      </c>
      <c r="D106" s="86">
        <f>+'2.1'!E105/'2.1'!$C105</f>
        <v>0.0032719689342729755</v>
      </c>
      <c r="E106" s="86">
        <f>+'2.1'!F105/'2.1'!$C105</f>
        <v>0</v>
      </c>
      <c r="F106" s="86">
        <f>+'2.1'!G105/'2.1'!$C105</f>
        <v>0.0009708039695095642</v>
      </c>
      <c r="G106" s="86">
        <f>+'2.1'!H105/'2.1'!$C105</f>
        <v>0.004386595714080253</v>
      </c>
    </row>
    <row r="107" spans="2:7" ht="13.5" customHeight="1">
      <c r="B107" s="17" t="s">
        <v>121</v>
      </c>
      <c r="C107" s="87">
        <v>9891</v>
      </c>
      <c r="D107" s="86">
        <f>+'2.1'!E106/'2.1'!$C106</f>
        <v>0.006571630775452432</v>
      </c>
      <c r="E107" s="86">
        <f>+'2.1'!F106/'2.1'!$C106</f>
        <v>0.00626832473966232</v>
      </c>
      <c r="F107" s="86">
        <f>+'2.1'!G106/'2.1'!$C106</f>
        <v>0</v>
      </c>
      <c r="G107" s="86">
        <f>+'2.1'!H106/'2.1'!$C106</f>
        <v>0.00040440804772014964</v>
      </c>
    </row>
    <row r="108" spans="2:7" ht="12.75">
      <c r="B108" s="17" t="s">
        <v>122</v>
      </c>
      <c r="C108" s="87">
        <v>2293781</v>
      </c>
      <c r="D108" s="86">
        <f>+'2.1'!E107/'2.1'!$C107</f>
        <v>0.002240405688250099</v>
      </c>
      <c r="E108" s="86">
        <f>+'2.1'!F107/'2.1'!$C107</f>
        <v>0.0009857087490043731</v>
      </c>
      <c r="F108" s="86">
        <f>+'2.1'!G107/'2.1'!$C107</f>
        <v>0.0004355254490293537</v>
      </c>
      <c r="G108" s="86">
        <f>+'2.1'!H107/'2.1'!$C107</f>
        <v>0.0015733847302772147</v>
      </c>
    </row>
    <row r="109" spans="2:7" ht="12.75">
      <c r="B109" s="17" t="s">
        <v>123</v>
      </c>
      <c r="C109" s="87">
        <v>1581563</v>
      </c>
      <c r="D109" s="86">
        <f>+'2.1'!E108/'2.1'!$C108</f>
        <v>0.006060460443245068</v>
      </c>
      <c r="E109" s="86">
        <f>+'2.1'!F108/'2.1'!$C108</f>
        <v>0.0011121909149366797</v>
      </c>
      <c r="F109" s="86">
        <f>+'2.1'!G108/'2.1'!$C108</f>
        <v>0.0004925507235563806</v>
      </c>
      <c r="G109" s="86">
        <f>+'2.1'!H108/'2.1'!$C108</f>
        <v>0.004355817631039674</v>
      </c>
    </row>
    <row r="110" spans="2:7" s="134" customFormat="1" ht="12.75">
      <c r="B110" s="125" t="s">
        <v>124</v>
      </c>
      <c r="C110" s="130">
        <v>61347485</v>
      </c>
      <c r="D110" s="131">
        <f>+'2.1'!E109/'2.1'!$C109</f>
        <v>0.005719142357669594</v>
      </c>
      <c r="E110" s="131">
        <f>+'2.1'!F109/'2.1'!$C109</f>
        <v>0.0009697382052418286</v>
      </c>
      <c r="F110" s="131">
        <f>+'2.1'!G109/'2.1'!$C109</f>
        <v>0.000643954678826687</v>
      </c>
      <c r="G110" s="131">
        <f>+'2.1'!H109/'2.1'!$C109</f>
        <v>0.0029242600572786316</v>
      </c>
    </row>
    <row r="111" spans="2:7" ht="14.25" customHeight="1">
      <c r="B111" s="7"/>
      <c r="C111" s="7"/>
      <c r="D111" s="7"/>
      <c r="E111" s="7"/>
      <c r="F111" s="24"/>
      <c r="G111" s="7"/>
    </row>
    <row r="112" spans="2:7" ht="14.25" customHeight="1">
      <c r="B112" s="84" t="s">
        <v>178</v>
      </c>
      <c r="G112" s="7"/>
    </row>
    <row r="113" spans="4:7" ht="12.75">
      <c r="D113" s="202" t="s">
        <v>56</v>
      </c>
      <c r="E113" s="202"/>
      <c r="F113" s="202"/>
      <c r="G113" s="202"/>
    </row>
    <row r="114" spans="2:7" ht="26.25">
      <c r="B114" s="84" t="s">
        <v>137</v>
      </c>
      <c r="C114" s="82" t="s">
        <v>31</v>
      </c>
      <c r="D114" s="84" t="s">
        <v>64</v>
      </c>
      <c r="E114" s="84" t="s">
        <v>60</v>
      </c>
      <c r="F114" s="84" t="s">
        <v>61</v>
      </c>
      <c r="G114" s="84" t="s">
        <v>62</v>
      </c>
    </row>
    <row r="115" spans="2:7" ht="12.75">
      <c r="B115" s="87" t="s">
        <v>102</v>
      </c>
      <c r="C115" s="87">
        <v>15911520</v>
      </c>
      <c r="D115" s="86">
        <v>0.00342575693585528</v>
      </c>
      <c r="E115" s="86">
        <v>0.0009256186712520237</v>
      </c>
      <c r="F115" s="86">
        <v>0.0015316575663418706</v>
      </c>
      <c r="G115" s="86">
        <v>0.000861891258660392</v>
      </c>
    </row>
    <row r="116" spans="2:7" ht="12.75">
      <c r="B116" s="87" t="s">
        <v>103</v>
      </c>
      <c r="C116" s="87">
        <v>68749</v>
      </c>
      <c r="D116" s="86">
        <v>0.008480123347248687</v>
      </c>
      <c r="E116" s="86">
        <v>0.0003054589884943781</v>
      </c>
      <c r="F116" s="86">
        <v>0.0005090983141572968</v>
      </c>
      <c r="G116" s="86">
        <v>0.011461984901598568</v>
      </c>
    </row>
    <row r="117" spans="2:7" ht="12.75">
      <c r="B117" s="87" t="s">
        <v>104</v>
      </c>
      <c r="C117" s="87">
        <v>7420177</v>
      </c>
      <c r="D117" s="86">
        <v>0.004611075989157671</v>
      </c>
      <c r="E117" s="86">
        <v>0.0008770680268139156</v>
      </c>
      <c r="F117" s="86">
        <v>6.751860501440869E-05</v>
      </c>
      <c r="G117" s="86">
        <v>0.008048729834881297</v>
      </c>
    </row>
    <row r="118" spans="2:7" ht="12.75">
      <c r="B118" s="87" t="s">
        <v>173</v>
      </c>
      <c r="C118" s="87">
        <v>1305588</v>
      </c>
      <c r="D118" s="86">
        <v>0.003577698324433129</v>
      </c>
      <c r="E118" s="86">
        <v>0</v>
      </c>
      <c r="F118" s="86">
        <v>0.0009704439685413775</v>
      </c>
      <c r="G118" s="86">
        <v>0.003599910538393429</v>
      </c>
    </row>
    <row r="119" spans="2:7" ht="12.75">
      <c r="B119" s="87" t="s">
        <v>106</v>
      </c>
      <c r="C119" s="87">
        <v>10324633</v>
      </c>
      <c r="D119" s="86">
        <v>0.004717358960846356</v>
      </c>
      <c r="E119" s="86">
        <v>0.0006771184990304256</v>
      </c>
      <c r="F119" s="86">
        <v>0.0005487846396089817</v>
      </c>
      <c r="G119" s="86">
        <v>0.001347844519025519</v>
      </c>
    </row>
    <row r="120" spans="2:7" ht="12.75">
      <c r="B120" s="87" t="s">
        <v>107</v>
      </c>
      <c r="C120" s="87">
        <v>3229</v>
      </c>
      <c r="D120" s="86">
        <v>0</v>
      </c>
      <c r="E120" s="86">
        <v>0.0003096934035305048</v>
      </c>
      <c r="F120" s="86">
        <v>0</v>
      </c>
      <c r="G120" s="86">
        <v>0.006503561474140601</v>
      </c>
    </row>
    <row r="121" spans="2:7" ht="12.75">
      <c r="B121" s="87" t="s">
        <v>108</v>
      </c>
      <c r="C121" s="87">
        <v>1354881</v>
      </c>
      <c r="D121" s="86">
        <v>0.002762604243472305</v>
      </c>
      <c r="E121" s="86">
        <v>0.0001402337179427566</v>
      </c>
      <c r="F121" s="86">
        <v>0.00042955802022465444</v>
      </c>
      <c r="G121" s="86">
        <v>0.0011801774473182516</v>
      </c>
    </row>
    <row r="122" spans="2:7" ht="12.75">
      <c r="B122" s="87" t="s">
        <v>109</v>
      </c>
      <c r="C122" s="87">
        <v>1016977</v>
      </c>
      <c r="D122" s="86">
        <v>0.002703109313189974</v>
      </c>
      <c r="E122" s="86">
        <v>0.0004493710280566817</v>
      </c>
      <c r="F122" s="86">
        <v>0.0004375713511711671</v>
      </c>
      <c r="G122" s="86">
        <v>0.0020964092599930974</v>
      </c>
    </row>
    <row r="123" spans="2:7" ht="12.75">
      <c r="B123" s="87" t="s">
        <v>110</v>
      </c>
      <c r="C123" s="87">
        <v>4623</v>
      </c>
      <c r="D123" s="86">
        <v>0</v>
      </c>
      <c r="E123" s="86">
        <v>0</v>
      </c>
      <c r="F123" s="86">
        <v>0</v>
      </c>
      <c r="G123" s="86">
        <v>0</v>
      </c>
    </row>
    <row r="124" spans="2:7" ht="12.75">
      <c r="B124" s="87" t="s">
        <v>112</v>
      </c>
      <c r="C124" s="87">
        <v>17507743</v>
      </c>
      <c r="D124" s="86">
        <v>0.007775873794811815</v>
      </c>
      <c r="E124" s="86">
        <v>0.0010900319932729192</v>
      </c>
      <c r="F124" s="86">
        <v>0.0010346279357653354</v>
      </c>
      <c r="G124" s="86">
        <v>0.00411252324185933</v>
      </c>
    </row>
    <row r="125" spans="2:7" ht="12.75">
      <c r="B125" s="85" t="s">
        <v>169</v>
      </c>
      <c r="C125" s="87">
        <v>1742353</v>
      </c>
      <c r="D125" s="86">
        <v>0.0030952395984051454</v>
      </c>
      <c r="E125" s="86">
        <v>0.0006227211133449995</v>
      </c>
      <c r="F125" s="86">
        <v>0.0004275826999465665</v>
      </c>
      <c r="G125" s="86">
        <v>0.002043213975583593</v>
      </c>
    </row>
    <row r="126" spans="2:7" ht="12.75">
      <c r="B126" s="87" t="s">
        <v>114</v>
      </c>
      <c r="C126" s="87">
        <v>2416</v>
      </c>
      <c r="D126" s="86">
        <v>0.0004139072847682119</v>
      </c>
      <c r="E126" s="86">
        <v>0</v>
      </c>
      <c r="F126" s="86">
        <v>0</v>
      </c>
      <c r="G126" s="86">
        <v>0.0020695364238410598</v>
      </c>
    </row>
    <row r="127" spans="2:7" ht="12.75">
      <c r="B127" s="87" t="s">
        <v>115</v>
      </c>
      <c r="C127" s="87">
        <v>3588</v>
      </c>
      <c r="D127" s="86">
        <v>0</v>
      </c>
      <c r="E127" s="86">
        <v>0</v>
      </c>
      <c r="F127" s="86">
        <v>0</v>
      </c>
      <c r="G127" s="86">
        <v>0.017001114827201784</v>
      </c>
    </row>
    <row r="128" spans="2:7" ht="12.75">
      <c r="B128" s="85" t="s">
        <v>183</v>
      </c>
      <c r="C128" s="87">
        <v>7955</v>
      </c>
      <c r="D128" s="86">
        <v>0.0008799497171590194</v>
      </c>
      <c r="E128" s="86">
        <v>0</v>
      </c>
      <c r="F128" s="86">
        <v>0</v>
      </c>
      <c r="G128" s="86">
        <v>0.012445003142677562</v>
      </c>
    </row>
    <row r="129" spans="2:7" ht="12.75">
      <c r="B129" s="87" t="s">
        <v>117</v>
      </c>
      <c r="C129" s="87">
        <v>794749</v>
      </c>
      <c r="D129" s="86">
        <v>0.0034023320570393924</v>
      </c>
      <c r="E129" s="86">
        <v>0.0010594539911343078</v>
      </c>
      <c r="F129" s="86">
        <v>0.0010456131432691328</v>
      </c>
      <c r="G129" s="86">
        <v>0.0029392927830044456</v>
      </c>
    </row>
    <row r="130" spans="2:7" ht="12.75">
      <c r="B130" s="87" t="s">
        <v>118</v>
      </c>
      <c r="C130" s="87">
        <v>204040</v>
      </c>
      <c r="D130" s="86">
        <v>0.007140756714369732</v>
      </c>
      <c r="E130" s="86">
        <v>0.001867280925308763</v>
      </c>
      <c r="F130" s="86">
        <v>0.001318368947265242</v>
      </c>
      <c r="G130" s="86">
        <v>0.0066604587335816505</v>
      </c>
    </row>
    <row r="131" spans="2:7" ht="12.75">
      <c r="B131" s="87" t="s">
        <v>119</v>
      </c>
      <c r="C131" s="87">
        <v>265</v>
      </c>
      <c r="D131" s="86">
        <v>0</v>
      </c>
      <c r="E131" s="86">
        <v>0</v>
      </c>
      <c r="F131" s="86">
        <v>0</v>
      </c>
      <c r="G131" s="86">
        <v>0</v>
      </c>
    </row>
    <row r="132" spans="2:7" ht="12.75">
      <c r="B132" s="87" t="s">
        <v>120</v>
      </c>
      <c r="C132" s="87">
        <v>29481</v>
      </c>
      <c r="D132" s="86">
        <v>0.008310437230758794</v>
      </c>
      <c r="E132" s="86">
        <v>0</v>
      </c>
      <c r="F132" s="86">
        <v>0.0007462433431701774</v>
      </c>
      <c r="G132" s="86">
        <v>0.0046131406668701875</v>
      </c>
    </row>
    <row r="133" spans="2:7" ht="12.75">
      <c r="B133" s="87" t="s">
        <v>121</v>
      </c>
      <c r="C133" s="87">
        <v>9809</v>
      </c>
      <c r="D133" s="86">
        <v>0.0007136303394841472</v>
      </c>
      <c r="E133" s="86">
        <v>0.003568151697420736</v>
      </c>
      <c r="F133" s="86">
        <v>0</v>
      </c>
      <c r="G133" s="86">
        <v>0.00030584157406463453</v>
      </c>
    </row>
    <row r="134" spans="2:7" ht="12.75">
      <c r="B134" s="87" t="s">
        <v>122</v>
      </c>
      <c r="C134" s="87">
        <v>2343047</v>
      </c>
      <c r="D134" s="86">
        <v>0.001909906203332669</v>
      </c>
      <c r="E134" s="86">
        <v>0.000936814327668203</v>
      </c>
      <c r="F134" s="86">
        <v>0.00028936679460548595</v>
      </c>
      <c r="G134" s="86">
        <v>0.0017417490985029323</v>
      </c>
    </row>
    <row r="135" spans="2:7" ht="12.75">
      <c r="B135" s="87" t="s">
        <v>123</v>
      </c>
      <c r="C135" s="87">
        <v>1633145</v>
      </c>
      <c r="D135" s="86">
        <v>0.004326621334909025</v>
      </c>
      <c r="E135" s="86">
        <v>0.0009350057710736033</v>
      </c>
      <c r="F135" s="86">
        <v>0.0002700311362432607</v>
      </c>
      <c r="G135" s="86">
        <v>0.007492292478622535</v>
      </c>
    </row>
    <row r="136" spans="2:7" ht="12.75">
      <c r="B136" s="130" t="s">
        <v>124</v>
      </c>
      <c r="C136" s="130">
        <v>61688968</v>
      </c>
      <c r="D136" s="131">
        <v>0.0049711967948629</v>
      </c>
      <c r="E136" s="131">
        <v>0.0008760885738921747</v>
      </c>
      <c r="F136" s="131">
        <v>0.0008748241662917752</v>
      </c>
      <c r="G136" s="131">
        <v>0.003120006805754961</v>
      </c>
    </row>
    <row r="137" spans="2:7" ht="13.5" customHeight="1">
      <c r="B137" s="7"/>
      <c r="C137" s="7"/>
      <c r="D137" s="7"/>
      <c r="E137" s="7"/>
      <c r="F137" s="24"/>
      <c r="G137" s="7"/>
    </row>
    <row r="138" spans="2:7" ht="12.75">
      <c r="B138" s="84" t="s">
        <v>168</v>
      </c>
      <c r="G138" s="7"/>
    </row>
    <row r="139" spans="4:7" ht="12.75">
      <c r="D139" s="202" t="s">
        <v>56</v>
      </c>
      <c r="E139" s="202"/>
      <c r="F139" s="202"/>
      <c r="G139" s="202"/>
    </row>
    <row r="140" spans="2:7" ht="26.25">
      <c r="B140" s="84" t="s">
        <v>137</v>
      </c>
      <c r="C140" s="82" t="s">
        <v>31</v>
      </c>
      <c r="D140" s="84" t="s">
        <v>64</v>
      </c>
      <c r="E140" s="84" t="s">
        <v>60</v>
      </c>
      <c r="F140" s="84" t="s">
        <v>61</v>
      </c>
      <c r="G140" s="84" t="s">
        <v>62</v>
      </c>
    </row>
    <row r="141" spans="2:7" ht="12.75">
      <c r="B141" s="87" t="s">
        <v>102</v>
      </c>
      <c r="C141" s="87">
        <v>16303322</v>
      </c>
      <c r="D141" s="86">
        <v>0.003141322976998185</v>
      </c>
      <c r="E141" s="86">
        <v>0.0008263346574397536</v>
      </c>
      <c r="F141" s="86">
        <v>0.00027558800592909836</v>
      </c>
      <c r="G141" s="86">
        <v>0.0009836645562174384</v>
      </c>
    </row>
    <row r="142" spans="2:7" ht="12.75">
      <c r="B142" s="87" t="s">
        <v>103</v>
      </c>
      <c r="C142" s="87">
        <v>71536</v>
      </c>
      <c r="D142" s="86">
        <v>0.007408857078953254</v>
      </c>
      <c r="E142" s="86">
        <v>0.0007548646835159919</v>
      </c>
      <c r="F142" s="86">
        <v>5.591590248266607E-05</v>
      </c>
      <c r="G142" s="86">
        <v>0.014286513084321181</v>
      </c>
    </row>
    <row r="143" spans="2:7" ht="12.75">
      <c r="B143" s="87" t="s">
        <v>104</v>
      </c>
      <c r="C143" s="87">
        <v>8114573</v>
      </c>
      <c r="D143" s="86">
        <v>0.0038045131888024175</v>
      </c>
      <c r="E143" s="86">
        <v>0.0007670150974056183</v>
      </c>
      <c r="F143" s="86">
        <v>6.112459645134747E-05</v>
      </c>
      <c r="G143" s="86">
        <v>0.009669640041441491</v>
      </c>
    </row>
    <row r="144" spans="2:7" ht="12.75">
      <c r="B144" s="87" t="s">
        <v>173</v>
      </c>
      <c r="C144" s="87">
        <v>1318944</v>
      </c>
      <c r="D144" s="86">
        <v>0.0030236310260329476</v>
      </c>
      <c r="E144" s="86">
        <v>0</v>
      </c>
      <c r="F144" s="86">
        <v>0.0009287733216876531</v>
      </c>
      <c r="G144" s="86">
        <v>0.003998653468229129</v>
      </c>
    </row>
    <row r="145" spans="2:7" ht="12.75">
      <c r="B145" s="87" t="s">
        <v>106</v>
      </c>
      <c r="C145" s="87">
        <v>10469154</v>
      </c>
      <c r="D145" s="86">
        <v>0.004091639114297106</v>
      </c>
      <c r="E145" s="86">
        <v>0.00023459393184969865</v>
      </c>
      <c r="F145" s="86">
        <v>0.0009510797147505902</v>
      </c>
      <c r="G145" s="86">
        <v>0.0015110103452485272</v>
      </c>
    </row>
    <row r="146" spans="2:7" ht="21" customHeight="1">
      <c r="B146" s="87" t="s">
        <v>107</v>
      </c>
      <c r="C146" s="87">
        <v>3282</v>
      </c>
      <c r="D146" s="86">
        <v>0.0003046922608165753</v>
      </c>
      <c r="E146" s="86">
        <v>0</v>
      </c>
      <c r="F146" s="86">
        <v>0</v>
      </c>
      <c r="G146" s="86">
        <v>0.0009140767824497258</v>
      </c>
    </row>
    <row r="147" spans="2:7" ht="12.75">
      <c r="B147" s="87" t="s">
        <v>108</v>
      </c>
      <c r="C147" s="87">
        <v>1368636</v>
      </c>
      <c r="D147" s="86">
        <v>0.002481302552322166</v>
      </c>
      <c r="E147" s="86">
        <v>9.717704342133335E-05</v>
      </c>
      <c r="F147" s="86">
        <v>0.0004756560546412633</v>
      </c>
      <c r="G147" s="86">
        <v>0.0016330127221554891</v>
      </c>
    </row>
    <row r="148" spans="2:7" ht="12.75">
      <c r="B148" s="87" t="s">
        <v>109</v>
      </c>
      <c r="C148" s="87">
        <v>1052385</v>
      </c>
      <c r="D148" s="86">
        <v>0.0022805342151398966</v>
      </c>
      <c r="E148" s="86">
        <v>0.00015868717247015114</v>
      </c>
      <c r="F148" s="86">
        <v>0.0004247494975698057</v>
      </c>
      <c r="G148" s="86">
        <v>0.002120896820080104</v>
      </c>
    </row>
    <row r="149" spans="2:7" ht="12.75">
      <c r="B149" s="87" t="s">
        <v>110</v>
      </c>
      <c r="C149" s="87">
        <v>5147</v>
      </c>
      <c r="D149" s="86">
        <v>0</v>
      </c>
      <c r="E149" s="86">
        <v>0</v>
      </c>
      <c r="F149" s="86">
        <v>0</v>
      </c>
      <c r="G149" s="86">
        <v>0.00641150184573538</v>
      </c>
    </row>
    <row r="150" spans="2:7" ht="12.75">
      <c r="B150" s="87" t="s">
        <v>112</v>
      </c>
      <c r="C150" s="87">
        <v>18167858</v>
      </c>
      <c r="D150" s="86">
        <v>0.007286329516666192</v>
      </c>
      <c r="E150" s="86">
        <v>0.001016630579124958</v>
      </c>
      <c r="F150" s="86">
        <v>0.0010038607743411468</v>
      </c>
      <c r="G150" s="86">
        <v>0.003997114024118858</v>
      </c>
    </row>
    <row r="151" spans="2:7" ht="12.75">
      <c r="B151" s="85" t="s">
        <v>169</v>
      </c>
      <c r="C151" s="87">
        <v>1809739</v>
      </c>
      <c r="D151" s="86">
        <v>0.0025418029892708286</v>
      </c>
      <c r="E151" s="86">
        <v>0.00042271288843308345</v>
      </c>
      <c r="F151" s="86">
        <v>0.0002635739186700403</v>
      </c>
      <c r="G151" s="86">
        <v>0.0026003749711975043</v>
      </c>
    </row>
    <row r="152" spans="2:7" ht="12.75">
      <c r="B152" s="87" t="s">
        <v>127</v>
      </c>
      <c r="C152" s="87">
        <v>2</v>
      </c>
      <c r="D152" s="86">
        <v>0</v>
      </c>
      <c r="E152" s="86">
        <v>0</v>
      </c>
      <c r="F152" s="86">
        <v>0</v>
      </c>
      <c r="G152" s="86">
        <v>1</v>
      </c>
    </row>
    <row r="153" spans="2:7" ht="12.75">
      <c r="B153" s="87" t="s">
        <v>114</v>
      </c>
      <c r="C153" s="87">
        <v>3143</v>
      </c>
      <c r="D153" s="86">
        <v>0.002545338848234171</v>
      </c>
      <c r="E153" s="86">
        <v>0</v>
      </c>
      <c r="F153" s="86">
        <v>0</v>
      </c>
      <c r="G153" s="86">
        <v>0.001590836780146357</v>
      </c>
    </row>
    <row r="154" spans="2:7" ht="12.75">
      <c r="B154" s="87" t="s">
        <v>115</v>
      </c>
      <c r="C154" s="87">
        <v>3585</v>
      </c>
      <c r="D154" s="86">
        <v>0</v>
      </c>
      <c r="E154" s="86">
        <v>0</v>
      </c>
      <c r="F154" s="86">
        <v>0</v>
      </c>
      <c r="G154" s="86">
        <v>0.012552301255230125</v>
      </c>
    </row>
    <row r="155" spans="2:7" ht="12.75">
      <c r="B155" s="87" t="s">
        <v>183</v>
      </c>
      <c r="C155" s="87">
        <v>7916</v>
      </c>
      <c r="D155" s="86">
        <v>0</v>
      </c>
      <c r="E155" s="86">
        <v>0</v>
      </c>
      <c r="F155" s="86">
        <v>0</v>
      </c>
      <c r="G155" s="86">
        <v>0.012506316321374432</v>
      </c>
    </row>
    <row r="156" spans="2:7" ht="12.75">
      <c r="B156" s="87" t="s">
        <v>117</v>
      </c>
      <c r="C156" s="87">
        <v>771936</v>
      </c>
      <c r="D156" s="86">
        <v>0.003649266260415371</v>
      </c>
      <c r="E156" s="86">
        <v>0.0008368569415081043</v>
      </c>
      <c r="F156" s="86">
        <v>0.0007526530696845335</v>
      </c>
      <c r="G156" s="86">
        <v>0.0025895929196202796</v>
      </c>
    </row>
    <row r="157" spans="2:7" ht="12.75">
      <c r="B157" s="87" t="s">
        <v>118</v>
      </c>
      <c r="C157" s="87">
        <v>184505</v>
      </c>
      <c r="D157" s="86">
        <v>0.006980840627625268</v>
      </c>
      <c r="E157" s="86">
        <v>0.0007587870247418769</v>
      </c>
      <c r="F157" s="86">
        <v>0.0007642069320614618</v>
      </c>
      <c r="G157" s="86">
        <v>0.0044551638166987345</v>
      </c>
    </row>
    <row r="158" spans="2:7" ht="12.75">
      <c r="B158" s="87" t="s">
        <v>119</v>
      </c>
      <c r="C158" s="87">
        <v>274</v>
      </c>
      <c r="D158" s="86">
        <v>0</v>
      </c>
      <c r="E158" s="86">
        <v>0</v>
      </c>
      <c r="F158" s="86">
        <v>0</v>
      </c>
      <c r="G158" s="86">
        <v>0</v>
      </c>
    </row>
    <row r="159" spans="2:7" ht="12.75">
      <c r="B159" s="87" t="s">
        <v>120</v>
      </c>
      <c r="C159" s="87">
        <v>38636</v>
      </c>
      <c r="D159" s="86">
        <v>0.004477689201780722</v>
      </c>
      <c r="E159" s="86">
        <v>0</v>
      </c>
      <c r="F159" s="86">
        <v>0.001294129827104255</v>
      </c>
      <c r="G159" s="86">
        <v>0.005694171239258723</v>
      </c>
    </row>
    <row r="160" spans="2:7" ht="12.75">
      <c r="B160" s="87" t="s">
        <v>121</v>
      </c>
      <c r="C160" s="87">
        <v>9039</v>
      </c>
      <c r="D160" s="86">
        <v>0.0023232658479920344</v>
      </c>
      <c r="E160" s="86">
        <v>0.0014382121916141166</v>
      </c>
      <c r="F160" s="86">
        <v>0</v>
      </c>
      <c r="G160" s="86">
        <v>0.0006637902422834385</v>
      </c>
    </row>
    <row r="161" spans="2:7" ht="13.5" customHeight="1">
      <c r="B161" s="87" t="s">
        <v>122</v>
      </c>
      <c r="C161" s="87">
        <v>2369477</v>
      </c>
      <c r="D161" s="86">
        <v>0.0019527515987705303</v>
      </c>
      <c r="E161" s="86">
        <v>0.0008651698243958476</v>
      </c>
      <c r="F161" s="86">
        <v>0.0003004882512048017</v>
      </c>
      <c r="G161" s="86">
        <v>0.0016750531868424973</v>
      </c>
    </row>
    <row r="162" spans="2:7" ht="12.75">
      <c r="B162" s="87" t="s">
        <v>123</v>
      </c>
      <c r="C162" s="87">
        <v>1681705</v>
      </c>
      <c r="D162" s="86">
        <v>0.0039043708617147476</v>
      </c>
      <c r="E162" s="86">
        <v>0.0009008714370237348</v>
      </c>
      <c r="F162" s="86">
        <v>0.0003377524595574135</v>
      </c>
      <c r="G162" s="86">
        <v>0.008376023143179095</v>
      </c>
    </row>
    <row r="163" spans="2:7" ht="12.75">
      <c r="B163" s="130" t="s">
        <v>124</v>
      </c>
      <c r="C163" s="130">
        <v>63754794</v>
      </c>
      <c r="D163" s="131">
        <v>0.004512821420142931</v>
      </c>
      <c r="E163" s="131">
        <v>0.0007231613045444081</v>
      </c>
      <c r="F163" s="131">
        <v>0.0005966610134447301</v>
      </c>
      <c r="G163" s="131">
        <v>0.0034459839992581577</v>
      </c>
    </row>
    <row r="164" spans="2:7" ht="12.75">
      <c r="B164" s="7"/>
      <c r="C164" s="7"/>
      <c r="D164" s="7"/>
      <c r="E164" s="7"/>
      <c r="F164" s="24"/>
      <c r="G164" s="7"/>
    </row>
    <row r="165" spans="2:7" ht="12.75">
      <c r="B165" s="7"/>
      <c r="C165" s="7"/>
      <c r="D165" s="7"/>
      <c r="E165" s="7"/>
      <c r="F165" s="24"/>
      <c r="G165" s="7"/>
    </row>
    <row r="166" spans="2:7" ht="12.75">
      <c r="B166" s="84" t="s">
        <v>165</v>
      </c>
      <c r="G166" s="7"/>
    </row>
    <row r="167" spans="4:7" ht="12.75">
      <c r="D167" s="202" t="s">
        <v>56</v>
      </c>
      <c r="E167" s="202"/>
      <c r="F167" s="202"/>
      <c r="G167" s="202"/>
    </row>
    <row r="168" spans="2:7" ht="26.25">
      <c r="B168" s="84" t="s">
        <v>137</v>
      </c>
      <c r="C168" s="82" t="s">
        <v>31</v>
      </c>
      <c r="D168" s="84" t="s">
        <v>64</v>
      </c>
      <c r="E168" s="84" t="s">
        <v>60</v>
      </c>
      <c r="F168" s="84" t="s">
        <v>61</v>
      </c>
      <c r="G168" s="84" t="s">
        <v>62</v>
      </c>
    </row>
    <row r="169" spans="2:7" ht="12.75">
      <c r="B169" s="87" t="s">
        <v>102</v>
      </c>
      <c r="C169" s="87">
        <v>16134099</v>
      </c>
      <c r="D169" s="86">
        <v>0.003238482669531159</v>
      </c>
      <c r="E169" s="86">
        <v>0.0007371344380618961</v>
      </c>
      <c r="F169" s="86">
        <v>0.00038613869916132287</v>
      </c>
      <c r="G169" s="86">
        <v>0.0011281076185289305</v>
      </c>
    </row>
    <row r="170" spans="2:7" ht="12.75">
      <c r="B170" s="87" t="s">
        <v>103</v>
      </c>
      <c r="C170" s="87">
        <v>72727</v>
      </c>
      <c r="D170" s="86">
        <v>0.005417520315701184</v>
      </c>
      <c r="E170" s="86">
        <v>0.001443755414082803</v>
      </c>
      <c r="F170" s="86">
        <v>0.00028875108281656054</v>
      </c>
      <c r="G170" s="86">
        <v>0.013640051150191812</v>
      </c>
    </row>
    <row r="171" spans="2:7" ht="12.75">
      <c r="B171" s="87" t="s">
        <v>104</v>
      </c>
      <c r="C171" s="87">
        <v>7297124</v>
      </c>
      <c r="D171" s="86">
        <v>0.004453398352556432</v>
      </c>
      <c r="E171" s="86">
        <v>0.0009120031398671586</v>
      </c>
      <c r="F171" s="86">
        <v>5.741988213438609E-05</v>
      </c>
      <c r="G171" s="86">
        <v>0.008048239278926875</v>
      </c>
    </row>
    <row r="172" spans="2:7" ht="12.75">
      <c r="B172" s="87" t="s">
        <v>105</v>
      </c>
      <c r="C172" s="87">
        <v>1303449</v>
      </c>
      <c r="D172" s="86">
        <v>0.0035260297871263085</v>
      </c>
      <c r="E172" s="86">
        <v>0</v>
      </c>
      <c r="F172" s="86">
        <v>0.0010748406727075627</v>
      </c>
      <c r="G172" s="86">
        <v>0.003493807582805311</v>
      </c>
    </row>
    <row r="173" spans="2:7" ht="12.75">
      <c r="B173" s="87" t="s">
        <v>106</v>
      </c>
      <c r="C173" s="87">
        <v>10365437</v>
      </c>
      <c r="D173" s="86">
        <v>0.005156656685096827</v>
      </c>
      <c r="E173" s="86">
        <v>0.0007092802744351251</v>
      </c>
      <c r="F173" s="86">
        <v>0.0005739265985601958</v>
      </c>
      <c r="G173" s="86">
        <v>0.0017425218058823762</v>
      </c>
    </row>
    <row r="174" spans="2:7" ht="12.75">
      <c r="B174" s="87" t="s">
        <v>107</v>
      </c>
      <c r="C174" s="87">
        <v>3007</v>
      </c>
      <c r="D174" s="86">
        <v>0</v>
      </c>
      <c r="E174" s="86">
        <v>0</v>
      </c>
      <c r="F174" s="86">
        <v>0</v>
      </c>
      <c r="G174" s="86">
        <v>0.0019953441968739607</v>
      </c>
    </row>
    <row r="175" spans="2:7" ht="12.75" customHeight="1">
      <c r="B175" s="87" t="s">
        <v>108</v>
      </c>
      <c r="C175" s="87">
        <v>1346372</v>
      </c>
      <c r="D175" s="86">
        <v>0.0024881682031414796</v>
      </c>
      <c r="E175" s="86">
        <v>5.941894216457264E-05</v>
      </c>
      <c r="F175" s="86">
        <v>0.0005548243724616971</v>
      </c>
      <c r="G175" s="86">
        <v>0.0015753447041382323</v>
      </c>
    </row>
    <row r="176" spans="2:7" ht="12.75">
      <c r="B176" s="87" t="s">
        <v>109</v>
      </c>
      <c r="C176" s="87">
        <v>995360</v>
      </c>
      <c r="D176" s="86">
        <v>0.0022815865616460378</v>
      </c>
      <c r="E176" s="86">
        <v>0.00016677383057386272</v>
      </c>
      <c r="F176" s="86">
        <v>0.0004420511171837325</v>
      </c>
      <c r="G176" s="86">
        <v>0.0025538498633660184</v>
      </c>
    </row>
    <row r="177" spans="2:7" ht="12.75">
      <c r="B177" s="87" t="s">
        <v>110</v>
      </c>
      <c r="C177" s="87">
        <v>4389</v>
      </c>
      <c r="D177" s="86">
        <v>0</v>
      </c>
      <c r="E177" s="86">
        <v>0</v>
      </c>
      <c r="F177" s="86">
        <v>0</v>
      </c>
      <c r="G177" s="86">
        <v>0.003873319662793347</v>
      </c>
    </row>
    <row r="178" spans="2:7" ht="12.75">
      <c r="B178" s="87" t="s">
        <v>112</v>
      </c>
      <c r="C178" s="87">
        <v>17964322</v>
      </c>
      <c r="D178" s="86">
        <v>0.0076054080972273825</v>
      </c>
      <c r="E178" s="86">
        <v>0.0010891588338262919</v>
      </c>
      <c r="F178" s="86">
        <v>0.0009508290933551513</v>
      </c>
      <c r="G178" s="86">
        <v>0.004363482239964303</v>
      </c>
    </row>
    <row r="179" spans="2:7" ht="12.75">
      <c r="B179" s="85" t="s">
        <v>169</v>
      </c>
      <c r="C179" s="87">
        <v>1747304</v>
      </c>
      <c r="D179" s="86">
        <v>0.002775132432593298</v>
      </c>
      <c r="E179" s="86">
        <v>0.0004973376126878895</v>
      </c>
      <c r="F179" s="86">
        <v>0.00033136763837317377</v>
      </c>
      <c r="G179" s="86">
        <v>0.0023750875634692076</v>
      </c>
    </row>
    <row r="180" spans="2:7" ht="12.75">
      <c r="B180" s="87" t="s">
        <v>114</v>
      </c>
      <c r="C180" s="87">
        <v>2885</v>
      </c>
      <c r="D180" s="86">
        <v>0</v>
      </c>
      <c r="E180" s="86">
        <v>0</v>
      </c>
      <c r="F180" s="86">
        <v>0</v>
      </c>
      <c r="G180" s="86">
        <v>0.0006932409012131716</v>
      </c>
    </row>
    <row r="181" spans="2:7" ht="12.75">
      <c r="B181" s="87" t="s">
        <v>115</v>
      </c>
      <c r="C181" s="87">
        <v>3590</v>
      </c>
      <c r="D181" s="86">
        <v>0</v>
      </c>
      <c r="E181" s="86">
        <v>0</v>
      </c>
      <c r="F181" s="86">
        <v>0</v>
      </c>
      <c r="G181" s="86">
        <v>0.014206128133704735</v>
      </c>
    </row>
    <row r="182" spans="2:7" ht="12.75">
      <c r="B182" s="87" t="s">
        <v>116</v>
      </c>
      <c r="C182" s="87">
        <v>7903</v>
      </c>
      <c r="D182" s="86">
        <v>0.0003796026825256232</v>
      </c>
      <c r="E182" s="86">
        <v>0</v>
      </c>
      <c r="F182" s="86">
        <v>0</v>
      </c>
      <c r="G182" s="86">
        <v>0.015310641528533469</v>
      </c>
    </row>
    <row r="183" spans="2:7" ht="12.75">
      <c r="B183" s="87" t="s">
        <v>117</v>
      </c>
      <c r="C183" s="87">
        <v>516959</v>
      </c>
      <c r="D183" s="86">
        <v>0.005534288018972491</v>
      </c>
      <c r="E183" s="86">
        <v>0.0010697173276797579</v>
      </c>
      <c r="F183" s="86">
        <v>0.000537760247911343</v>
      </c>
      <c r="G183" s="86">
        <v>0.005311833240160245</v>
      </c>
    </row>
    <row r="184" spans="2:7" ht="12.75">
      <c r="B184" s="87" t="s">
        <v>118</v>
      </c>
      <c r="C184" s="87">
        <v>184356</v>
      </c>
      <c r="D184" s="86">
        <v>0.005885352253249148</v>
      </c>
      <c r="E184" s="86">
        <v>0.0009655232268003211</v>
      </c>
      <c r="F184" s="86">
        <v>0.0009329775000542429</v>
      </c>
      <c r="G184" s="86">
        <v>0.004312308793855367</v>
      </c>
    </row>
    <row r="185" spans="2:7" ht="12.75">
      <c r="B185" s="87" t="s">
        <v>119</v>
      </c>
      <c r="C185" s="87">
        <v>208</v>
      </c>
      <c r="D185" s="86">
        <v>0</v>
      </c>
      <c r="E185" s="86">
        <v>0</v>
      </c>
      <c r="F185" s="86">
        <v>0</v>
      </c>
      <c r="G185" s="86">
        <v>0</v>
      </c>
    </row>
    <row r="186" spans="2:7" ht="12.75">
      <c r="B186" s="87" t="s">
        <v>120</v>
      </c>
      <c r="C186" s="87">
        <v>41748</v>
      </c>
      <c r="D186" s="86">
        <v>0.0027067164894126663</v>
      </c>
      <c r="E186" s="86">
        <v>0</v>
      </c>
      <c r="F186" s="86">
        <v>0.0009102232442272683</v>
      </c>
      <c r="G186" s="86">
        <v>0.002874389192296637</v>
      </c>
    </row>
    <row r="187" spans="2:7" ht="12.75">
      <c r="B187" s="87" t="s">
        <v>121</v>
      </c>
      <c r="C187" s="87">
        <v>7618</v>
      </c>
      <c r="D187" s="86">
        <v>0.002887897085849304</v>
      </c>
      <c r="E187" s="86">
        <v>0.0010501443948542925</v>
      </c>
      <c r="F187" s="86">
        <v>0</v>
      </c>
      <c r="G187" s="86">
        <v>0</v>
      </c>
    </row>
    <row r="188" spans="2:7" ht="12.75">
      <c r="B188" s="87" t="s">
        <v>122</v>
      </c>
      <c r="C188" s="87">
        <v>2329303</v>
      </c>
      <c r="D188" s="86">
        <v>0.0021229526600875883</v>
      </c>
      <c r="E188" s="86">
        <v>0.0009268867124629127</v>
      </c>
      <c r="F188" s="86">
        <v>0.00023655144908154928</v>
      </c>
      <c r="G188" s="86">
        <v>0.0017335657919987223</v>
      </c>
    </row>
    <row r="189" spans="2:7" ht="13.5" customHeight="1">
      <c r="B189" s="87" t="s">
        <v>123</v>
      </c>
      <c r="C189" s="87">
        <v>1721083</v>
      </c>
      <c r="D189" s="86">
        <v>0.004275215082596249</v>
      </c>
      <c r="E189" s="86">
        <v>0.0008204136581443196</v>
      </c>
      <c r="F189" s="86">
        <v>0.00032247137412896415</v>
      </c>
      <c r="G189" s="86">
        <v>0.008064108471235844</v>
      </c>
    </row>
    <row r="190" spans="2:7" ht="12.75">
      <c r="B190" s="130" t="s">
        <v>124</v>
      </c>
      <c r="C190" s="130">
        <v>62049243</v>
      </c>
      <c r="D190" s="131">
        <v>0.004942381005357309</v>
      </c>
      <c r="E190" s="131">
        <v>0.0008218633706780275</v>
      </c>
      <c r="F190" s="131">
        <v>0.0005553814733888051</v>
      </c>
      <c r="G190" s="131">
        <v>0.0033765601298310762</v>
      </c>
    </row>
    <row r="191" spans="2:7" ht="12.75">
      <c r="B191" s="135"/>
      <c r="C191" s="135"/>
      <c r="D191" s="143"/>
      <c r="E191" s="143"/>
      <c r="F191" s="143"/>
      <c r="G191" s="143"/>
    </row>
    <row r="192" spans="2:7" ht="12.75">
      <c r="B192" s="135"/>
      <c r="C192" s="135"/>
      <c r="D192" s="143"/>
      <c r="E192" s="143"/>
      <c r="F192" s="143"/>
      <c r="G192" s="143"/>
    </row>
    <row r="193" spans="2:7" ht="12.75">
      <c r="B193" s="84" t="s">
        <v>160</v>
      </c>
      <c r="G193" s="7"/>
    </row>
    <row r="194" spans="4:7" ht="12.75">
      <c r="D194" s="202" t="s">
        <v>56</v>
      </c>
      <c r="E194" s="202"/>
      <c r="F194" s="202"/>
      <c r="G194" s="202"/>
    </row>
    <row r="195" spans="2:7" ht="26.25">
      <c r="B195" s="84" t="s">
        <v>137</v>
      </c>
      <c r="C195" s="82" t="s">
        <v>31</v>
      </c>
      <c r="D195" s="84" t="s">
        <v>64</v>
      </c>
      <c r="E195" s="84" t="s">
        <v>60</v>
      </c>
      <c r="F195" s="84" t="s">
        <v>61</v>
      </c>
      <c r="G195" s="84" t="s">
        <v>62</v>
      </c>
    </row>
    <row r="196" spans="2:7" ht="12.75">
      <c r="B196" s="87" t="s">
        <v>102</v>
      </c>
      <c r="C196" s="87">
        <v>15935644</v>
      </c>
      <c r="D196" s="86">
        <v>0.0033787150365557866</v>
      </c>
      <c r="E196" s="86">
        <v>0.0005921317017373129</v>
      </c>
      <c r="F196" s="86">
        <v>0.00030604348340111014</v>
      </c>
      <c r="G196" s="86">
        <v>0.0010418154421622371</v>
      </c>
    </row>
    <row r="197" spans="2:7" ht="12.75">
      <c r="B197" s="87" t="s">
        <v>103</v>
      </c>
      <c r="C197" s="87">
        <v>83007</v>
      </c>
      <c r="D197" s="86">
        <v>0.004734540460443095</v>
      </c>
      <c r="E197" s="86">
        <v>0.001722746274410592</v>
      </c>
      <c r="F197" s="86">
        <v>0.0002891322418591203</v>
      </c>
      <c r="G197" s="86">
        <v>0.00975821316274531</v>
      </c>
    </row>
    <row r="198" spans="2:7" ht="12.75">
      <c r="B198" s="87" t="s">
        <v>104</v>
      </c>
      <c r="C198" s="87">
        <v>7762783</v>
      </c>
      <c r="D198" s="86">
        <v>0.004190636270523084</v>
      </c>
      <c r="E198" s="86">
        <v>0.0009138475209212985</v>
      </c>
      <c r="F198" s="86">
        <v>4.80497780241957E-05</v>
      </c>
      <c r="G198" s="86">
        <v>0.006517379140960143</v>
      </c>
    </row>
    <row r="199" spans="2:7" ht="12.75">
      <c r="B199" s="87" t="s">
        <v>105</v>
      </c>
      <c r="C199" s="87">
        <v>1379882</v>
      </c>
      <c r="D199" s="86">
        <v>0.0031807067560849405</v>
      </c>
      <c r="E199" s="86">
        <v>0</v>
      </c>
      <c r="F199" s="86">
        <v>0.001031972299080646</v>
      </c>
      <c r="G199" s="86">
        <v>0.002808211136894314</v>
      </c>
    </row>
    <row r="200" spans="2:7" ht="12.75">
      <c r="B200" s="87" t="s">
        <v>106</v>
      </c>
      <c r="C200" s="87">
        <v>10979164</v>
      </c>
      <c r="D200" s="86">
        <v>0.004601716487703435</v>
      </c>
      <c r="E200" s="86">
        <v>0.0006226339273190563</v>
      </c>
      <c r="F200" s="86">
        <v>0.00043108928876551986</v>
      </c>
      <c r="G200" s="86">
        <v>0.0012919016420558068</v>
      </c>
    </row>
    <row r="201" spans="2:7" ht="12.75">
      <c r="B201" s="87" t="s">
        <v>107</v>
      </c>
      <c r="C201" s="87">
        <v>2963</v>
      </c>
      <c r="D201" s="86">
        <v>0</v>
      </c>
      <c r="E201" s="86">
        <v>0</v>
      </c>
      <c r="F201" s="86">
        <v>0</v>
      </c>
      <c r="G201" s="86">
        <v>0.004724940938238272</v>
      </c>
    </row>
    <row r="202" spans="2:7" ht="12.75">
      <c r="B202" s="87" t="s">
        <v>108</v>
      </c>
      <c r="C202" s="87">
        <v>1454290</v>
      </c>
      <c r="D202" s="86">
        <v>0.0025001890957099342</v>
      </c>
      <c r="E202" s="86">
        <v>7.288780092003659E-05</v>
      </c>
      <c r="F202" s="86">
        <v>0.0005858528904138789</v>
      </c>
      <c r="G202" s="86">
        <v>0.0012494069270915704</v>
      </c>
    </row>
    <row r="203" spans="2:7" ht="12.75" customHeight="1">
      <c r="B203" s="87" t="s">
        <v>109</v>
      </c>
      <c r="C203" s="87">
        <v>1092295</v>
      </c>
      <c r="D203" s="86">
        <v>0.001925304061631702</v>
      </c>
      <c r="E203" s="86">
        <v>0.00017394568317167066</v>
      </c>
      <c r="F203" s="86">
        <v>0.0004522587762463437</v>
      </c>
      <c r="G203" s="86">
        <v>0.001978403270178844</v>
      </c>
    </row>
    <row r="204" spans="2:7" ht="12.75">
      <c r="B204" s="87" t="s">
        <v>110</v>
      </c>
      <c r="C204" s="87">
        <v>4617</v>
      </c>
      <c r="D204" s="86">
        <v>0.00043318171973142733</v>
      </c>
      <c r="E204" s="86">
        <v>0</v>
      </c>
      <c r="F204" s="86">
        <v>0</v>
      </c>
      <c r="G204" s="86">
        <v>0.0021659085986571367</v>
      </c>
    </row>
    <row r="205" spans="2:7" ht="12.75">
      <c r="B205" s="87" t="s">
        <v>111</v>
      </c>
      <c r="C205" s="87">
        <v>1187387</v>
      </c>
      <c r="D205" s="86">
        <v>0.0012834905553117896</v>
      </c>
      <c r="E205" s="86">
        <v>0.0006206906425621975</v>
      </c>
      <c r="F205" s="86">
        <v>0</v>
      </c>
      <c r="G205" s="86">
        <v>0.0014881416084225278</v>
      </c>
    </row>
    <row r="206" spans="2:7" ht="12.75">
      <c r="B206" s="87" t="s">
        <v>112</v>
      </c>
      <c r="C206" s="87">
        <v>18892809</v>
      </c>
      <c r="D206" s="86">
        <v>0.006932637703583411</v>
      </c>
      <c r="E206" s="86">
        <v>0.0011275189412013852</v>
      </c>
      <c r="F206" s="86">
        <v>0.0009092877612852594</v>
      </c>
      <c r="G206" s="86">
        <v>0.0036820887777990027</v>
      </c>
    </row>
    <row r="207" spans="2:7" ht="12.75">
      <c r="B207" s="85" t="s">
        <v>169</v>
      </c>
      <c r="C207" s="87">
        <v>1858195</v>
      </c>
      <c r="D207" s="86">
        <v>0.002579922989783096</v>
      </c>
      <c r="E207" s="86">
        <v>0.00042783453835577</v>
      </c>
      <c r="F207" s="86">
        <v>0.0003831675362381236</v>
      </c>
      <c r="G207" s="86">
        <v>0.0018049774108745314</v>
      </c>
    </row>
    <row r="208" spans="2:7" ht="12.75">
      <c r="B208" s="87" t="s">
        <v>127</v>
      </c>
      <c r="C208" s="87">
        <v>1</v>
      </c>
      <c r="D208" s="86">
        <v>0</v>
      </c>
      <c r="E208" s="86">
        <v>0</v>
      </c>
      <c r="F208" s="86">
        <v>0</v>
      </c>
      <c r="G208" s="86">
        <v>1</v>
      </c>
    </row>
    <row r="209" spans="2:7" ht="12.75">
      <c r="B209" s="87" t="s">
        <v>114</v>
      </c>
      <c r="C209" s="87">
        <v>3315</v>
      </c>
      <c r="D209" s="86">
        <v>0</v>
      </c>
      <c r="E209" s="86">
        <v>0</v>
      </c>
      <c r="F209" s="86">
        <v>0</v>
      </c>
      <c r="G209" s="86">
        <v>0.0006033182503770739</v>
      </c>
    </row>
    <row r="210" spans="2:7" ht="12.75">
      <c r="B210" s="87" t="s">
        <v>115</v>
      </c>
      <c r="C210" s="87">
        <v>3849</v>
      </c>
      <c r="D210" s="86">
        <v>0</v>
      </c>
      <c r="E210" s="86">
        <v>0</v>
      </c>
      <c r="F210" s="86">
        <v>0</v>
      </c>
      <c r="G210" s="86">
        <v>0.02156404260846973</v>
      </c>
    </row>
    <row r="211" spans="2:7" ht="12.75">
      <c r="B211" s="87" t="s">
        <v>116</v>
      </c>
      <c r="C211" s="87">
        <v>9241</v>
      </c>
      <c r="D211" s="86">
        <v>0.0003246401904555784</v>
      </c>
      <c r="E211" s="86">
        <v>0</v>
      </c>
      <c r="F211" s="86">
        <v>0.0003246401904555784</v>
      </c>
      <c r="G211" s="86">
        <v>0.013851314792771345</v>
      </c>
    </row>
    <row r="212" spans="2:7" ht="12.75">
      <c r="B212" s="87" t="s">
        <v>117</v>
      </c>
      <c r="C212" s="87">
        <v>480001</v>
      </c>
      <c r="D212" s="86">
        <v>0.004266657777796296</v>
      </c>
      <c r="E212" s="86">
        <v>0.0008624982031287435</v>
      </c>
      <c r="F212" s="86">
        <v>0.00044374907552275933</v>
      </c>
      <c r="G212" s="86">
        <v>0.0035916591840433666</v>
      </c>
    </row>
    <row r="213" spans="2:7" ht="12.75">
      <c r="B213" s="87" t="s">
        <v>118</v>
      </c>
      <c r="C213" s="87">
        <v>128865</v>
      </c>
      <c r="D213" s="86">
        <v>0.006448609009428472</v>
      </c>
      <c r="E213" s="86">
        <v>0.001971054980017848</v>
      </c>
      <c r="F213" s="86">
        <v>0.0005509641873278236</v>
      </c>
      <c r="G213" s="86">
        <v>0.00484227680130369</v>
      </c>
    </row>
    <row r="214" spans="2:7" ht="12.75">
      <c r="B214" s="87" t="s">
        <v>119</v>
      </c>
      <c r="C214" s="87">
        <v>245</v>
      </c>
      <c r="D214" s="86">
        <v>0</v>
      </c>
      <c r="E214" s="86">
        <v>0</v>
      </c>
      <c r="F214" s="86">
        <v>0</v>
      </c>
      <c r="G214" s="86">
        <v>0</v>
      </c>
    </row>
    <row r="215" spans="2:7" ht="12.75">
      <c r="B215" s="87" t="s">
        <v>120</v>
      </c>
      <c r="C215" s="87">
        <v>46223</v>
      </c>
      <c r="D215" s="86">
        <v>0.002639378664301322</v>
      </c>
      <c r="E215" s="86">
        <v>0</v>
      </c>
      <c r="F215" s="86">
        <v>0.0014062263375375895</v>
      </c>
      <c r="G215" s="86">
        <v>0.002379767648140536</v>
      </c>
    </row>
    <row r="216" spans="2:7" ht="12.75">
      <c r="B216" s="87" t="s">
        <v>121</v>
      </c>
      <c r="C216" s="87">
        <v>7897</v>
      </c>
      <c r="D216" s="86">
        <v>0.007091300493858427</v>
      </c>
      <c r="E216" s="86">
        <v>0.006584779030011397</v>
      </c>
      <c r="F216" s="86">
        <v>0</v>
      </c>
      <c r="G216" s="86">
        <v>0.0005065214638470306</v>
      </c>
    </row>
    <row r="217" spans="2:7" ht="13.5" customHeight="1">
      <c r="B217" s="87" t="s">
        <v>122</v>
      </c>
      <c r="C217" s="87">
        <v>2502629</v>
      </c>
      <c r="D217" s="86">
        <v>0.0021245658065977818</v>
      </c>
      <c r="E217" s="86">
        <v>0.0008634919518634204</v>
      </c>
      <c r="F217" s="86">
        <v>0.00019099914529880377</v>
      </c>
      <c r="G217" s="86">
        <v>0.0015144074491264985</v>
      </c>
    </row>
    <row r="218" spans="2:7" ht="12.75">
      <c r="B218" s="87" t="s">
        <v>123</v>
      </c>
      <c r="C218" s="87">
        <v>2362207</v>
      </c>
      <c r="D218" s="86">
        <v>0.0030209037565293814</v>
      </c>
      <c r="E218" s="86">
        <v>0.0008132225499289436</v>
      </c>
      <c r="F218" s="86">
        <v>0.0002641597455261118</v>
      </c>
      <c r="G218" s="86">
        <v>0.005095235091590195</v>
      </c>
    </row>
    <row r="219" spans="2:7" ht="12.75">
      <c r="B219" s="130" t="s">
        <v>124</v>
      </c>
      <c r="C219" s="130">
        <v>66177509</v>
      </c>
      <c r="D219" s="131">
        <v>0.004536692367795228</v>
      </c>
      <c r="E219" s="131">
        <v>0.0007773184693307208</v>
      </c>
      <c r="F219" s="131">
        <v>0.000485391494563508</v>
      </c>
      <c r="G219" s="131">
        <v>0.002769128103628077</v>
      </c>
    </row>
    <row r="220" spans="2:7" ht="12.75">
      <c r="B220" s="7"/>
      <c r="C220" s="7"/>
      <c r="D220" s="7"/>
      <c r="E220" s="7"/>
      <c r="F220" s="24"/>
      <c r="G220" s="7"/>
    </row>
    <row r="221" spans="2:7" ht="12.75">
      <c r="B221" s="84" t="s">
        <v>135</v>
      </c>
      <c r="G221" s="7"/>
    </row>
    <row r="222" spans="4:7" ht="12.75">
      <c r="D222" s="202" t="s">
        <v>56</v>
      </c>
      <c r="E222" s="202"/>
      <c r="F222" s="202"/>
      <c r="G222" s="202"/>
    </row>
    <row r="223" spans="2:7" ht="26.25">
      <c r="B223" s="84" t="s">
        <v>137</v>
      </c>
      <c r="C223" s="82" t="s">
        <v>31</v>
      </c>
      <c r="D223" s="84" t="s">
        <v>64</v>
      </c>
      <c r="E223" s="84" t="s">
        <v>60</v>
      </c>
      <c r="F223" s="84" t="s">
        <v>61</v>
      </c>
      <c r="G223" s="84" t="s">
        <v>62</v>
      </c>
    </row>
    <row r="224" spans="2:7" ht="12.75">
      <c r="B224" s="85" t="s">
        <v>102</v>
      </c>
      <c r="C224" s="87">
        <v>15357042</v>
      </c>
      <c r="D224" s="86">
        <v>0.0029818893508268066</v>
      </c>
      <c r="E224" s="86">
        <v>0.0006548136027758471</v>
      </c>
      <c r="F224" s="86">
        <v>0.0001632475837469221</v>
      </c>
      <c r="G224" s="86">
        <v>0.0012289476059256725</v>
      </c>
    </row>
    <row r="225" spans="2:7" ht="12.75">
      <c r="B225" s="85" t="s">
        <v>103</v>
      </c>
      <c r="C225" s="87">
        <v>85455</v>
      </c>
      <c r="D225" s="86">
        <v>0.006693581417120122</v>
      </c>
      <c r="E225" s="86">
        <v>0.0013106313264291147</v>
      </c>
      <c r="F225" s="86">
        <v>0.00021063717746182202</v>
      </c>
      <c r="G225" s="86">
        <v>0.010906324966356563</v>
      </c>
    </row>
    <row r="226" spans="2:7" ht="12.75">
      <c r="B226" s="85" t="s">
        <v>104</v>
      </c>
      <c r="C226" s="87">
        <v>7428848</v>
      </c>
      <c r="D226" s="86">
        <v>0.004373894848837935</v>
      </c>
      <c r="E226" s="86">
        <v>0.0009099661212613315</v>
      </c>
      <c r="F226" s="86">
        <v>5.128655210067564E-05</v>
      </c>
      <c r="G226" s="86">
        <v>0.003693708634232387</v>
      </c>
    </row>
    <row r="227" spans="2:7" ht="12.75">
      <c r="B227" s="85" t="s">
        <v>105</v>
      </c>
      <c r="C227" s="87">
        <v>1340682</v>
      </c>
      <c r="D227" s="86">
        <v>0.0032722151860023483</v>
      </c>
      <c r="E227" s="86">
        <v>1.491778065193685E-06</v>
      </c>
      <c r="F227" s="86">
        <v>0.0010285809759510457</v>
      </c>
      <c r="G227" s="86">
        <v>0.0029678924607028363</v>
      </c>
    </row>
    <row r="228" spans="2:7" ht="12.75">
      <c r="B228" s="85" t="s">
        <v>106</v>
      </c>
      <c r="C228" s="87">
        <v>10478279</v>
      </c>
      <c r="D228" s="86">
        <v>0.005053215322859794</v>
      </c>
      <c r="E228" s="86">
        <v>0.0007108037493561681</v>
      </c>
      <c r="F228" s="86">
        <v>0.0004860531008956719</v>
      </c>
      <c r="G228" s="86">
        <v>0.001451955993918467</v>
      </c>
    </row>
    <row r="229" spans="2:7" ht="12.75">
      <c r="B229" s="85" t="s">
        <v>107</v>
      </c>
      <c r="C229" s="87">
        <v>3124</v>
      </c>
      <c r="D229" s="86">
        <v>0.0003201024327784891</v>
      </c>
      <c r="E229" s="86">
        <v>0</v>
      </c>
      <c r="F229" s="86">
        <v>0</v>
      </c>
      <c r="G229" s="86">
        <v>0.0019206145966709346</v>
      </c>
    </row>
    <row r="230" spans="2:7" ht="12.75">
      <c r="B230" s="85" t="s">
        <v>108</v>
      </c>
      <c r="C230" s="87">
        <v>1412553</v>
      </c>
      <c r="D230" s="86">
        <v>0.0022569064665184245</v>
      </c>
      <c r="E230" s="86">
        <v>7.787318422742369E-05</v>
      </c>
      <c r="F230" s="86">
        <v>0.00046086766301866195</v>
      </c>
      <c r="G230" s="86">
        <v>0.0013613648479030521</v>
      </c>
    </row>
    <row r="231" spans="2:7" ht="12.75">
      <c r="B231" s="85" t="s">
        <v>109</v>
      </c>
      <c r="C231" s="87">
        <v>1031103</v>
      </c>
      <c r="D231" s="86">
        <v>0.002334393363223655</v>
      </c>
      <c r="E231" s="86">
        <v>0.00015420379923247241</v>
      </c>
      <c r="F231" s="86">
        <v>0.0005411680501366013</v>
      </c>
      <c r="G231" s="86">
        <v>0.0019745844983478857</v>
      </c>
    </row>
    <row r="232" spans="2:7" ht="12.75">
      <c r="B232" s="85" t="s">
        <v>110</v>
      </c>
      <c r="C232" s="87">
        <v>4075</v>
      </c>
      <c r="D232" s="86">
        <v>0</v>
      </c>
      <c r="E232" s="86">
        <v>0</v>
      </c>
      <c r="F232" s="86">
        <v>0</v>
      </c>
      <c r="G232" s="86">
        <v>0.000736196319018405</v>
      </c>
    </row>
    <row r="233" spans="2:7" ht="12.75">
      <c r="B233" s="85" t="s">
        <v>111</v>
      </c>
      <c r="C233" s="87">
        <v>1141608</v>
      </c>
      <c r="D233" s="86">
        <v>0.0010940708194056104</v>
      </c>
      <c r="E233" s="86">
        <v>0.0007314244469204841</v>
      </c>
      <c r="F233" s="86">
        <v>0</v>
      </c>
      <c r="G233" s="86">
        <v>0.0011159697549421518</v>
      </c>
    </row>
    <row r="234" spans="2:7" ht="12.75">
      <c r="B234" s="85" t="s">
        <v>112</v>
      </c>
      <c r="C234" s="87">
        <v>18072360</v>
      </c>
      <c r="D234" s="86">
        <v>0.007239729620259889</v>
      </c>
      <c r="E234" s="86">
        <v>0.0011599481196700376</v>
      </c>
      <c r="F234" s="86">
        <v>0.0008668486019534804</v>
      </c>
      <c r="G234" s="86">
        <v>0.0035069022529431683</v>
      </c>
    </row>
    <row r="235" spans="2:7" ht="12.75">
      <c r="B235" s="85" t="s">
        <v>169</v>
      </c>
      <c r="C235" s="87">
        <v>1760314</v>
      </c>
      <c r="D235" s="86">
        <v>0.002338787284541281</v>
      </c>
      <c r="E235" s="86">
        <v>0.00048343647781020884</v>
      </c>
      <c r="F235" s="86">
        <v>0.0002971060844826548</v>
      </c>
      <c r="G235" s="86">
        <v>0.00175252824212044</v>
      </c>
    </row>
    <row r="236" spans="2:7" ht="12.75">
      <c r="B236" s="85" t="s">
        <v>114</v>
      </c>
      <c r="C236" s="87">
        <v>3185</v>
      </c>
      <c r="D236" s="86">
        <v>0</v>
      </c>
      <c r="E236" s="86">
        <v>0</v>
      </c>
      <c r="F236" s="86">
        <v>0</v>
      </c>
      <c r="G236" s="86">
        <v>0.0003139717425431711</v>
      </c>
    </row>
    <row r="237" spans="2:7" ht="12.75">
      <c r="B237" s="85" t="s">
        <v>115</v>
      </c>
      <c r="C237" s="87">
        <v>3881</v>
      </c>
      <c r="D237" s="86">
        <v>0</v>
      </c>
      <c r="E237" s="86">
        <v>0</v>
      </c>
      <c r="F237" s="86">
        <v>0</v>
      </c>
      <c r="G237" s="86">
        <v>0.012367946405565575</v>
      </c>
    </row>
    <row r="238" spans="2:7" ht="12.75">
      <c r="B238" s="85" t="s">
        <v>116</v>
      </c>
      <c r="C238" s="87">
        <v>8428</v>
      </c>
      <c r="D238" s="86">
        <v>0.0003559563360227812</v>
      </c>
      <c r="E238" s="86">
        <v>0</v>
      </c>
      <c r="F238" s="86">
        <v>0</v>
      </c>
      <c r="G238" s="86">
        <v>0.013763644992880873</v>
      </c>
    </row>
    <row r="239" spans="2:7" ht="12.75">
      <c r="B239" s="85" t="s">
        <v>117</v>
      </c>
      <c r="C239" s="87">
        <v>223941</v>
      </c>
      <c r="D239" s="86">
        <v>0.008185191635296797</v>
      </c>
      <c r="E239" s="86">
        <v>0.0018799594536060837</v>
      </c>
      <c r="F239" s="86">
        <v>0.0008529032200445653</v>
      </c>
      <c r="G239" s="86">
        <v>0.010315216954465686</v>
      </c>
    </row>
    <row r="240" spans="2:7" ht="12.75">
      <c r="B240" s="85" t="s">
        <v>118</v>
      </c>
      <c r="C240" s="87">
        <v>148537</v>
      </c>
      <c r="D240" s="86">
        <v>0.005204090563293994</v>
      </c>
      <c r="E240" s="86">
        <v>0.00148784477941523</v>
      </c>
      <c r="F240" s="86">
        <v>0.0002558285141075961</v>
      </c>
      <c r="G240" s="86">
        <v>0.004833812450769842</v>
      </c>
    </row>
    <row r="241" spans="2:7" ht="12.75">
      <c r="B241" s="85" t="s">
        <v>119</v>
      </c>
      <c r="C241" s="87">
        <v>90</v>
      </c>
      <c r="D241" s="86">
        <v>0</v>
      </c>
      <c r="E241" s="86">
        <v>0</v>
      </c>
      <c r="F241" s="86">
        <v>0</v>
      </c>
      <c r="G241" s="86">
        <v>0</v>
      </c>
    </row>
    <row r="242" spans="2:7" ht="12.75">
      <c r="B242" s="85" t="s">
        <v>120</v>
      </c>
      <c r="C242" s="87">
        <v>47022</v>
      </c>
      <c r="D242" s="86">
        <v>0.002849729913657437</v>
      </c>
      <c r="E242" s="86">
        <v>0</v>
      </c>
      <c r="F242" s="86">
        <v>0.001765131215175875</v>
      </c>
      <c r="G242" s="86">
        <v>0.0034239292246182637</v>
      </c>
    </row>
    <row r="243" spans="2:7" ht="12.75">
      <c r="B243" s="85" t="s">
        <v>121</v>
      </c>
      <c r="C243" s="87">
        <v>7593</v>
      </c>
      <c r="D243" s="86">
        <v>0.000921901751613328</v>
      </c>
      <c r="E243" s="86">
        <v>0.000921901751613328</v>
      </c>
      <c r="F243" s="86">
        <v>0</v>
      </c>
      <c r="G243" s="86">
        <v>0.00013170025023047545</v>
      </c>
    </row>
    <row r="244" spans="2:7" ht="12.75">
      <c r="B244" s="85" t="s">
        <v>122</v>
      </c>
      <c r="C244" s="87">
        <v>2483808</v>
      </c>
      <c r="D244" s="86">
        <v>0.002033973640474626</v>
      </c>
      <c r="E244" s="86">
        <v>0.0008595672451332792</v>
      </c>
      <c r="F244" s="86">
        <v>0.0001622508664115745</v>
      </c>
      <c r="G244" s="86">
        <v>0.0016535094500057977</v>
      </c>
    </row>
    <row r="245" spans="2:7" ht="13.5" customHeight="1">
      <c r="B245" s="85" t="s">
        <v>123</v>
      </c>
      <c r="C245" s="87">
        <v>1889509</v>
      </c>
      <c r="D245" s="86">
        <v>0.004241313484085019</v>
      </c>
      <c r="E245" s="86">
        <v>0.0010616514660686982</v>
      </c>
      <c r="F245" s="86">
        <v>0.00029690252864633085</v>
      </c>
      <c r="G245" s="86">
        <v>0.007191815439884118</v>
      </c>
    </row>
    <row r="246" spans="2:7" ht="12.75">
      <c r="B246" s="129" t="s">
        <v>124</v>
      </c>
      <c r="C246" s="130">
        <v>62931437</v>
      </c>
      <c r="D246" s="131">
        <v>0.004668747672168998</v>
      </c>
      <c r="E246" s="131">
        <v>0.0008276626513391074</v>
      </c>
      <c r="F246" s="131">
        <v>0.0004457549570971977</v>
      </c>
      <c r="G246" s="131">
        <v>0.002529641902186343</v>
      </c>
    </row>
    <row r="249" spans="2:7" ht="12.75">
      <c r="B249" s="84" t="s">
        <v>144</v>
      </c>
      <c r="G249" s="7"/>
    </row>
    <row r="250" spans="4:7" ht="12.75">
      <c r="D250" s="202" t="s">
        <v>56</v>
      </c>
      <c r="E250" s="202"/>
      <c r="F250" s="202"/>
      <c r="G250" s="202"/>
    </row>
    <row r="251" spans="2:7" ht="26.25">
      <c r="B251" s="84" t="s">
        <v>137</v>
      </c>
      <c r="C251" s="82" t="s">
        <v>31</v>
      </c>
      <c r="D251" s="84" t="s">
        <v>64</v>
      </c>
      <c r="E251" s="84" t="s">
        <v>60</v>
      </c>
      <c r="F251" s="84" t="s">
        <v>61</v>
      </c>
      <c r="G251" s="84" t="s">
        <v>62</v>
      </c>
    </row>
    <row r="252" spans="2:7" ht="12.75">
      <c r="B252" s="85" t="s">
        <v>102</v>
      </c>
      <c r="C252" s="87">
        <v>15879796</v>
      </c>
      <c r="D252" s="86">
        <v>0.0025088483504448044</v>
      </c>
      <c r="E252" s="86">
        <v>0.0005061148140693999</v>
      </c>
      <c r="F252" s="86">
        <v>0.00020459960568762974</v>
      </c>
      <c r="G252" s="86">
        <v>0.0011816902433759225</v>
      </c>
    </row>
    <row r="253" spans="2:7" ht="12.75">
      <c r="B253" s="85" t="s">
        <v>103</v>
      </c>
      <c r="C253" s="87">
        <v>87881</v>
      </c>
      <c r="D253" s="86">
        <v>0.005279867093000762</v>
      </c>
      <c r="E253" s="86">
        <v>0.0013541038449721783</v>
      </c>
      <c r="F253" s="86">
        <v>0.00021620145423925535</v>
      </c>
      <c r="G253" s="86">
        <v>0.010320774683947612</v>
      </c>
    </row>
    <row r="254" spans="2:7" ht="12.75">
      <c r="B254" s="85" t="s">
        <v>104</v>
      </c>
      <c r="C254" s="87">
        <v>8267240</v>
      </c>
      <c r="D254" s="86">
        <v>0.0037525220025062776</v>
      </c>
      <c r="E254" s="86">
        <v>0.0007430533043676003</v>
      </c>
      <c r="F254" s="86">
        <v>4.693222889380253E-05</v>
      </c>
      <c r="G254" s="86">
        <v>0.0032045761342358514</v>
      </c>
    </row>
    <row r="255" spans="2:7" ht="12.75">
      <c r="B255" s="85" t="s">
        <v>105</v>
      </c>
      <c r="C255" s="87">
        <v>1382040</v>
      </c>
      <c r="D255" s="86">
        <v>0.003103383404243003</v>
      </c>
      <c r="E255" s="86">
        <v>1.4471361176232237E-06</v>
      </c>
      <c r="F255" s="86">
        <v>0.0009927353766895314</v>
      </c>
      <c r="G255" s="86">
        <v>0.0030563514804202484</v>
      </c>
    </row>
    <row r="256" spans="2:7" ht="12.75">
      <c r="B256" s="85" t="s">
        <v>106</v>
      </c>
      <c r="C256" s="87">
        <v>10808645</v>
      </c>
      <c r="D256" s="86">
        <v>0.004871008345634443</v>
      </c>
      <c r="E256" s="86">
        <v>0.0006567890794822108</v>
      </c>
      <c r="F256" s="86">
        <v>0.0004556537845400603</v>
      </c>
      <c r="G256" s="86">
        <v>0.0014708596683488079</v>
      </c>
    </row>
    <row r="257" spans="2:7" ht="12.75">
      <c r="B257" s="85" t="s">
        <v>107</v>
      </c>
      <c r="C257" s="87">
        <v>3057</v>
      </c>
      <c r="D257" s="86">
        <v>0.0013084723585214263</v>
      </c>
      <c r="E257" s="86">
        <v>0</v>
      </c>
      <c r="F257" s="86">
        <v>0</v>
      </c>
      <c r="G257" s="86">
        <v>0.002289826627412496</v>
      </c>
    </row>
    <row r="258" spans="2:7" ht="12.75">
      <c r="B258" s="85" t="s">
        <v>108</v>
      </c>
      <c r="C258" s="87">
        <v>1467080</v>
      </c>
      <c r="D258" s="86">
        <v>0.0025499631921912917</v>
      </c>
      <c r="E258" s="86">
        <v>6.270960002181203E-05</v>
      </c>
      <c r="F258" s="86">
        <v>0.0004975870436513346</v>
      </c>
      <c r="G258" s="86">
        <v>0.0014689042179022276</v>
      </c>
    </row>
    <row r="259" spans="2:7" ht="12.75">
      <c r="B259" s="85" t="s">
        <v>109</v>
      </c>
      <c r="C259" s="87">
        <v>1070341</v>
      </c>
      <c r="D259" s="86">
        <v>0.002154453580681297</v>
      </c>
      <c r="E259" s="86">
        <v>0.00019152774676481607</v>
      </c>
      <c r="F259" s="86">
        <v>0.0005923345924336263</v>
      </c>
      <c r="G259" s="86">
        <v>0.0018881832985936258</v>
      </c>
    </row>
    <row r="260" spans="2:7" ht="36" customHeight="1">
      <c r="B260" s="85" t="s">
        <v>110</v>
      </c>
      <c r="C260" s="87">
        <v>4427</v>
      </c>
      <c r="D260" s="86">
        <v>0</v>
      </c>
      <c r="E260" s="86">
        <v>0</v>
      </c>
      <c r="F260" s="86">
        <v>0</v>
      </c>
      <c r="G260" s="86">
        <v>0.0018070928393946238</v>
      </c>
    </row>
    <row r="261" spans="2:7" ht="12.75">
      <c r="B261" s="85" t="s">
        <v>111</v>
      </c>
      <c r="C261" s="87">
        <v>1182156</v>
      </c>
      <c r="D261" s="86">
        <v>0.001041317727947919</v>
      </c>
      <c r="E261" s="86">
        <v>0.0007012610856773556</v>
      </c>
      <c r="F261" s="86">
        <v>0</v>
      </c>
      <c r="G261" s="86">
        <v>0.0013712234256730922</v>
      </c>
    </row>
    <row r="262" spans="2:7" ht="12.75">
      <c r="B262" s="85" t="s">
        <v>112</v>
      </c>
      <c r="C262" s="87">
        <v>18839246</v>
      </c>
      <c r="D262" s="86">
        <v>0.006837163228294805</v>
      </c>
      <c r="E262" s="86">
        <v>0.0010635775975323003</v>
      </c>
      <c r="F262" s="86">
        <v>0.0007632471065986398</v>
      </c>
      <c r="G262" s="86">
        <v>0.0034051256616108735</v>
      </c>
    </row>
    <row r="263" spans="2:7" ht="12.75">
      <c r="B263" s="85" t="s">
        <v>169</v>
      </c>
      <c r="C263" s="87">
        <v>1811358</v>
      </c>
      <c r="D263" s="86">
        <v>0.001955991029934447</v>
      </c>
      <c r="E263" s="86">
        <v>0.0006602780896984473</v>
      </c>
      <c r="F263" s="86">
        <v>0.0001904648335668598</v>
      </c>
      <c r="G263" s="86">
        <v>0.0021508724393521327</v>
      </c>
    </row>
    <row r="264" spans="2:7" ht="12.75">
      <c r="B264" s="85" t="s">
        <v>127</v>
      </c>
      <c r="C264" s="87">
        <v>1</v>
      </c>
      <c r="D264" s="86">
        <v>0</v>
      </c>
      <c r="E264" s="86">
        <v>0</v>
      </c>
      <c r="F264" s="86">
        <v>0</v>
      </c>
      <c r="G264" s="86">
        <v>1</v>
      </c>
    </row>
    <row r="265" spans="2:7" ht="12.75">
      <c r="B265" s="85" t="s">
        <v>114</v>
      </c>
      <c r="C265" s="87">
        <v>3235</v>
      </c>
      <c r="D265" s="86">
        <v>0</v>
      </c>
      <c r="E265" s="86">
        <v>0</v>
      </c>
      <c r="F265" s="86">
        <v>0</v>
      </c>
      <c r="G265" s="86">
        <v>0.0015455950540958269</v>
      </c>
    </row>
    <row r="266" spans="2:7" ht="12.75">
      <c r="B266" s="85" t="s">
        <v>115</v>
      </c>
      <c r="C266" s="87">
        <v>4119</v>
      </c>
      <c r="D266" s="86">
        <v>0</v>
      </c>
      <c r="E266" s="86">
        <v>0</v>
      </c>
      <c r="F266" s="86">
        <v>0</v>
      </c>
      <c r="G266" s="86">
        <v>0.01432386501578053</v>
      </c>
    </row>
    <row r="267" spans="2:7" ht="12.75">
      <c r="B267" s="85" t="s">
        <v>116</v>
      </c>
      <c r="C267" s="87">
        <v>9040</v>
      </c>
      <c r="D267" s="86">
        <v>0</v>
      </c>
      <c r="E267" s="86">
        <v>0</v>
      </c>
      <c r="F267" s="86">
        <v>0</v>
      </c>
      <c r="G267" s="86">
        <v>0.012610619469026548</v>
      </c>
    </row>
    <row r="268" spans="2:7" ht="12.75">
      <c r="B268" s="85" t="s">
        <v>117</v>
      </c>
      <c r="C268" s="87">
        <v>723317</v>
      </c>
      <c r="D268" s="86">
        <v>0.0022313867916833145</v>
      </c>
      <c r="E268" s="86">
        <v>0.0005861883517185411</v>
      </c>
      <c r="F268" s="86">
        <v>0.00026959134100263093</v>
      </c>
      <c r="G268" s="86">
        <v>0.0022604197053297517</v>
      </c>
    </row>
    <row r="269" spans="2:7" ht="12.75">
      <c r="B269" s="85" t="s">
        <v>118</v>
      </c>
      <c r="C269" s="87">
        <v>128480</v>
      </c>
      <c r="D269" s="86">
        <v>0.006903798256537983</v>
      </c>
      <c r="E269" s="86">
        <v>0.0015955790784557909</v>
      </c>
      <c r="F269" s="86">
        <v>0.00034246575342465754</v>
      </c>
      <c r="G269" s="86">
        <v>0.005261519302615193</v>
      </c>
    </row>
    <row r="270" spans="2:7" ht="12.75">
      <c r="B270" s="85" t="s">
        <v>119</v>
      </c>
      <c r="C270" s="87">
        <v>104</v>
      </c>
      <c r="D270" s="86">
        <v>0</v>
      </c>
      <c r="E270" s="86">
        <v>0</v>
      </c>
      <c r="F270" s="86">
        <v>0</v>
      </c>
      <c r="G270" s="86">
        <v>0</v>
      </c>
    </row>
    <row r="271" spans="2:7" ht="12.75">
      <c r="B271" s="85" t="s">
        <v>120</v>
      </c>
      <c r="C271" s="87">
        <v>46436</v>
      </c>
      <c r="D271" s="86">
        <v>0.006029804462055302</v>
      </c>
      <c r="E271" s="86">
        <v>0</v>
      </c>
      <c r="F271" s="86">
        <v>0.002368851752950297</v>
      </c>
      <c r="G271" s="86">
        <v>0.0032302523903867688</v>
      </c>
    </row>
    <row r="272" spans="2:7" ht="12.75">
      <c r="B272" s="85" t="s">
        <v>121</v>
      </c>
      <c r="C272" s="87">
        <v>6299</v>
      </c>
      <c r="D272" s="86">
        <v>0.0014287982219399905</v>
      </c>
      <c r="E272" s="86">
        <v>0.00031751071598666456</v>
      </c>
      <c r="F272" s="86">
        <v>0</v>
      </c>
      <c r="G272" s="86">
        <v>0.0009525321479599936</v>
      </c>
    </row>
    <row r="273" spans="2:7" ht="13.5" customHeight="1">
      <c r="B273" s="85" t="s">
        <v>122</v>
      </c>
      <c r="C273" s="87">
        <v>2672405</v>
      </c>
      <c r="D273" s="86">
        <v>0.0018567544964180206</v>
      </c>
      <c r="E273" s="86">
        <v>0.0008176155934448558</v>
      </c>
      <c r="F273" s="86">
        <v>0.00013545851021832395</v>
      </c>
      <c r="G273" s="86">
        <v>0.0016569344841070122</v>
      </c>
    </row>
    <row r="274" spans="2:7" ht="12.75">
      <c r="B274" s="85" t="s">
        <v>123</v>
      </c>
      <c r="C274" s="87">
        <v>1870965</v>
      </c>
      <c r="D274" s="86">
        <v>0.004324506337638598</v>
      </c>
      <c r="E274" s="86">
        <v>0.0010711050179987333</v>
      </c>
      <c r="F274" s="86">
        <v>0.0003009142340984465</v>
      </c>
      <c r="G274" s="86">
        <v>0.00733525212924881</v>
      </c>
    </row>
    <row r="275" spans="2:7" ht="12.75">
      <c r="B275" s="129" t="s">
        <v>124</v>
      </c>
      <c r="C275" s="130">
        <v>66267668</v>
      </c>
      <c r="D275" s="131">
        <v>0.004281726044743268</v>
      </c>
      <c r="E275" s="131">
        <v>0.0007330724237949644</v>
      </c>
      <c r="F275" s="131">
        <v>0.00041219196064059475</v>
      </c>
      <c r="G275" s="131">
        <v>0.0024286806048463934</v>
      </c>
    </row>
    <row r="278" ht="12.75">
      <c r="B278" s="84" t="s">
        <v>145</v>
      </c>
    </row>
    <row r="279" spans="4:7" ht="12.75">
      <c r="D279" s="202" t="s">
        <v>56</v>
      </c>
      <c r="E279" s="202"/>
      <c r="F279" s="202"/>
      <c r="G279" s="202"/>
    </row>
    <row r="280" spans="2:7" ht="26.25">
      <c r="B280" s="84" t="s">
        <v>137</v>
      </c>
      <c r="C280" s="82" t="s">
        <v>31</v>
      </c>
      <c r="D280" s="84" t="s">
        <v>64</v>
      </c>
      <c r="E280" s="84" t="s">
        <v>60</v>
      </c>
      <c r="F280" s="84" t="s">
        <v>61</v>
      </c>
      <c r="G280" s="84" t="s">
        <v>62</v>
      </c>
    </row>
    <row r="281" spans="2:7" ht="12.75">
      <c r="B281" s="85" t="s">
        <v>102</v>
      </c>
      <c r="C281" s="87">
        <v>15492458</v>
      </c>
      <c r="D281" s="86">
        <v>0.002645287145525907</v>
      </c>
      <c r="E281" s="86">
        <v>0.0004937886550991457</v>
      </c>
      <c r="F281" s="86">
        <v>0.0002208171227574088</v>
      </c>
      <c r="G281" s="86">
        <v>0.001268229999397126</v>
      </c>
    </row>
    <row r="282" spans="2:7" ht="12.75">
      <c r="B282" s="85" t="s">
        <v>103</v>
      </c>
      <c r="C282" s="87">
        <v>87171</v>
      </c>
      <c r="D282" s="86">
        <v>0.0036365304975278477</v>
      </c>
      <c r="E282" s="86">
        <v>0.0005965286620550412</v>
      </c>
      <c r="F282" s="86">
        <v>9.177364031616019E-05</v>
      </c>
      <c r="G282" s="86">
        <v>0.011540535269757145</v>
      </c>
    </row>
    <row r="283" spans="2:7" ht="12.75">
      <c r="B283" s="85" t="s">
        <v>104</v>
      </c>
      <c r="C283" s="87">
        <v>7219939</v>
      </c>
      <c r="D283" s="86">
        <v>0.004201420538317568</v>
      </c>
      <c r="E283" s="86">
        <v>0.0008882346512899902</v>
      </c>
      <c r="F283" s="86">
        <v>6.703657745584832E-05</v>
      </c>
      <c r="G283" s="86">
        <v>0.0038023866960648837</v>
      </c>
    </row>
    <row r="284" spans="2:7" ht="12.75">
      <c r="B284" s="85" t="s">
        <v>105</v>
      </c>
      <c r="C284" s="87">
        <v>1370616</v>
      </c>
      <c r="D284" s="86">
        <v>0.0031292499139073233</v>
      </c>
      <c r="E284" s="86">
        <v>7.295989540469395E-07</v>
      </c>
      <c r="F284" s="86">
        <v>0.001181950305556042</v>
      </c>
      <c r="G284" s="86">
        <v>0.0033532367927997337</v>
      </c>
    </row>
    <row r="285" spans="2:7" ht="12.75">
      <c r="B285" s="85" t="s">
        <v>106</v>
      </c>
      <c r="C285" s="87">
        <v>10656508</v>
      </c>
      <c r="D285" s="86">
        <v>0.005167734120783281</v>
      </c>
      <c r="E285" s="86">
        <v>0.0007250968140783079</v>
      </c>
      <c r="F285" s="86">
        <v>0.0005153658215242742</v>
      </c>
      <c r="G285" s="86">
        <v>0.0017933642052349607</v>
      </c>
    </row>
    <row r="286" spans="2:7" ht="12.75">
      <c r="B286" s="85" t="s">
        <v>107</v>
      </c>
      <c r="C286" s="87">
        <v>2994</v>
      </c>
      <c r="D286" s="86">
        <v>0.001002004008016032</v>
      </c>
      <c r="E286" s="86">
        <v>0</v>
      </c>
      <c r="F286" s="86">
        <v>0</v>
      </c>
      <c r="G286" s="86">
        <v>0.0026720106880427524</v>
      </c>
    </row>
    <row r="287" spans="2:7" ht="12.75">
      <c r="B287" s="85" t="s">
        <v>108</v>
      </c>
      <c r="C287" s="87">
        <v>1449196</v>
      </c>
      <c r="D287" s="86">
        <v>0.002983723388692765</v>
      </c>
      <c r="E287" s="86">
        <v>0.00011454627255388506</v>
      </c>
      <c r="F287" s="86">
        <v>0.0005589306070400415</v>
      </c>
      <c r="G287" s="86">
        <v>0.001390426139735412</v>
      </c>
    </row>
    <row r="288" spans="2:7" ht="12.75">
      <c r="B288" s="85" t="s">
        <v>109</v>
      </c>
      <c r="C288" s="87">
        <v>1020437</v>
      </c>
      <c r="D288" s="86">
        <v>0.002234336857640403</v>
      </c>
      <c r="E288" s="86">
        <v>0.00025381282724950193</v>
      </c>
      <c r="F288" s="86">
        <v>0.00047822648531952485</v>
      </c>
      <c r="G288" s="86">
        <v>0.001964844473495179</v>
      </c>
    </row>
    <row r="289" spans="2:7" ht="12.75">
      <c r="B289" s="85" t="s">
        <v>110</v>
      </c>
      <c r="C289" s="87">
        <v>6255</v>
      </c>
      <c r="D289" s="86">
        <v>0</v>
      </c>
      <c r="E289" s="86">
        <v>0</v>
      </c>
      <c r="F289" s="86">
        <v>0</v>
      </c>
      <c r="G289" s="86">
        <v>0.002398081534772182</v>
      </c>
    </row>
    <row r="290" spans="2:7" ht="12.75">
      <c r="B290" s="85" t="s">
        <v>111</v>
      </c>
      <c r="C290" s="87">
        <v>1126918</v>
      </c>
      <c r="D290" s="86">
        <v>0.00105952695759585</v>
      </c>
      <c r="E290" s="86">
        <v>0.0006468971123009837</v>
      </c>
      <c r="F290" s="86">
        <v>0</v>
      </c>
      <c r="G290" s="86">
        <v>0.0015919525644279354</v>
      </c>
    </row>
    <row r="291" spans="2:7" ht="12.75">
      <c r="B291" s="85" t="s">
        <v>112</v>
      </c>
      <c r="C291" s="87">
        <v>18237394</v>
      </c>
      <c r="D291" s="86">
        <v>0.006633239376195963</v>
      </c>
      <c r="E291" s="86">
        <v>0.001089848692198019</v>
      </c>
      <c r="F291" s="86">
        <v>0.0007271872286139128</v>
      </c>
      <c r="G291" s="86">
        <v>0.003736169761973668</v>
      </c>
    </row>
    <row r="292" spans="2:7" ht="12.75">
      <c r="B292" s="85" t="s">
        <v>169</v>
      </c>
      <c r="C292" s="87">
        <v>1688327</v>
      </c>
      <c r="D292" s="86">
        <v>0.002011458680693965</v>
      </c>
      <c r="E292" s="86">
        <v>0.000463772717015128</v>
      </c>
      <c r="F292" s="86">
        <v>0.00023159020734727335</v>
      </c>
      <c r="G292" s="86">
        <v>0.002431993328306661</v>
      </c>
    </row>
    <row r="293" spans="2:7" ht="12.75">
      <c r="B293" s="85" t="s">
        <v>127</v>
      </c>
      <c r="C293" s="87">
        <v>1</v>
      </c>
      <c r="D293" s="86">
        <v>0</v>
      </c>
      <c r="E293" s="86">
        <v>0</v>
      </c>
      <c r="F293" s="86">
        <v>0</v>
      </c>
      <c r="G293" s="86">
        <v>1</v>
      </c>
    </row>
    <row r="294" spans="2:7" ht="12.75">
      <c r="B294" s="85" t="s">
        <v>114</v>
      </c>
      <c r="C294" s="87">
        <v>3095</v>
      </c>
      <c r="D294" s="86">
        <v>0.00032310177705977385</v>
      </c>
      <c r="E294" s="86">
        <v>0</v>
      </c>
      <c r="F294" s="86">
        <v>0</v>
      </c>
      <c r="G294" s="86">
        <v>0.0016155088852988692</v>
      </c>
    </row>
    <row r="295" spans="2:7" ht="12.75">
      <c r="B295" s="85" t="s">
        <v>115</v>
      </c>
      <c r="C295" s="87">
        <v>4237</v>
      </c>
      <c r="D295" s="86">
        <v>0</v>
      </c>
      <c r="E295" s="86">
        <v>0</v>
      </c>
      <c r="F295" s="86">
        <v>0</v>
      </c>
      <c r="G295" s="86">
        <v>0.0002360160490913382</v>
      </c>
    </row>
    <row r="296" spans="2:7" ht="12.75">
      <c r="B296" s="85" t="s">
        <v>116</v>
      </c>
      <c r="C296" s="87">
        <v>8679</v>
      </c>
      <c r="D296" s="86">
        <v>0</v>
      </c>
      <c r="E296" s="86">
        <v>0</v>
      </c>
      <c r="F296" s="86">
        <v>0</v>
      </c>
      <c r="G296" s="86">
        <v>0.01106118216384376</v>
      </c>
    </row>
    <row r="297" spans="2:7" ht="12.75">
      <c r="B297" s="85" t="s">
        <v>117</v>
      </c>
      <c r="C297" s="87">
        <v>657707</v>
      </c>
      <c r="D297" s="86">
        <v>0.0015356382097195256</v>
      </c>
      <c r="E297" s="86">
        <v>0.0005063044790461406</v>
      </c>
      <c r="F297" s="86">
        <v>0.0001596455564559903</v>
      </c>
      <c r="G297" s="86">
        <v>0.0015873329613338462</v>
      </c>
    </row>
    <row r="298" spans="2:7" ht="12.75">
      <c r="B298" s="85" t="s">
        <v>118</v>
      </c>
      <c r="C298" s="87">
        <v>112816</v>
      </c>
      <c r="D298" s="86">
        <v>0.0043167635796340946</v>
      </c>
      <c r="E298" s="86">
        <v>0.0012055027655651681</v>
      </c>
      <c r="F298" s="86">
        <v>0.0004431995461636647</v>
      </c>
      <c r="G298" s="86">
        <v>0.007330520493547015</v>
      </c>
    </row>
    <row r="299" spans="2:7" ht="12.75">
      <c r="B299" s="85" t="s">
        <v>119</v>
      </c>
      <c r="C299" s="87">
        <v>85</v>
      </c>
      <c r="D299" s="86">
        <v>0</v>
      </c>
      <c r="E299" s="86">
        <v>0</v>
      </c>
      <c r="F299" s="86">
        <v>0</v>
      </c>
      <c r="G299" s="86">
        <v>0</v>
      </c>
    </row>
    <row r="300" spans="2:7" ht="12.75">
      <c r="B300" s="85" t="s">
        <v>120</v>
      </c>
      <c r="C300" s="87">
        <v>44473</v>
      </c>
      <c r="D300" s="86">
        <v>0.004564567265531895</v>
      </c>
      <c r="E300" s="86">
        <v>0</v>
      </c>
      <c r="F300" s="86">
        <v>0.001956243113799384</v>
      </c>
      <c r="G300" s="86">
        <v>0.0029456074472151645</v>
      </c>
    </row>
    <row r="301" spans="2:7" ht="12.75">
      <c r="B301" s="85" t="s">
        <v>121</v>
      </c>
      <c r="C301" s="87">
        <v>5790</v>
      </c>
      <c r="D301" s="86">
        <v>0.0012089810017271157</v>
      </c>
      <c r="E301" s="86">
        <v>0</v>
      </c>
      <c r="F301" s="86">
        <v>0</v>
      </c>
      <c r="G301" s="86">
        <v>0.0008635578583765112</v>
      </c>
    </row>
    <row r="302" spans="2:7" ht="12.75">
      <c r="B302" s="85" t="s">
        <v>122</v>
      </c>
      <c r="C302" s="87">
        <v>2593387</v>
      </c>
      <c r="D302" s="86">
        <v>0.0022858138796870656</v>
      </c>
      <c r="E302" s="86">
        <v>0.0008984389911725477</v>
      </c>
      <c r="F302" s="86">
        <v>0.0001739038562312528</v>
      </c>
      <c r="G302" s="86">
        <v>0.0017417377352473811</v>
      </c>
    </row>
    <row r="303" spans="2:7" ht="12.75">
      <c r="B303" s="85" t="s">
        <v>123</v>
      </c>
      <c r="C303" s="87">
        <v>1851751</v>
      </c>
      <c r="D303" s="86">
        <v>0.004933708689775245</v>
      </c>
      <c r="E303" s="86">
        <v>0.001102200025813406</v>
      </c>
      <c r="F303" s="86">
        <v>0.0003483189694510763</v>
      </c>
      <c r="G303" s="86">
        <v>0.007605774210463502</v>
      </c>
    </row>
    <row r="304" spans="2:7" ht="12.75">
      <c r="B304" s="129" t="s">
        <v>124</v>
      </c>
      <c r="C304" s="130">
        <v>63640244</v>
      </c>
      <c r="D304" s="131">
        <v>0.004398631784001331</v>
      </c>
      <c r="E304" s="131">
        <v>0.0007620335333723736</v>
      </c>
      <c r="F304" s="131">
        <v>0.00042919382898657646</v>
      </c>
      <c r="G304" s="131">
        <v>0.0026807565351257925</v>
      </c>
    </row>
    <row r="307" ht="12.75">
      <c r="B307" s="84" t="s">
        <v>146</v>
      </c>
    </row>
    <row r="308" spans="4:7" ht="12.75">
      <c r="D308" s="202" t="s">
        <v>56</v>
      </c>
      <c r="E308" s="202"/>
      <c r="F308" s="202"/>
      <c r="G308" s="202"/>
    </row>
    <row r="309" spans="2:7" ht="26.25">
      <c r="B309" s="84" t="s">
        <v>137</v>
      </c>
      <c r="C309" s="82" t="s">
        <v>31</v>
      </c>
      <c r="D309" s="84" t="s">
        <v>64</v>
      </c>
      <c r="E309" s="84" t="s">
        <v>60</v>
      </c>
      <c r="F309" s="84" t="s">
        <v>61</v>
      </c>
      <c r="G309" s="84" t="s">
        <v>62</v>
      </c>
    </row>
    <row r="310" spans="2:7" ht="12.75">
      <c r="B310" s="85" t="s">
        <v>102</v>
      </c>
      <c r="C310" s="87">
        <v>16497788</v>
      </c>
      <c r="D310" s="86">
        <v>0.002589559279098507</v>
      </c>
      <c r="E310" s="86">
        <v>0.0004849134926451958</v>
      </c>
      <c r="F310" s="86">
        <v>0.00021639264609291865</v>
      </c>
      <c r="G310" s="86">
        <v>0.0012261037661533776</v>
      </c>
    </row>
    <row r="311" spans="2:7" ht="12.75">
      <c r="B311" s="85" t="s">
        <v>103</v>
      </c>
      <c r="C311" s="87">
        <v>97581</v>
      </c>
      <c r="D311" s="86">
        <v>0.009151371680962483</v>
      </c>
      <c r="E311" s="86">
        <v>0.0006353695903915721</v>
      </c>
      <c r="F311" s="86">
        <v>0.00011272686281140796</v>
      </c>
      <c r="G311" s="86">
        <v>0.01077053934679907</v>
      </c>
    </row>
    <row r="312" spans="2:7" ht="12.75">
      <c r="B312" s="85" t="s">
        <v>104</v>
      </c>
      <c r="C312" s="87">
        <v>7696584</v>
      </c>
      <c r="D312" s="86">
        <v>0.0039815066008504554</v>
      </c>
      <c r="E312" s="86">
        <v>0.0007934688947720184</v>
      </c>
      <c r="F312" s="86">
        <v>8.042528997279833E-05</v>
      </c>
      <c r="G312" s="86">
        <v>0.003171147095906444</v>
      </c>
    </row>
    <row r="313" spans="2:7" ht="12.75">
      <c r="B313" s="85" t="s">
        <v>105</v>
      </c>
      <c r="C313" s="87">
        <v>1474107</v>
      </c>
      <c r="D313" s="86">
        <v>0.002827474532038719</v>
      </c>
      <c r="E313" s="86">
        <v>1.3567536142220342E-06</v>
      </c>
      <c r="F313" s="86">
        <v>0.0011356027751038425</v>
      </c>
      <c r="G313" s="86">
        <v>0.0026070020697276384</v>
      </c>
    </row>
    <row r="314" spans="2:7" ht="12.75">
      <c r="B314" s="85" t="s">
        <v>106</v>
      </c>
      <c r="C314" s="87">
        <v>11400824</v>
      </c>
      <c r="D314" s="86">
        <v>0.0049964809561133475</v>
      </c>
      <c r="E314" s="86">
        <v>0.0007195093968646477</v>
      </c>
      <c r="F314" s="86">
        <v>0.0004958413532214865</v>
      </c>
      <c r="G314" s="86">
        <v>0.0016340924129694485</v>
      </c>
    </row>
    <row r="315" spans="2:7" ht="12.75">
      <c r="B315" s="85" t="s">
        <v>107</v>
      </c>
      <c r="C315" s="87">
        <v>3374</v>
      </c>
      <c r="D315" s="86">
        <v>0.0017783046828689982</v>
      </c>
      <c r="E315" s="86">
        <v>0</v>
      </c>
      <c r="F315" s="86">
        <v>0</v>
      </c>
      <c r="G315" s="86">
        <v>0.0026674570243034974</v>
      </c>
    </row>
    <row r="316" spans="2:7" ht="12.75">
      <c r="B316" s="85" t="s">
        <v>108</v>
      </c>
      <c r="C316" s="87">
        <v>1574643</v>
      </c>
      <c r="D316" s="86">
        <v>0.0027904737772307753</v>
      </c>
      <c r="E316" s="86">
        <v>0.00010351552701151944</v>
      </c>
      <c r="F316" s="86">
        <v>0.0005918801912560498</v>
      </c>
      <c r="G316" s="86">
        <v>0.0012072577720791315</v>
      </c>
    </row>
    <row r="317" spans="2:7" ht="12.75">
      <c r="B317" s="85" t="s">
        <v>109</v>
      </c>
      <c r="C317" s="87">
        <v>1123313</v>
      </c>
      <c r="D317" s="86">
        <v>0.0024908462734785407</v>
      </c>
      <c r="E317" s="86">
        <v>0.00022344618107330726</v>
      </c>
      <c r="F317" s="86">
        <v>0.00042997810939604547</v>
      </c>
      <c r="G317" s="86">
        <v>0.0013825176064017775</v>
      </c>
    </row>
    <row r="318" spans="2:7" ht="12.75">
      <c r="B318" s="85" t="s">
        <v>110</v>
      </c>
      <c r="C318" s="87">
        <v>5901</v>
      </c>
      <c r="D318" s="86">
        <v>0</v>
      </c>
      <c r="E318" s="86">
        <v>0</v>
      </c>
      <c r="F318" s="86">
        <v>0</v>
      </c>
      <c r="G318" s="86">
        <v>0.0033892560582952044</v>
      </c>
    </row>
    <row r="319" spans="2:7" ht="12.75">
      <c r="B319" s="85" t="s">
        <v>111</v>
      </c>
      <c r="C319" s="87">
        <v>1245804</v>
      </c>
      <c r="D319" s="86">
        <v>0.001065978275876462</v>
      </c>
      <c r="E319" s="86">
        <v>0.0006044289470895903</v>
      </c>
      <c r="F319" s="86">
        <v>0</v>
      </c>
      <c r="G319" s="86">
        <v>0.0012875219536941606</v>
      </c>
    </row>
    <row r="320" spans="2:7" ht="12.75">
      <c r="B320" s="85" t="s">
        <v>112</v>
      </c>
      <c r="C320" s="87">
        <v>19154014</v>
      </c>
      <c r="D320" s="86">
        <v>0.006083215768767841</v>
      </c>
      <c r="E320" s="86">
        <v>0.0010842635909110226</v>
      </c>
      <c r="F320" s="86">
        <v>0.0006851305423500265</v>
      </c>
      <c r="G320" s="86">
        <v>0.003280461212986479</v>
      </c>
    </row>
    <row r="321" spans="2:7" ht="12.75">
      <c r="B321" s="85" t="s">
        <v>113</v>
      </c>
      <c r="C321" s="87">
        <v>1844645</v>
      </c>
      <c r="D321" s="86">
        <v>0.002031827262156133</v>
      </c>
      <c r="E321" s="86">
        <v>0.0003561660915785964</v>
      </c>
      <c r="F321" s="86">
        <v>0.00016209080880060932</v>
      </c>
      <c r="G321" s="86">
        <v>0.0019890005936101527</v>
      </c>
    </row>
    <row r="322" spans="2:7" ht="12.75">
      <c r="B322" s="85" t="s">
        <v>114</v>
      </c>
      <c r="C322" s="87">
        <v>3788</v>
      </c>
      <c r="D322" s="86">
        <v>0.0015839493136219642</v>
      </c>
      <c r="E322" s="86">
        <v>0</v>
      </c>
      <c r="F322" s="86">
        <v>0</v>
      </c>
      <c r="G322" s="86">
        <v>0.0031678986272439284</v>
      </c>
    </row>
    <row r="323" spans="2:7" ht="12.75">
      <c r="B323" s="85" t="s">
        <v>115</v>
      </c>
      <c r="C323" s="87">
        <v>4360</v>
      </c>
      <c r="D323" s="86">
        <v>0</v>
      </c>
      <c r="E323" s="86">
        <v>0</v>
      </c>
      <c r="F323" s="86">
        <v>0</v>
      </c>
      <c r="G323" s="86">
        <v>0.00022935779816513763</v>
      </c>
    </row>
    <row r="324" spans="2:7" ht="12.75">
      <c r="B324" s="85" t="s">
        <v>116</v>
      </c>
      <c r="C324" s="87">
        <v>9102</v>
      </c>
      <c r="D324" s="86">
        <v>0</v>
      </c>
      <c r="E324" s="86">
        <v>0</v>
      </c>
      <c r="F324" s="86">
        <v>0</v>
      </c>
      <c r="G324" s="86">
        <v>0.007361019556141508</v>
      </c>
    </row>
    <row r="325" spans="2:7" ht="12.75">
      <c r="B325" s="85" t="s">
        <v>117</v>
      </c>
      <c r="C325" s="87">
        <v>682176</v>
      </c>
      <c r="D325" s="86">
        <v>0.0021196875879538417</v>
      </c>
      <c r="E325" s="86">
        <v>0.0004500304906651656</v>
      </c>
      <c r="F325" s="86">
        <v>0.0001553851205553992</v>
      </c>
      <c r="G325" s="86">
        <v>0.0015963622291021672</v>
      </c>
    </row>
    <row r="326" spans="2:7" ht="12.75">
      <c r="B326" s="85" t="s">
        <v>118</v>
      </c>
      <c r="C326" s="87">
        <v>100736</v>
      </c>
      <c r="D326" s="86">
        <v>0.003841724904701398</v>
      </c>
      <c r="E326" s="86">
        <v>0.0010125476493011436</v>
      </c>
      <c r="F326" s="86">
        <v>0.0004963468869123253</v>
      </c>
      <c r="G326" s="86">
        <v>0.004625952986022872</v>
      </c>
    </row>
    <row r="327" spans="2:7" ht="12.75">
      <c r="B327" s="85" t="s">
        <v>119</v>
      </c>
      <c r="C327" s="87">
        <v>47</v>
      </c>
      <c r="D327" s="86">
        <v>0</v>
      </c>
      <c r="E327" s="86">
        <v>0</v>
      </c>
      <c r="F327" s="86">
        <v>0</v>
      </c>
      <c r="G327" s="86">
        <v>0</v>
      </c>
    </row>
    <row r="328" spans="2:7" ht="12.75">
      <c r="B328" s="85" t="s">
        <v>120</v>
      </c>
      <c r="C328" s="87">
        <v>45332</v>
      </c>
      <c r="D328" s="86">
        <v>0.0035074561016500486</v>
      </c>
      <c r="E328" s="86">
        <v>0</v>
      </c>
      <c r="F328" s="86">
        <v>0.0011691520338833496</v>
      </c>
      <c r="G328" s="86">
        <v>0.0017647577869937352</v>
      </c>
    </row>
    <row r="329" spans="2:7" ht="12.75">
      <c r="B329" s="85" t="s">
        <v>121</v>
      </c>
      <c r="C329" s="87">
        <v>5264</v>
      </c>
      <c r="D329" s="86">
        <v>0.00037993920972644377</v>
      </c>
      <c r="E329" s="86">
        <v>0</v>
      </c>
      <c r="F329" s="86">
        <v>0</v>
      </c>
      <c r="G329" s="86">
        <v>0.0009498480243161094</v>
      </c>
    </row>
    <row r="330" spans="2:7" ht="12.75">
      <c r="B330" s="85" t="s">
        <v>122</v>
      </c>
      <c r="C330" s="87">
        <v>2813884</v>
      </c>
      <c r="D330" s="86">
        <v>0.0022715932852953426</v>
      </c>
      <c r="E330" s="86">
        <v>0.0009186590492003224</v>
      </c>
      <c r="F330" s="86">
        <v>0.00018053338375000533</v>
      </c>
      <c r="G330" s="86">
        <v>0.0013024701800074204</v>
      </c>
    </row>
    <row r="331" spans="2:7" ht="12.75">
      <c r="B331" s="85" t="s">
        <v>123</v>
      </c>
      <c r="C331" s="87">
        <v>1998076</v>
      </c>
      <c r="D331" s="86">
        <v>0.004541368796782505</v>
      </c>
      <c r="E331" s="86">
        <v>0.0010254865180303451</v>
      </c>
      <c r="F331" s="86">
        <v>0.00032030813642724303</v>
      </c>
      <c r="G331" s="86">
        <v>0.006699945347424222</v>
      </c>
    </row>
    <row r="332" spans="2:7" ht="12.75">
      <c r="B332" s="129" t="s">
        <v>124</v>
      </c>
      <c r="C332" s="130">
        <v>67781343</v>
      </c>
      <c r="D332" s="131">
        <v>0.004155258475772603</v>
      </c>
      <c r="E332" s="131">
        <v>0.0007377988954866238</v>
      </c>
      <c r="F332" s="131">
        <v>0.0004089768478030894</v>
      </c>
      <c r="G332" s="131">
        <v>0.0023387114061755904</v>
      </c>
    </row>
    <row r="333" spans="3:7" ht="12.75">
      <c r="C333" s="107"/>
      <c r="D333" s="32"/>
      <c r="E333" s="32"/>
      <c r="F333" s="32"/>
      <c r="G333" s="32"/>
    </row>
    <row r="335" ht="12.75">
      <c r="B335" s="84" t="s">
        <v>147</v>
      </c>
    </row>
    <row r="336" spans="4:7" ht="12.75">
      <c r="D336" s="202" t="s">
        <v>56</v>
      </c>
      <c r="E336" s="202"/>
      <c r="F336" s="202"/>
      <c r="G336" s="202"/>
    </row>
    <row r="337" spans="2:7" ht="26.25">
      <c r="B337" s="84" t="s">
        <v>137</v>
      </c>
      <c r="C337" s="82" t="s">
        <v>31</v>
      </c>
      <c r="D337" s="84" t="s">
        <v>64</v>
      </c>
      <c r="E337" s="84" t="s">
        <v>60</v>
      </c>
      <c r="F337" s="84" t="s">
        <v>61</v>
      </c>
      <c r="G337" s="84" t="s">
        <v>62</v>
      </c>
    </row>
    <row r="338" spans="2:7" ht="12.75">
      <c r="B338" s="85" t="s">
        <v>102</v>
      </c>
      <c r="C338" s="87">
        <v>15882428</v>
      </c>
      <c r="D338" s="86">
        <v>0.0024458477003642012</v>
      </c>
      <c r="E338" s="86">
        <v>0.00048682732891973445</v>
      </c>
      <c r="F338" s="86">
        <v>0.00018485838563222197</v>
      </c>
      <c r="G338" s="86">
        <v>0.001286956880900074</v>
      </c>
    </row>
    <row r="339" spans="2:7" ht="12.75">
      <c r="B339" s="85" t="s">
        <v>103</v>
      </c>
      <c r="C339" s="87">
        <v>98062</v>
      </c>
      <c r="D339" s="86">
        <v>0.004548143011564113</v>
      </c>
      <c r="E339" s="86">
        <v>0.0004181028329016337</v>
      </c>
      <c r="F339" s="86">
        <v>3.059289021231466E-05</v>
      </c>
      <c r="G339" s="86">
        <v>0.011533519610042627</v>
      </c>
    </row>
    <row r="340" spans="2:7" ht="12.75">
      <c r="B340" s="85" t="s">
        <v>104</v>
      </c>
      <c r="C340" s="87">
        <v>7435654</v>
      </c>
      <c r="D340" s="86">
        <v>0.00354750234478366</v>
      </c>
      <c r="E340" s="86">
        <v>0.0006440590161941371</v>
      </c>
      <c r="F340" s="86">
        <v>0.00020213420366251575</v>
      </c>
      <c r="G340" s="86">
        <v>0.003144175347588793</v>
      </c>
    </row>
    <row r="341" spans="2:7" ht="12.75">
      <c r="B341" s="85" t="s">
        <v>105</v>
      </c>
      <c r="C341" s="87">
        <v>1474246</v>
      </c>
      <c r="D341" s="86">
        <v>0.003428193123807017</v>
      </c>
      <c r="E341" s="86">
        <v>6.783128460243406E-07</v>
      </c>
      <c r="F341" s="86">
        <v>0.0010839439279468962</v>
      </c>
      <c r="G341" s="86">
        <v>0.0026942586244086807</v>
      </c>
    </row>
    <row r="342" spans="2:7" ht="12.75">
      <c r="B342" s="85" t="s">
        <v>106</v>
      </c>
      <c r="C342" s="87">
        <v>11178170</v>
      </c>
      <c r="D342" s="86">
        <v>0.005030698226990643</v>
      </c>
      <c r="E342" s="86">
        <v>0.0006534164357851061</v>
      </c>
      <c r="F342" s="86">
        <v>0.0004822792997422655</v>
      </c>
      <c r="G342" s="86">
        <v>0.0015623308645332822</v>
      </c>
    </row>
    <row r="343" spans="2:7" ht="12.75">
      <c r="B343" s="85" t="s">
        <v>107</v>
      </c>
      <c r="C343" s="87">
        <v>3081</v>
      </c>
      <c r="D343" s="86">
        <v>0.0012982797792924375</v>
      </c>
      <c r="E343" s="86">
        <v>0</v>
      </c>
      <c r="F343" s="86">
        <v>0</v>
      </c>
      <c r="G343" s="86">
        <v>0.0016228497241155468</v>
      </c>
    </row>
    <row r="344" spans="2:7" ht="12.75">
      <c r="B344" s="85" t="s">
        <v>108</v>
      </c>
      <c r="C344" s="87">
        <v>1566067</v>
      </c>
      <c r="D344" s="86">
        <v>0.00283895899728428</v>
      </c>
      <c r="E344" s="86">
        <v>8.10948701428483E-05</v>
      </c>
      <c r="F344" s="86">
        <v>0.0006698308565342351</v>
      </c>
      <c r="G344" s="86">
        <v>0.0012956022954318045</v>
      </c>
    </row>
    <row r="345" spans="2:7" ht="12.75">
      <c r="B345" s="85" t="s">
        <v>109</v>
      </c>
      <c r="C345" s="87">
        <v>1070507</v>
      </c>
      <c r="D345" s="86">
        <v>0.0021485146757564406</v>
      </c>
      <c r="E345" s="86">
        <v>0.00020364182578908873</v>
      </c>
      <c r="F345" s="86">
        <v>0.0004530563555399451</v>
      </c>
      <c r="G345" s="86">
        <v>0.001657158710779098</v>
      </c>
    </row>
    <row r="346" spans="2:7" ht="12.75">
      <c r="B346" s="85" t="s">
        <v>110</v>
      </c>
      <c r="C346" s="87">
        <v>5925</v>
      </c>
      <c r="D346" s="86">
        <v>0</v>
      </c>
      <c r="E346" s="86">
        <v>0.002869198312236287</v>
      </c>
      <c r="F346" s="86">
        <v>0</v>
      </c>
      <c r="G346" s="86">
        <v>0.0052320675105485236</v>
      </c>
    </row>
    <row r="347" spans="2:7" ht="12.75">
      <c r="B347" s="85" t="s">
        <v>111</v>
      </c>
      <c r="C347" s="87">
        <v>1218437</v>
      </c>
      <c r="D347" s="86">
        <v>0.0012532449359302122</v>
      </c>
      <c r="E347" s="86">
        <v>0.0006163634229755006</v>
      </c>
      <c r="F347" s="86">
        <v>0</v>
      </c>
      <c r="G347" s="86">
        <v>0.0011908699423934105</v>
      </c>
    </row>
    <row r="348" spans="2:7" ht="12.75">
      <c r="B348" s="85" t="s">
        <v>112</v>
      </c>
      <c r="C348" s="87">
        <v>18336794</v>
      </c>
      <c r="D348" s="86">
        <v>0.0052235957932449915</v>
      </c>
      <c r="E348" s="86">
        <v>0.0009877953583379952</v>
      </c>
      <c r="F348" s="86">
        <v>0.0005775818826344452</v>
      </c>
      <c r="G348" s="86">
        <v>0.002810360415239436</v>
      </c>
    </row>
    <row r="349" spans="2:7" ht="12.75">
      <c r="B349" s="85" t="s">
        <v>113</v>
      </c>
      <c r="C349" s="87">
        <v>1733878</v>
      </c>
      <c r="D349" s="86">
        <v>0.001547398375202869</v>
      </c>
      <c r="E349" s="86">
        <v>0.0003800728770997729</v>
      </c>
      <c r="F349" s="86">
        <v>0.00021800841812399718</v>
      </c>
      <c r="G349" s="86">
        <v>0.0019257410267619751</v>
      </c>
    </row>
    <row r="350" spans="2:7" ht="12.75">
      <c r="B350" s="85" t="s">
        <v>114</v>
      </c>
      <c r="C350" s="87">
        <v>3914</v>
      </c>
      <c r="D350" s="86">
        <v>0.000510986203372509</v>
      </c>
      <c r="E350" s="86">
        <v>0</v>
      </c>
      <c r="F350" s="86">
        <v>0</v>
      </c>
      <c r="G350" s="86">
        <v>0.0012774655084312723</v>
      </c>
    </row>
    <row r="351" spans="2:7" ht="12.75">
      <c r="B351" s="85" t="s">
        <v>115</v>
      </c>
      <c r="C351" s="87">
        <v>4397</v>
      </c>
      <c r="D351" s="86">
        <v>0</v>
      </c>
      <c r="E351" s="86">
        <v>0</v>
      </c>
      <c r="F351" s="86">
        <v>0</v>
      </c>
      <c r="G351" s="86">
        <v>0</v>
      </c>
    </row>
    <row r="352" spans="2:7" ht="12.75">
      <c r="B352" s="85" t="s">
        <v>116</v>
      </c>
      <c r="C352" s="87">
        <v>10050</v>
      </c>
      <c r="D352" s="86">
        <v>0</v>
      </c>
      <c r="E352" s="86">
        <v>9.950248756218905E-05</v>
      </c>
      <c r="F352" s="86">
        <v>0</v>
      </c>
      <c r="G352" s="86">
        <v>0.00955223880597015</v>
      </c>
    </row>
    <row r="353" spans="2:7" ht="12.75">
      <c r="B353" s="85" t="s">
        <v>117</v>
      </c>
      <c r="C353" s="87">
        <v>621442</v>
      </c>
      <c r="D353" s="86">
        <v>0.0016912278217436222</v>
      </c>
      <c r="E353" s="86">
        <v>0.0006130901998899334</v>
      </c>
      <c r="F353" s="86">
        <v>0.0005310230077786825</v>
      </c>
      <c r="G353" s="86">
        <v>0.0016509988060028128</v>
      </c>
    </row>
    <row r="354" spans="2:7" ht="12.75">
      <c r="B354" s="85" t="s">
        <v>118</v>
      </c>
      <c r="C354" s="87">
        <v>76649</v>
      </c>
      <c r="D354" s="86">
        <v>0.004018317264413104</v>
      </c>
      <c r="E354" s="86">
        <v>0.0011219976777257369</v>
      </c>
      <c r="F354" s="86">
        <v>0.0003783480541168182</v>
      </c>
      <c r="G354" s="86">
        <v>0.0038356664796670536</v>
      </c>
    </row>
    <row r="355" spans="2:7" ht="12.75">
      <c r="B355" s="85" t="s">
        <v>119</v>
      </c>
      <c r="C355" s="87">
        <v>85</v>
      </c>
      <c r="D355" s="86">
        <v>0</v>
      </c>
      <c r="E355" s="86">
        <v>0</v>
      </c>
      <c r="F355" s="86">
        <v>0</v>
      </c>
      <c r="G355" s="86">
        <v>0</v>
      </c>
    </row>
    <row r="356" spans="2:7" ht="12.75">
      <c r="B356" s="85" t="s">
        <v>120</v>
      </c>
      <c r="C356" s="87">
        <v>43775</v>
      </c>
      <c r="D356" s="86">
        <v>0.003792118789263278</v>
      </c>
      <c r="E356" s="86">
        <v>0</v>
      </c>
      <c r="F356" s="86">
        <v>0.0025585379782981153</v>
      </c>
      <c r="G356" s="86">
        <v>0.0028783552255853798</v>
      </c>
    </row>
    <row r="357" spans="2:7" ht="12.75">
      <c r="B357" s="85" t="s">
        <v>121</v>
      </c>
      <c r="C357" s="87">
        <v>4973</v>
      </c>
      <c r="D357" s="86">
        <v>0.0004021717273275689</v>
      </c>
      <c r="E357" s="86">
        <v>0.00020108586366378444</v>
      </c>
      <c r="F357" s="86">
        <v>0</v>
      </c>
      <c r="G357" s="86">
        <v>0.00020108586366378444</v>
      </c>
    </row>
    <row r="358" spans="2:7" ht="12.75">
      <c r="B358" s="85" t="s">
        <v>122</v>
      </c>
      <c r="C358" s="87">
        <v>2822450</v>
      </c>
      <c r="D358" s="86">
        <v>0.00195610196814824</v>
      </c>
      <c r="E358" s="86">
        <v>0.0008999273680667505</v>
      </c>
      <c r="F358" s="86">
        <v>0.00019415755814983435</v>
      </c>
      <c r="G358" s="86">
        <v>0.0013945331183900511</v>
      </c>
    </row>
    <row r="359" spans="2:7" ht="12.75">
      <c r="B359" s="85" t="s">
        <v>123</v>
      </c>
      <c r="C359" s="87">
        <v>1992212</v>
      </c>
      <c r="D359" s="86">
        <v>0.0043178135660261055</v>
      </c>
      <c r="E359" s="86">
        <v>0.0009240984393227227</v>
      </c>
      <c r="F359" s="86">
        <v>0.00030769817670007007</v>
      </c>
      <c r="G359" s="86">
        <v>0.006195123812124412</v>
      </c>
    </row>
    <row r="360" spans="2:7" ht="12.75">
      <c r="B360" s="129" t="s">
        <v>124</v>
      </c>
      <c r="C360" s="130">
        <v>65583196</v>
      </c>
      <c r="D360" s="131">
        <v>0.0038150016354799175</v>
      </c>
      <c r="E360" s="131">
        <v>0.0006800827455862322</v>
      </c>
      <c r="F360" s="131">
        <v>0.0003898254668772165</v>
      </c>
      <c r="G360" s="131">
        <v>0.002201387074823252</v>
      </c>
    </row>
    <row r="363" ht="12.75">
      <c r="B363" s="84" t="s">
        <v>153</v>
      </c>
    </row>
    <row r="364" spans="4:7" ht="12.75">
      <c r="D364" s="202" t="s">
        <v>56</v>
      </c>
      <c r="E364" s="202"/>
      <c r="F364" s="202"/>
      <c r="G364" s="202"/>
    </row>
    <row r="365" spans="2:7" ht="26.25">
      <c r="B365" s="84" t="s">
        <v>137</v>
      </c>
      <c r="C365" s="82" t="s">
        <v>31</v>
      </c>
      <c r="D365" s="84" t="s">
        <v>64</v>
      </c>
      <c r="E365" s="84" t="s">
        <v>60</v>
      </c>
      <c r="F365" s="84" t="s">
        <v>61</v>
      </c>
      <c r="G365" s="84" t="s">
        <v>62</v>
      </c>
    </row>
    <row r="366" spans="2:7" ht="12.75">
      <c r="B366" s="85" t="s">
        <v>102</v>
      </c>
      <c r="C366" s="87">
        <v>16168744</v>
      </c>
      <c r="D366" s="86">
        <v>0.0023241137344991052</v>
      </c>
      <c r="E366" s="86">
        <v>0.0004652185723269538</v>
      </c>
      <c r="F366" s="86">
        <v>0.00017991502617643027</v>
      </c>
      <c r="G366" s="86">
        <v>0.0013127179204519535</v>
      </c>
    </row>
    <row r="367" spans="2:7" ht="12.75">
      <c r="B367" s="85" t="s">
        <v>103</v>
      </c>
      <c r="C367" s="87">
        <v>100852</v>
      </c>
      <c r="D367" s="86">
        <v>0.00410502518542022</v>
      </c>
      <c r="E367" s="86">
        <v>0.000515607028120414</v>
      </c>
      <c r="F367" s="86">
        <v>0.0002875500733748463</v>
      </c>
      <c r="G367" s="86">
        <v>0.008953714353706422</v>
      </c>
    </row>
    <row r="368" spans="2:7" ht="12.75">
      <c r="B368" s="85" t="s">
        <v>104</v>
      </c>
      <c r="C368" s="87">
        <v>8311162</v>
      </c>
      <c r="D368" s="86">
        <v>0.0033538029940939668</v>
      </c>
      <c r="E368" s="86">
        <v>0.0005119621059004746</v>
      </c>
      <c r="F368" s="86">
        <v>0.00017711121501421824</v>
      </c>
      <c r="G368" s="86">
        <v>0.0027927502796841162</v>
      </c>
    </row>
    <row r="369" spans="2:7" ht="12.75">
      <c r="B369" s="85" t="s">
        <v>105</v>
      </c>
      <c r="C369" s="87">
        <v>1529827</v>
      </c>
      <c r="D369" s="86">
        <v>0.0032631140645314797</v>
      </c>
      <c r="E369" s="86">
        <v>1.961006048396322E-06</v>
      </c>
      <c r="F369" s="86">
        <v>0.0009641613071281916</v>
      </c>
      <c r="G369" s="86">
        <v>0.0027048810094213267</v>
      </c>
    </row>
    <row r="370" spans="2:7" ht="12.75">
      <c r="B370" s="85" t="s">
        <v>106</v>
      </c>
      <c r="C370" s="87">
        <v>11357540</v>
      </c>
      <c r="D370" s="86">
        <v>0.004852987530750497</v>
      </c>
      <c r="E370" s="86">
        <v>0.0006318269625288574</v>
      </c>
      <c r="F370" s="86">
        <v>0.0004349533437698657</v>
      </c>
      <c r="G370" s="86">
        <v>0.0015819446816828292</v>
      </c>
    </row>
    <row r="371" spans="2:7" ht="12.75">
      <c r="B371" s="85" t="s">
        <v>107</v>
      </c>
      <c r="C371" s="87">
        <v>3041</v>
      </c>
      <c r="D371" s="86">
        <v>0.0006576783952647156</v>
      </c>
      <c r="E371" s="86">
        <v>0.0003288391976323578</v>
      </c>
      <c r="F371" s="86">
        <v>0</v>
      </c>
      <c r="G371" s="86">
        <v>0.00295955277869122</v>
      </c>
    </row>
    <row r="372" spans="2:7" ht="12.75">
      <c r="B372" s="85" t="s">
        <v>108</v>
      </c>
      <c r="C372" s="87">
        <v>1629059</v>
      </c>
      <c r="D372" s="86">
        <v>0.0028347653461292684</v>
      </c>
      <c r="E372" s="86">
        <v>0.00010435472257297004</v>
      </c>
      <c r="F372" s="86">
        <v>0.0005426445573794443</v>
      </c>
      <c r="G372" s="86">
        <v>0.001292770857286323</v>
      </c>
    </row>
    <row r="373" spans="2:7" ht="12.75">
      <c r="B373" s="85" t="s">
        <v>109</v>
      </c>
      <c r="C373" s="87">
        <v>1101296</v>
      </c>
      <c r="D373" s="86">
        <v>0.002536102918743008</v>
      </c>
      <c r="E373" s="86">
        <v>0.00020067266202728422</v>
      </c>
      <c r="F373" s="86">
        <v>0.00045401054757304124</v>
      </c>
      <c r="G373" s="86">
        <v>0.0015073150179424968</v>
      </c>
    </row>
    <row r="374" spans="2:7" ht="12.75">
      <c r="B374" s="85" t="s">
        <v>110</v>
      </c>
      <c r="C374" s="87">
        <v>4493</v>
      </c>
      <c r="D374" s="86">
        <v>0</v>
      </c>
      <c r="E374" s="86">
        <v>0.0006677053193857111</v>
      </c>
      <c r="F374" s="86">
        <v>0</v>
      </c>
      <c r="G374" s="86">
        <v>0.0026708212775428445</v>
      </c>
    </row>
    <row r="375" spans="2:7" ht="12.75">
      <c r="B375" s="85" t="s">
        <v>111</v>
      </c>
      <c r="C375" s="87">
        <v>1254998</v>
      </c>
      <c r="D375" s="86">
        <v>0.0011641452815064246</v>
      </c>
      <c r="E375" s="86">
        <v>0.0005752997215931818</v>
      </c>
      <c r="F375" s="86">
        <v>0</v>
      </c>
      <c r="G375" s="86">
        <v>0.0013984086030415985</v>
      </c>
    </row>
    <row r="376" spans="2:7" ht="12.75">
      <c r="B376" s="85" t="s">
        <v>112</v>
      </c>
      <c r="C376" s="87">
        <v>18641403</v>
      </c>
      <c r="D376" s="86">
        <v>0.0049375038992505015</v>
      </c>
      <c r="E376" s="86">
        <v>0.0008616840695949763</v>
      </c>
      <c r="F376" s="86">
        <v>0.00046487917245284597</v>
      </c>
      <c r="G376" s="86">
        <v>0.002707682463599977</v>
      </c>
    </row>
    <row r="377" spans="2:7" ht="12.75">
      <c r="B377" s="85" t="s">
        <v>113</v>
      </c>
      <c r="C377" s="87">
        <v>1743607</v>
      </c>
      <c r="D377" s="86">
        <v>0.0012227526042279022</v>
      </c>
      <c r="E377" s="86">
        <v>0.00036361404834919797</v>
      </c>
      <c r="F377" s="86">
        <v>0.00048233346161147554</v>
      </c>
      <c r="G377" s="86">
        <v>0.0021208907741251328</v>
      </c>
    </row>
    <row r="378" spans="2:7" ht="12.75">
      <c r="B378" s="85" t="s">
        <v>114</v>
      </c>
      <c r="C378" s="87">
        <v>4025</v>
      </c>
      <c r="D378" s="86">
        <v>0.0012422360248447205</v>
      </c>
      <c r="E378" s="86">
        <v>0.0002484472049689441</v>
      </c>
      <c r="F378" s="86">
        <v>0</v>
      </c>
      <c r="G378" s="86">
        <v>0.004968944099378882</v>
      </c>
    </row>
    <row r="379" spans="2:7" ht="12.75">
      <c r="B379" s="85" t="s">
        <v>115</v>
      </c>
      <c r="C379" s="87">
        <v>4364</v>
      </c>
      <c r="D379" s="86">
        <v>0</v>
      </c>
      <c r="E379" s="86">
        <v>0</v>
      </c>
      <c r="F379" s="86">
        <v>0</v>
      </c>
      <c r="G379" s="86">
        <v>0.0009165902841429881</v>
      </c>
    </row>
    <row r="380" spans="2:7" ht="12.75">
      <c r="B380" s="85" t="s">
        <v>116</v>
      </c>
      <c r="C380" s="87">
        <v>11175</v>
      </c>
      <c r="D380" s="86">
        <v>0.0006263982102908277</v>
      </c>
      <c r="E380" s="86">
        <v>0</v>
      </c>
      <c r="F380" s="86">
        <v>0</v>
      </c>
      <c r="G380" s="86">
        <v>0.0070693512304250555</v>
      </c>
    </row>
    <row r="381" spans="2:7" ht="12.75">
      <c r="B381" s="85" t="s">
        <v>117</v>
      </c>
      <c r="C381" s="87">
        <v>623102</v>
      </c>
      <c r="D381" s="86">
        <v>0.0013737718704160795</v>
      </c>
      <c r="E381" s="86">
        <v>0.0006050373775080164</v>
      </c>
      <c r="F381" s="86">
        <v>0.0005584960407766305</v>
      </c>
      <c r="G381" s="86">
        <v>0.001393030354580791</v>
      </c>
    </row>
    <row r="382" spans="2:7" ht="12.75">
      <c r="B382" s="85" t="s">
        <v>118</v>
      </c>
      <c r="C382" s="87">
        <v>58934</v>
      </c>
      <c r="D382" s="86">
        <v>0.006193368853293515</v>
      </c>
      <c r="E382" s="86">
        <v>0.0014592595106390199</v>
      </c>
      <c r="F382" s="86">
        <v>0.00033936267689279535</v>
      </c>
      <c r="G382" s="86">
        <v>0.005616452302575763</v>
      </c>
    </row>
    <row r="383" spans="2:7" ht="12.75">
      <c r="B383" s="85" t="s">
        <v>119</v>
      </c>
      <c r="C383" s="87">
        <v>20</v>
      </c>
      <c r="D383" s="86">
        <v>0</v>
      </c>
      <c r="E383" s="86">
        <v>0</v>
      </c>
      <c r="F383" s="86">
        <v>0</v>
      </c>
      <c r="G383" s="86">
        <v>0</v>
      </c>
    </row>
    <row r="384" spans="2:7" ht="12.75">
      <c r="B384" s="85" t="s">
        <v>120</v>
      </c>
      <c r="C384" s="87">
        <v>38177</v>
      </c>
      <c r="D384" s="86">
        <v>0.003457579170704875</v>
      </c>
      <c r="E384" s="86">
        <v>0</v>
      </c>
      <c r="F384" s="86">
        <v>0.0006024569767137281</v>
      </c>
      <c r="G384" s="86">
        <v>0.0024098279068549126</v>
      </c>
    </row>
    <row r="385" spans="2:7" ht="12.75">
      <c r="B385" s="85" t="s">
        <v>121</v>
      </c>
      <c r="C385" s="87">
        <v>4426</v>
      </c>
      <c r="D385" s="86">
        <v>0.00022593764121102577</v>
      </c>
      <c r="E385" s="86">
        <v>0.00022593764121102577</v>
      </c>
      <c r="F385" s="86">
        <v>0</v>
      </c>
      <c r="G385" s="86">
        <v>0.0011296882060551287</v>
      </c>
    </row>
    <row r="386" spans="2:7" ht="12.75">
      <c r="B386" s="85" t="s">
        <v>122</v>
      </c>
      <c r="C386" s="87">
        <v>2925165</v>
      </c>
      <c r="D386" s="86">
        <v>0.002021424432467912</v>
      </c>
      <c r="E386" s="86">
        <v>0.0008621735867891213</v>
      </c>
      <c r="F386" s="86">
        <v>0.00017845147196824795</v>
      </c>
      <c r="G386" s="86">
        <v>0.0015486305900692782</v>
      </c>
    </row>
    <row r="387" spans="2:7" ht="12.75">
      <c r="B387" s="85" t="s">
        <v>123</v>
      </c>
      <c r="C387" s="87">
        <v>2070701</v>
      </c>
      <c r="D387" s="86">
        <v>0.004718691882604007</v>
      </c>
      <c r="E387" s="86">
        <v>0.000943641790871787</v>
      </c>
      <c r="F387" s="86">
        <v>0.0003259765654239796</v>
      </c>
      <c r="G387" s="86">
        <v>0.005563816311480991</v>
      </c>
    </row>
    <row r="388" spans="2:7" ht="12.75">
      <c r="B388" s="129" t="s">
        <v>124</v>
      </c>
      <c r="C388" s="130">
        <v>67586111</v>
      </c>
      <c r="D388" s="131">
        <v>0.0036408959823121057</v>
      </c>
      <c r="E388" s="131">
        <v>0.0006179228155323214</v>
      </c>
      <c r="F388" s="131">
        <v>0.00034480457086811817</v>
      </c>
      <c r="G388" s="131">
        <v>0.0021396259950509653</v>
      </c>
    </row>
    <row r="391" ht="12.75">
      <c r="B391" s="84" t="s">
        <v>155</v>
      </c>
    </row>
    <row r="392" spans="4:7" ht="12.75">
      <c r="D392" s="202" t="s">
        <v>56</v>
      </c>
      <c r="E392" s="202"/>
      <c r="F392" s="202"/>
      <c r="G392" s="202"/>
    </row>
    <row r="393" spans="2:7" ht="26.25">
      <c r="B393" s="84" t="s">
        <v>137</v>
      </c>
      <c r="C393" s="82" t="s">
        <v>31</v>
      </c>
      <c r="D393" s="84" t="s">
        <v>64</v>
      </c>
      <c r="E393" s="84" t="s">
        <v>60</v>
      </c>
      <c r="F393" s="84" t="s">
        <v>61</v>
      </c>
      <c r="G393" s="84" t="s">
        <v>62</v>
      </c>
    </row>
    <row r="394" spans="2:7" ht="12.75">
      <c r="B394" s="85" t="s">
        <v>102</v>
      </c>
      <c r="C394" s="87">
        <v>15935307</v>
      </c>
      <c r="D394" s="86">
        <v>0.0024795882501667523</v>
      </c>
      <c r="E394" s="86">
        <v>0.00046218124319788754</v>
      </c>
      <c r="F394" s="86">
        <v>0.00019196366910282934</v>
      </c>
      <c r="G394" s="86">
        <v>0.0010305418025520312</v>
      </c>
    </row>
    <row r="395" spans="2:7" ht="12.75">
      <c r="B395" s="85" t="s">
        <v>103</v>
      </c>
      <c r="C395" s="87">
        <v>99964</v>
      </c>
      <c r="D395" s="86">
        <v>0.0020907526709615463</v>
      </c>
      <c r="E395" s="86">
        <v>0.001360489776319475</v>
      </c>
      <c r="F395" s="86">
        <v>9.003241166820055E-05</v>
      </c>
      <c r="G395" s="86">
        <v>0.010593813772958266</v>
      </c>
    </row>
    <row r="396" spans="2:7" ht="12.75">
      <c r="B396" s="85" t="s">
        <v>104</v>
      </c>
      <c r="C396" s="87">
        <v>7390557</v>
      </c>
      <c r="D396" s="86">
        <v>0.003767375043586025</v>
      </c>
      <c r="E396" s="86">
        <v>0.0005758699919370082</v>
      </c>
      <c r="F396" s="86">
        <v>0.00021568063137866335</v>
      </c>
      <c r="G396" s="86">
        <v>0.0038247455503015535</v>
      </c>
    </row>
    <row r="397" spans="2:7" ht="12.75">
      <c r="B397" s="85" t="s">
        <v>105</v>
      </c>
      <c r="C397" s="87">
        <v>1551907</v>
      </c>
      <c r="D397" s="86">
        <v>0.0034750793700911204</v>
      </c>
      <c r="E397" s="86">
        <v>4.510579564368226E-06</v>
      </c>
      <c r="F397" s="86">
        <v>0.0011224899430184927</v>
      </c>
      <c r="G397" s="86">
        <v>0.003004045989869238</v>
      </c>
    </row>
    <row r="398" spans="2:7" ht="12.75">
      <c r="B398" s="85" t="s">
        <v>106</v>
      </c>
      <c r="C398" s="87">
        <v>11328374</v>
      </c>
      <c r="D398" s="86">
        <v>0.005155638399650294</v>
      </c>
      <c r="E398" s="86">
        <v>0.0006280689532319466</v>
      </c>
      <c r="F398" s="86">
        <v>0.0004381034736317851</v>
      </c>
      <c r="G398" s="86">
        <v>0.002876317466213598</v>
      </c>
    </row>
    <row r="399" spans="2:7" ht="12.75">
      <c r="B399" s="85" t="s">
        <v>107</v>
      </c>
      <c r="C399" s="87">
        <v>2663</v>
      </c>
      <c r="D399" s="86">
        <v>0</v>
      </c>
      <c r="E399" s="86">
        <v>0.0007510326699211416</v>
      </c>
      <c r="F399" s="86">
        <v>0</v>
      </c>
      <c r="G399" s="86">
        <v>0.0026286143447239955</v>
      </c>
    </row>
    <row r="400" spans="2:7" ht="12.75">
      <c r="B400" s="85" t="s">
        <v>108</v>
      </c>
      <c r="C400" s="87">
        <v>1655487</v>
      </c>
      <c r="D400" s="86">
        <v>0.0028994489234889795</v>
      </c>
      <c r="E400" s="86">
        <v>0.0002083978913757704</v>
      </c>
      <c r="F400" s="86">
        <v>0.0005925748737380602</v>
      </c>
      <c r="G400" s="86">
        <v>0.001459389291489453</v>
      </c>
    </row>
    <row r="401" spans="2:7" ht="12.75">
      <c r="B401" s="85" t="s">
        <v>109</v>
      </c>
      <c r="C401" s="87">
        <v>1047762</v>
      </c>
      <c r="D401" s="86">
        <v>0.0025797843403368324</v>
      </c>
      <c r="E401" s="86">
        <v>0.00020233602669308487</v>
      </c>
      <c r="F401" s="86">
        <v>0.0006394581975677682</v>
      </c>
      <c r="G401" s="86">
        <v>0.001754215174820236</v>
      </c>
    </row>
    <row r="402" spans="2:7" ht="12.75">
      <c r="B402" s="85" t="s">
        <v>110</v>
      </c>
      <c r="C402" s="87">
        <v>6524</v>
      </c>
      <c r="D402" s="86">
        <v>0.0004598405885959534</v>
      </c>
      <c r="E402" s="86">
        <v>0</v>
      </c>
      <c r="F402" s="86">
        <v>0</v>
      </c>
      <c r="G402" s="86">
        <v>0.006437768240343348</v>
      </c>
    </row>
    <row r="403" spans="2:7" ht="12.75">
      <c r="B403" s="85" t="s">
        <v>111</v>
      </c>
      <c r="C403" s="87">
        <v>1221300</v>
      </c>
      <c r="D403" s="86">
        <v>0.0012715958404978301</v>
      </c>
      <c r="E403" s="86">
        <v>0.0006812413002538278</v>
      </c>
      <c r="F403" s="86">
        <v>0</v>
      </c>
      <c r="G403" s="86">
        <v>0.0016498812740522394</v>
      </c>
    </row>
    <row r="404" spans="2:7" ht="12.75">
      <c r="B404" s="85" t="s">
        <v>112</v>
      </c>
      <c r="C404" s="87">
        <v>17984649</v>
      </c>
      <c r="D404" s="86">
        <v>0.005097958820325045</v>
      </c>
      <c r="E404" s="86">
        <v>0.0008715766429469933</v>
      </c>
      <c r="F404" s="86">
        <v>0.00046050384413952143</v>
      </c>
      <c r="G404" s="86">
        <v>0.0029769833150482946</v>
      </c>
    </row>
    <row r="405" spans="2:7" ht="12.75">
      <c r="B405" s="85" t="s">
        <v>113</v>
      </c>
      <c r="C405" s="87">
        <v>1694755</v>
      </c>
      <c r="D405" s="86">
        <v>0.001599051190290042</v>
      </c>
      <c r="E405" s="86">
        <v>0.0004661440739221893</v>
      </c>
      <c r="F405" s="86">
        <v>0.0002289416464326702</v>
      </c>
      <c r="G405" s="86">
        <v>0.002674722895049727</v>
      </c>
    </row>
    <row r="406" spans="2:7" ht="12.75">
      <c r="B406" s="85" t="s">
        <v>114</v>
      </c>
      <c r="C406" s="87">
        <v>4250</v>
      </c>
      <c r="D406" s="86">
        <v>0.0009411764705882353</v>
      </c>
      <c r="E406" s="86">
        <v>0</v>
      </c>
      <c r="F406" s="86">
        <v>0</v>
      </c>
      <c r="G406" s="86">
        <v>0.007058823529411765</v>
      </c>
    </row>
    <row r="407" spans="2:7" ht="12.75">
      <c r="B407" s="85" t="s">
        <v>115</v>
      </c>
      <c r="C407" s="87">
        <v>4355</v>
      </c>
      <c r="D407" s="86">
        <v>0</v>
      </c>
      <c r="E407" s="86">
        <v>0</v>
      </c>
      <c r="F407" s="86">
        <v>0</v>
      </c>
      <c r="G407" s="86">
        <v>0.001148105625717566</v>
      </c>
    </row>
    <row r="408" spans="2:7" ht="12.75">
      <c r="B408" s="85" t="s">
        <v>116</v>
      </c>
      <c r="C408" s="87">
        <v>12192</v>
      </c>
      <c r="D408" s="86">
        <v>0.001066272965879265</v>
      </c>
      <c r="E408" s="86">
        <v>0</v>
      </c>
      <c r="F408" s="86">
        <v>0</v>
      </c>
      <c r="G408" s="86">
        <v>0.01033464566929134</v>
      </c>
    </row>
    <row r="409" spans="2:7" ht="12.75">
      <c r="B409" s="85" t="s">
        <v>117</v>
      </c>
      <c r="C409" s="87">
        <v>583928</v>
      </c>
      <c r="D409" s="86">
        <v>0.0018478305544519188</v>
      </c>
      <c r="E409" s="86">
        <v>0.00048636133221904073</v>
      </c>
      <c r="F409" s="86">
        <v>0.00044868545437108686</v>
      </c>
      <c r="G409" s="86">
        <v>0.0017022646627666426</v>
      </c>
    </row>
    <row r="410" spans="2:7" ht="12.75">
      <c r="B410" s="85" t="s">
        <v>118</v>
      </c>
      <c r="C410" s="87">
        <v>39632</v>
      </c>
      <c r="D410" s="86">
        <v>0.0033306419055308843</v>
      </c>
      <c r="E410" s="86">
        <v>0.000933589018974566</v>
      </c>
      <c r="F410" s="86">
        <v>0.0003027856277755349</v>
      </c>
      <c r="G410" s="86">
        <v>0.011884335890189746</v>
      </c>
    </row>
    <row r="411" spans="2:7" ht="12.75">
      <c r="B411" s="85" t="s">
        <v>119</v>
      </c>
      <c r="C411" s="87">
        <v>19</v>
      </c>
      <c r="D411" s="86">
        <v>0</v>
      </c>
      <c r="E411" s="86">
        <v>0</v>
      </c>
      <c r="F411" s="86">
        <v>0</v>
      </c>
      <c r="G411" s="86">
        <v>0</v>
      </c>
    </row>
    <row r="412" spans="2:7" ht="12.75">
      <c r="B412" s="85" t="s">
        <v>120</v>
      </c>
      <c r="C412" s="87">
        <v>38773</v>
      </c>
      <c r="D412" s="86">
        <v>0.0049261083743842365</v>
      </c>
      <c r="E412" s="86">
        <v>0</v>
      </c>
      <c r="F412" s="86">
        <v>0.0009800634462125706</v>
      </c>
      <c r="G412" s="86">
        <v>0.0027338611920666445</v>
      </c>
    </row>
    <row r="413" spans="2:7" ht="12.75">
      <c r="B413" s="85" t="s">
        <v>121</v>
      </c>
      <c r="C413" s="87">
        <v>3902</v>
      </c>
      <c r="D413" s="86">
        <v>0</v>
      </c>
      <c r="E413" s="86">
        <v>0</v>
      </c>
      <c r="F413" s="86">
        <v>0</v>
      </c>
      <c r="G413" s="86">
        <v>0</v>
      </c>
    </row>
    <row r="414" spans="2:7" ht="12.75">
      <c r="B414" s="85" t="s">
        <v>122</v>
      </c>
      <c r="C414" s="87">
        <v>2906220</v>
      </c>
      <c r="D414" s="86">
        <v>0.0025414455891157586</v>
      </c>
      <c r="E414" s="86">
        <v>0.0011007425452993923</v>
      </c>
      <c r="F414" s="86">
        <v>0.00018374383219439685</v>
      </c>
      <c r="G414" s="86">
        <v>0.0017245769418695075</v>
      </c>
    </row>
    <row r="415" spans="2:7" ht="12.75">
      <c r="B415" s="85" t="s">
        <v>123</v>
      </c>
      <c r="C415" s="87">
        <v>2122450</v>
      </c>
      <c r="D415" s="86">
        <v>0.005038987962025019</v>
      </c>
      <c r="E415" s="86">
        <v>0.0009592687695823223</v>
      </c>
      <c r="F415" s="86">
        <v>0.00033593253080166786</v>
      </c>
      <c r="G415" s="86">
        <v>0.006035949021178356</v>
      </c>
    </row>
    <row r="416" spans="2:7" ht="12.75">
      <c r="B416" s="129" t="s">
        <v>124</v>
      </c>
      <c r="C416" s="130">
        <v>65634970</v>
      </c>
      <c r="D416" s="131">
        <v>0.0038747180047465552</v>
      </c>
      <c r="E416" s="131">
        <v>0.0006443363956744401</v>
      </c>
      <c r="F416" s="131">
        <v>0.00035418619068463045</v>
      </c>
      <c r="G416" s="131">
        <v>0.0025434612067317163</v>
      </c>
    </row>
  </sheetData>
  <sheetProtection pivotTables="0"/>
  <autoFilter ref="B1:B416"/>
  <mergeCells count="14">
    <mergeCell ref="D392:G392"/>
    <mergeCell ref="D250:G250"/>
    <mergeCell ref="D279:G279"/>
    <mergeCell ref="D308:G308"/>
    <mergeCell ref="D336:G336"/>
    <mergeCell ref="B2:H2"/>
    <mergeCell ref="D222:G222"/>
    <mergeCell ref="D364:G364"/>
    <mergeCell ref="D194:G194"/>
    <mergeCell ref="D139:G139"/>
    <mergeCell ref="D113:G113"/>
    <mergeCell ref="D87:G87"/>
    <mergeCell ref="D61:G61"/>
    <mergeCell ref="D167:G167"/>
  </mergeCells>
  <conditionalFormatting sqref="B207 B224:B246 B252:B275 B310:B333 B338:B360 B366:B388 B394:B416 B151 B179 B281:B304 B99 B128 B125 B73 B46 B22 B19">
    <cfRule type="cellIs" priority="1" dxfId="0" operator="equal" stopIfTrue="1">
      <formula>0</formula>
    </cfRule>
  </conditionalFormatting>
  <conditionalFormatting sqref="B20:B21 B9:B18 B23:B29">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44" r:id="rId3"/>
  <rowBreaks count="4" manualBreakCount="4">
    <brk id="91" max="7" man="1"/>
    <brk id="131" max="7" man="1"/>
    <brk id="183" max="7" man="1"/>
    <brk id="240" max="7"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418"/>
  <sheetViews>
    <sheetView workbookViewId="0" topLeftCell="A1">
      <selection activeCell="A1" sqref="A1"/>
    </sheetView>
  </sheetViews>
  <sheetFormatPr defaultColWidth="11.421875" defaultRowHeight="12" customHeight="1"/>
  <cols>
    <col min="1" max="1" width="4.57421875" style="7" customWidth="1"/>
    <col min="2" max="2" width="32.421875" style="7" customWidth="1"/>
    <col min="3" max="3" width="23.8515625" style="7" customWidth="1"/>
    <col min="4" max="7" width="25.8515625" style="7" customWidth="1"/>
    <col min="8" max="8" width="20.7109375" style="7" customWidth="1"/>
    <col min="9" max="9" width="16.421875" style="7" bestFit="1" customWidth="1"/>
    <col min="10" max="12" width="23.57421875" style="7" bestFit="1" customWidth="1"/>
    <col min="13" max="14" width="16.421875" style="7" bestFit="1" customWidth="1"/>
    <col min="15" max="16384" width="11.421875" style="7" customWidth="1"/>
  </cols>
  <sheetData>
    <row r="1" ht="12" customHeight="1">
      <c r="I1" s="10"/>
    </row>
    <row r="2" spans="2:10" ht="12" customHeight="1">
      <c r="B2" s="178" t="s">
        <v>65</v>
      </c>
      <c r="C2" s="178"/>
      <c r="D2" s="178"/>
      <c r="E2" s="178"/>
      <c r="F2" s="178"/>
      <c r="G2" s="178"/>
      <c r="H2" s="178"/>
      <c r="I2" s="35"/>
      <c r="J2" s="35"/>
    </row>
    <row r="3" spans="2:9" ht="12" customHeight="1">
      <c r="B3" s="8"/>
      <c r="C3" s="8"/>
      <c r="D3" s="8"/>
      <c r="E3" s="8"/>
      <c r="F3" s="8"/>
      <c r="G3" s="8"/>
      <c r="H3" s="8"/>
      <c r="I3" s="9"/>
    </row>
    <row r="4" spans="2:9" ht="12" customHeight="1">
      <c r="B4" s="8"/>
      <c r="C4" s="8"/>
      <c r="D4" s="8"/>
      <c r="E4" s="8"/>
      <c r="F4" s="8"/>
      <c r="G4" s="8"/>
      <c r="H4" s="8"/>
      <c r="I4" s="9"/>
    </row>
    <row r="5" spans="2:5" ht="12" customHeight="1">
      <c r="B5" s="203"/>
      <c r="C5" s="203"/>
      <c r="D5" s="203"/>
      <c r="E5" s="203"/>
    </row>
    <row r="6" spans="3:7" s="10" customFormat="1" ht="12" customHeight="1">
      <c r="C6" s="89"/>
      <c r="D6" s="90"/>
      <c r="E6" s="90"/>
      <c r="F6" s="90"/>
      <c r="G6" s="40" t="s">
        <v>45</v>
      </c>
    </row>
    <row r="7" spans="2:8" s="10" customFormat="1" ht="22.5" customHeight="1">
      <c r="B7" s="82" t="s">
        <v>196</v>
      </c>
      <c r="H7" s="98"/>
    </row>
    <row r="8" spans="4:7" s="10" customFormat="1" ht="26.25" customHeight="1">
      <c r="D8" s="202" t="s">
        <v>56</v>
      </c>
      <c r="E8" s="202"/>
      <c r="F8" s="202"/>
      <c r="G8" s="202"/>
    </row>
    <row r="9" spans="2:7" s="10" customFormat="1" ht="50.25" customHeight="1">
      <c r="B9" s="81" t="s">
        <v>136</v>
      </c>
      <c r="C9" s="82" t="s">
        <v>125</v>
      </c>
      <c r="D9" s="84" t="s">
        <v>64</v>
      </c>
      <c r="E9" s="84" t="s">
        <v>60</v>
      </c>
      <c r="F9" s="84" t="s">
        <v>61</v>
      </c>
      <c r="G9" s="84" t="s">
        <v>62</v>
      </c>
    </row>
    <row r="10" spans="2:7" s="10" customFormat="1" ht="12" customHeight="1">
      <c r="B10" s="79" t="s">
        <v>102</v>
      </c>
      <c r="C10" s="80">
        <v>17405460.07887</v>
      </c>
      <c r="D10" s="86">
        <f>+'2.2'!E8/'2.2'!$C8</f>
        <v>0.001728473841178301</v>
      </c>
      <c r="E10" s="86">
        <f>+'2.2'!F8/'2.2'!$C8</f>
        <v>0.0006132463095852259</v>
      </c>
      <c r="F10" s="86">
        <f>+'2.2'!G8/'2.2'!$C8</f>
        <v>0.00035613755637089924</v>
      </c>
      <c r="G10" s="86">
        <f>+'2.2'!H8/'2.2'!$C8</f>
        <v>0.0034117948017985023</v>
      </c>
    </row>
    <row r="11" spans="2:7" s="10" customFormat="1" ht="12" customHeight="1">
      <c r="B11" s="79" t="s">
        <v>103</v>
      </c>
      <c r="C11" s="80">
        <v>114205.043741</v>
      </c>
      <c r="D11" s="86">
        <f>+'2.2'!E9/'2.2'!$C9</f>
        <v>0.00823647012590132</v>
      </c>
      <c r="E11" s="86">
        <f>+'2.2'!F9/'2.2'!$C9</f>
        <v>0.0005487468586950103</v>
      </c>
      <c r="F11" s="86">
        <f>+'2.2'!G9/'2.2'!$C9</f>
        <v>0.0010161923694297936</v>
      </c>
      <c r="G11" s="86">
        <f>+'2.2'!H9/'2.2'!$C9</f>
        <v>0.008204957402101119</v>
      </c>
    </row>
    <row r="12" spans="2:7" s="10" customFormat="1" ht="12.75">
      <c r="B12" s="79" t="s">
        <v>104</v>
      </c>
      <c r="C12" s="80">
        <v>6404228.897775001</v>
      </c>
      <c r="D12" s="86">
        <f>+'2.2'!E10/'2.2'!$C10</f>
        <v>0.0019255522783210252</v>
      </c>
      <c r="E12" s="86">
        <f>+'2.2'!F10/'2.2'!$C10</f>
        <v>0.0005445679218635772</v>
      </c>
      <c r="F12" s="86">
        <f>+'2.2'!G10/'2.2'!$C10</f>
        <v>7.943458519678175E-05</v>
      </c>
      <c r="G12" s="86">
        <f>+'2.2'!H10/'2.2'!$C10</f>
        <v>0.00967675989447079</v>
      </c>
    </row>
    <row r="13" spans="2:7" s="10" customFormat="1" ht="12" customHeight="1">
      <c r="B13" s="79" t="s">
        <v>173</v>
      </c>
      <c r="C13" s="80">
        <v>582681.61098</v>
      </c>
      <c r="D13" s="86">
        <f>+'2.2'!E11/'2.2'!$C11</f>
        <v>0.005156394891108256</v>
      </c>
      <c r="E13" s="86">
        <f>+'2.2'!F11/'2.2'!$C11</f>
        <v>0</v>
      </c>
      <c r="F13" s="86">
        <f>+'2.2'!G11/'2.2'!$C11</f>
        <v>0.0014800962562547765</v>
      </c>
      <c r="G13" s="86">
        <f>+'2.2'!H11/'2.2'!$C11</f>
        <v>0.01004921324898476</v>
      </c>
    </row>
    <row r="14" spans="2:7" s="10" customFormat="1" ht="12" customHeight="1">
      <c r="B14" s="79" t="s">
        <v>106</v>
      </c>
      <c r="C14" s="80">
        <v>16344106.383355</v>
      </c>
      <c r="D14" s="86">
        <f>+'2.2'!E12/'2.2'!$C12</f>
        <v>0.0018077601899416274</v>
      </c>
      <c r="E14" s="86">
        <f>+'2.2'!F12/'2.2'!$C12</f>
        <v>0.00017473734274689394</v>
      </c>
      <c r="F14" s="86">
        <f>+'2.2'!G12/'2.2'!$C12</f>
        <v>0.0004170912007732943</v>
      </c>
      <c r="G14" s="86">
        <f>+'2.2'!H12/'2.2'!$C12</f>
        <v>0.0015581611737999694</v>
      </c>
    </row>
    <row r="15" spans="2:7" s="10" customFormat="1" ht="12" customHeight="1">
      <c r="B15" s="79" t="s">
        <v>107</v>
      </c>
      <c r="C15" s="80">
        <v>1444.056953</v>
      </c>
      <c r="D15" s="86">
        <f>+'2.2'!E13/'2.2'!$C13</f>
        <v>0.0001452276515578676</v>
      </c>
      <c r="E15" s="86">
        <f>+'2.2'!F13/'2.2'!$C13</f>
        <v>0</v>
      </c>
      <c r="F15" s="86">
        <f>+'2.2'!G13/'2.2'!$C13</f>
        <v>0</v>
      </c>
      <c r="G15" s="86">
        <f>+'2.2'!H13/'2.2'!$C13</f>
        <v>0.002873227396869852</v>
      </c>
    </row>
    <row r="16" spans="2:7" s="10" customFormat="1" ht="12" customHeight="1">
      <c r="B16" s="79" t="s">
        <v>108</v>
      </c>
      <c r="C16" s="80">
        <v>1776215.4152149998</v>
      </c>
      <c r="D16" s="86">
        <f>+'2.2'!E14/'2.2'!$C14</f>
        <v>0.002758324599613364</v>
      </c>
      <c r="E16" s="86">
        <f>+'2.2'!F14/'2.2'!$C14</f>
        <v>0.0003159405645244177</v>
      </c>
      <c r="F16" s="86">
        <f>+'2.2'!G14/'2.2'!$C14</f>
        <v>0.00057577196731862</v>
      </c>
      <c r="G16" s="86">
        <f>+'2.2'!H14/'2.2'!$C14</f>
        <v>0.0017039704120761989</v>
      </c>
    </row>
    <row r="17" spans="2:7" s="10" customFormat="1" ht="12" customHeight="1">
      <c r="B17" s="79" t="s">
        <v>109</v>
      </c>
      <c r="C17" s="80">
        <v>3589925.9163579997</v>
      </c>
      <c r="D17" s="86">
        <f>+'2.2'!E15/'2.2'!$C15</f>
        <v>0.0006423883405202909</v>
      </c>
      <c r="E17" s="86">
        <f>+'2.2'!F15/'2.2'!$C15</f>
        <v>0.0001095833945228326</v>
      </c>
      <c r="F17" s="86">
        <f>+'2.2'!G15/'2.2'!$C15</f>
        <v>8.789972755764577E-05</v>
      </c>
      <c r="G17" s="86">
        <f>+'2.2'!H15/'2.2'!$C15</f>
        <v>0.0029435683802969607</v>
      </c>
    </row>
    <row r="18" spans="2:7" s="10" customFormat="1" ht="12" customHeight="1">
      <c r="B18" s="79" t="s">
        <v>110</v>
      </c>
      <c r="C18" s="80">
        <v>36580.176301</v>
      </c>
      <c r="D18" s="86">
        <f>+'2.2'!E16/'2.2'!$C16</f>
        <v>0</v>
      </c>
      <c r="E18" s="86">
        <f>+'2.2'!F16/'2.2'!$C16</f>
        <v>0</v>
      </c>
      <c r="F18" s="86">
        <f>+'2.2'!G16/'2.2'!$C16</f>
        <v>0</v>
      </c>
      <c r="G18" s="86">
        <f>+'2.2'!H16/'2.2'!$C16</f>
        <v>0</v>
      </c>
    </row>
    <row r="19" spans="2:7" s="10" customFormat="1" ht="12" customHeight="1">
      <c r="B19" s="79" t="s">
        <v>112</v>
      </c>
      <c r="C19" s="80">
        <v>31138217.926772</v>
      </c>
      <c r="D19" s="86">
        <f>+'2.2'!E17/'2.2'!$C17</f>
        <v>0.00162679971760514</v>
      </c>
      <c r="E19" s="86">
        <f>+'2.2'!F17/'2.2'!$C17</f>
        <v>0.0002723569548181645</v>
      </c>
      <c r="F19" s="86">
        <f>+'2.2'!G17/'2.2'!$C17</f>
        <v>0.00040459902611087047</v>
      </c>
      <c r="G19" s="86">
        <f>+'2.2'!H17/'2.2'!$C17</f>
        <v>0.0015957671083121983</v>
      </c>
    </row>
    <row r="20" spans="2:7" s="10" customFormat="1" ht="12" customHeight="1">
      <c r="B20" s="85" t="s">
        <v>169</v>
      </c>
      <c r="C20" s="80">
        <v>999476.964052</v>
      </c>
      <c r="D20" s="86">
        <f>+'2.2'!E18/'2.2'!$C18</f>
        <v>0.0036693757264116313</v>
      </c>
      <c r="E20" s="86">
        <f>+'2.2'!F18/'2.2'!$C18</f>
        <v>0.0006228256862232325</v>
      </c>
      <c r="F20" s="86">
        <f>+'2.2'!G18/'2.2'!$C18</f>
        <v>0.0009646611164415368</v>
      </c>
      <c r="G20" s="86">
        <f>+'2.2'!H18/'2.2'!$C18</f>
        <v>0.007780143489725724</v>
      </c>
    </row>
    <row r="21" spans="2:7" s="10" customFormat="1" ht="12" customHeight="1">
      <c r="B21" s="79" t="s">
        <v>114</v>
      </c>
      <c r="C21" s="80">
        <v>1716.021486</v>
      </c>
      <c r="D21" s="86">
        <f>+'2.2'!E19/'2.2'!$C19</f>
        <v>0</v>
      </c>
      <c r="E21" s="86">
        <f>+'2.2'!F19/'2.2'!$C19</f>
        <v>0</v>
      </c>
      <c r="F21" s="86">
        <f>+'2.2'!G19/'2.2'!$C19</f>
        <v>0</v>
      </c>
      <c r="G21" s="86">
        <f>+'2.2'!H19/'2.2'!$C19</f>
        <v>0</v>
      </c>
    </row>
    <row r="22" spans="2:7" s="10" customFormat="1" ht="12" customHeight="1">
      <c r="B22" s="79" t="s">
        <v>115</v>
      </c>
      <c r="C22" s="80">
        <v>80739.516639</v>
      </c>
      <c r="D22" s="86">
        <f>+'2.2'!E20/'2.2'!$C20</f>
        <v>0</v>
      </c>
      <c r="E22" s="86">
        <f>+'2.2'!F20/'2.2'!$C20</f>
        <v>0</v>
      </c>
      <c r="F22" s="86">
        <f>+'2.2'!G20/'2.2'!$C20</f>
        <v>0</v>
      </c>
      <c r="G22" s="86">
        <f>+'2.2'!H20/'2.2'!$C20</f>
        <v>0.0019022869394515402</v>
      </c>
    </row>
    <row r="23" spans="2:7" s="10" customFormat="1" ht="12" customHeight="1">
      <c r="B23" s="85" t="s">
        <v>183</v>
      </c>
      <c r="C23" s="80">
        <v>8155.780212</v>
      </c>
      <c r="D23" s="86">
        <f>+'2.2'!E21/'2.2'!$C21</f>
        <v>0</v>
      </c>
      <c r="E23" s="86">
        <f>+'2.2'!F21/'2.2'!$C21</f>
        <v>0</v>
      </c>
      <c r="F23" s="86">
        <f>+'2.2'!G21/'2.2'!$C21</f>
        <v>0</v>
      </c>
      <c r="G23" s="86">
        <f>+'2.2'!H21/'2.2'!$C21</f>
        <v>0.01248125174464915</v>
      </c>
    </row>
    <row r="24" spans="2:7" s="10" customFormat="1" ht="12" customHeight="1">
      <c r="B24" s="79" t="s">
        <v>117</v>
      </c>
      <c r="C24" s="80">
        <v>644001.456628</v>
      </c>
      <c r="D24" s="86">
        <f>+'2.2'!E22/'2.2'!$C22</f>
        <v>0.004787053133609267</v>
      </c>
      <c r="E24" s="86">
        <f>+'2.2'!F22/'2.2'!$C22</f>
        <v>0.005217170002366605</v>
      </c>
      <c r="F24" s="86">
        <f>+'2.2'!G22/'2.2'!$C22</f>
        <v>0.001689453285861862</v>
      </c>
      <c r="G24" s="86">
        <f>+'2.2'!H22/'2.2'!$C22</f>
        <v>0.0052644728301575626</v>
      </c>
    </row>
    <row r="25" spans="2:7" s="10" customFormat="1" ht="12" customHeight="1">
      <c r="B25" s="79" t="s">
        <v>118</v>
      </c>
      <c r="C25" s="80">
        <v>56450.359318</v>
      </c>
      <c r="D25" s="86">
        <f>+'2.2'!E23/'2.2'!$C23</f>
        <v>0.010365644737595468</v>
      </c>
      <c r="E25" s="86">
        <f>+'2.2'!F23/'2.2'!$C23</f>
        <v>0.00215597353976793</v>
      </c>
      <c r="F25" s="86">
        <f>+'2.2'!G23/'2.2'!$C23</f>
        <v>0.0015492788895696715</v>
      </c>
      <c r="G25" s="86">
        <f>+'2.2'!H23/'2.2'!$C23</f>
        <v>0.005438773370253855</v>
      </c>
    </row>
    <row r="26" spans="2:7" s="10" customFormat="1" ht="12" customHeight="1">
      <c r="B26" s="79" t="s">
        <v>119</v>
      </c>
      <c r="C26" s="80">
        <v>1996</v>
      </c>
      <c r="D26" s="86">
        <f>+'2.2'!E24/'2.2'!$C24</f>
        <v>0</v>
      </c>
      <c r="E26" s="86">
        <f>+'2.2'!F24/'2.2'!$C24</f>
        <v>0</v>
      </c>
      <c r="F26" s="86">
        <f>+'2.2'!G24/'2.2'!$C24</f>
        <v>0</v>
      </c>
      <c r="G26" s="86">
        <f>+'2.2'!H24/'2.2'!$C24</f>
        <v>0</v>
      </c>
    </row>
    <row r="27" spans="2:7" s="10" customFormat="1" ht="12" customHeight="1">
      <c r="B27" s="79" t="s">
        <v>197</v>
      </c>
      <c r="C27" s="80">
        <v>47310.700905</v>
      </c>
      <c r="D27" s="86">
        <f>+'2.2'!E25/'2.2'!$C25</f>
        <v>0.002319654262158727</v>
      </c>
      <c r="E27" s="86">
        <f>+'2.2'!F25/'2.2'!$C25</f>
        <v>0</v>
      </c>
      <c r="F27" s="86">
        <f>+'2.2'!G25/'2.2'!$C25</f>
        <v>0.000204608699825391</v>
      </c>
      <c r="G27" s="86">
        <f>+'2.2'!H25/'2.2'!$C25</f>
        <v>0.0007290850767411601</v>
      </c>
    </row>
    <row r="28" spans="2:7" s="10" customFormat="1" ht="12" customHeight="1">
      <c r="B28" s="79" t="s">
        <v>202</v>
      </c>
      <c r="C28" s="80">
        <v>273269.2192180001</v>
      </c>
      <c r="D28" s="86">
        <f>+'2.2'!E26/'2.2'!$C26</f>
        <v>0.001383876570812444</v>
      </c>
      <c r="E28" s="86">
        <f>+'2.2'!F26/'2.2'!$C26</f>
        <v>0</v>
      </c>
      <c r="F28" s="86">
        <f>+'2.2'!G26/'2.2'!$C26</f>
        <v>0</v>
      </c>
      <c r="G28" s="86">
        <f>+'2.2'!H26/'2.2'!$C26</f>
        <v>8.703457004071306E-05</v>
      </c>
    </row>
    <row r="29" spans="2:7" s="134" customFormat="1" ht="12" customHeight="1">
      <c r="B29" s="79" t="s">
        <v>122</v>
      </c>
      <c r="C29" s="80">
        <v>3607450.647558</v>
      </c>
      <c r="D29" s="86">
        <f>+'2.2'!E27/'2.2'!$C27</f>
        <v>0.0008956766671741559</v>
      </c>
      <c r="E29" s="86">
        <f>+'2.2'!F27/'2.2'!$C27</f>
        <v>0.00021666731145139894</v>
      </c>
      <c r="F29" s="86">
        <f>+'2.2'!G27/'2.2'!$C27</f>
        <v>0.00027917029708548715</v>
      </c>
      <c r="G29" s="86">
        <f>+'2.2'!H27/'2.2'!$C27</f>
        <v>0.0015300111733299213</v>
      </c>
    </row>
    <row r="30" spans="2:7" s="10" customFormat="1" ht="12" customHeight="1">
      <c r="B30" s="79" t="s">
        <v>123</v>
      </c>
      <c r="C30" s="80">
        <v>888842.303147</v>
      </c>
      <c r="D30" s="86">
        <f>+'2.2'!E28/'2.2'!$C28</f>
        <v>0.004991700655213099</v>
      </c>
      <c r="E30" s="86">
        <f>+'2.2'!F28/'2.2'!$C28</f>
        <v>0.0013039919442361567</v>
      </c>
      <c r="F30" s="86">
        <f>+'2.2'!G28/'2.2'!$C28</f>
        <v>0.0006881120901137482</v>
      </c>
      <c r="G30" s="86">
        <f>+'2.2'!H28/'2.2'!$C28</f>
        <v>0.015100687049297876</v>
      </c>
    </row>
    <row r="31" spans="2:7" s="134" customFormat="1" ht="12" customHeight="1">
      <c r="B31" s="127" t="s">
        <v>124</v>
      </c>
      <c r="C31" s="128">
        <v>84002474.475483</v>
      </c>
      <c r="D31" s="131">
        <f>+'2.2'!E29/'2.2'!$C29</f>
        <v>0.0017768602324395014</v>
      </c>
      <c r="E31" s="131">
        <f>+'2.2'!F29/'2.2'!$C29</f>
        <v>0.00038760742072548076</v>
      </c>
      <c r="F31" s="131">
        <f>+'2.2'!G29/'2.2'!$C29</f>
        <v>0.0003834134587951948</v>
      </c>
      <c r="G31" s="131">
        <f>+'2.2'!H29/'2.2'!$C29</f>
        <v>0.0029479047397261344</v>
      </c>
    </row>
    <row r="32" spans="3:7" s="10" customFormat="1" ht="12" customHeight="1">
      <c r="C32" s="89"/>
      <c r="D32" s="90"/>
      <c r="E32" s="90"/>
      <c r="F32" s="90"/>
      <c r="G32" s="40"/>
    </row>
    <row r="33" spans="2:8" s="10" customFormat="1" ht="22.5" customHeight="1">
      <c r="B33" s="82" t="s">
        <v>192</v>
      </c>
      <c r="H33" s="98"/>
    </row>
    <row r="34" spans="4:7" s="10" customFormat="1" ht="26.25" customHeight="1">
      <c r="D34" s="202" t="s">
        <v>56</v>
      </c>
      <c r="E34" s="202"/>
      <c r="F34" s="202"/>
      <c r="G34" s="202"/>
    </row>
    <row r="35" spans="2:7" s="10" customFormat="1" ht="50.25" customHeight="1">
      <c r="B35" s="81" t="s">
        <v>136</v>
      </c>
      <c r="C35" s="82" t="s">
        <v>125</v>
      </c>
      <c r="D35" s="84" t="s">
        <v>64</v>
      </c>
      <c r="E35" s="84" t="s">
        <v>60</v>
      </c>
      <c r="F35" s="84" t="s">
        <v>61</v>
      </c>
      <c r="G35" s="84" t="s">
        <v>62</v>
      </c>
    </row>
    <row r="36" spans="2:7" s="10" customFormat="1" ht="12" customHeight="1">
      <c r="B36" s="79" t="s">
        <v>102</v>
      </c>
      <c r="C36" s="87">
        <v>18005715.68232</v>
      </c>
      <c r="D36" s="86">
        <f>+'2.2'!E35/'2.2'!$C35</f>
        <v>0.0019663098276346586</v>
      </c>
      <c r="E36" s="86">
        <f>+'2.2'!F35/'2.2'!$C35</f>
        <v>0.0006030472602020635</v>
      </c>
      <c r="F36" s="86">
        <f>+'2.2'!G35/'2.2'!$C35</f>
        <v>0.0006938230949817035</v>
      </c>
      <c r="G36" s="86">
        <f>+'2.2'!H35/'2.2'!$C35</f>
        <v>0.0027487523278318052</v>
      </c>
    </row>
    <row r="37" spans="2:7" s="10" customFormat="1" ht="12" customHeight="1">
      <c r="B37" s="79" t="s">
        <v>103</v>
      </c>
      <c r="C37" s="87">
        <v>127561.707139</v>
      </c>
      <c r="D37" s="86">
        <f>+'2.2'!E36/'2.2'!$C36</f>
        <v>0.005689426822069512</v>
      </c>
      <c r="E37" s="86">
        <f>+'2.2'!F36/'2.2'!$C36</f>
        <v>0.0006589970136741736</v>
      </c>
      <c r="F37" s="86">
        <f>+'2.2'!G36/'2.2'!$C36</f>
        <v>0.0009087677660158638</v>
      </c>
      <c r="G37" s="86">
        <f>+'2.2'!H36/'2.2'!$C36</f>
        <v>0.005211889134833105</v>
      </c>
    </row>
    <row r="38" spans="2:7" s="10" customFormat="1" ht="12.75">
      <c r="B38" s="79" t="s">
        <v>104</v>
      </c>
      <c r="C38" s="87">
        <v>6055073.148745</v>
      </c>
      <c r="D38" s="86">
        <f>+'2.2'!E37/'2.2'!$C37</f>
        <v>0.0022298921174458497</v>
      </c>
      <c r="E38" s="86">
        <f>+'2.2'!F37/'2.2'!$C37</f>
        <v>0.0005737653976634753</v>
      </c>
      <c r="F38" s="86">
        <f>+'2.2'!G37/'2.2'!$C37</f>
        <v>0.00015574287326058247</v>
      </c>
      <c r="G38" s="86">
        <f>+'2.2'!H37/'2.2'!$C37</f>
        <v>0.009307900625588334</v>
      </c>
    </row>
    <row r="39" spans="2:7" s="10" customFormat="1" ht="12" customHeight="1">
      <c r="B39" s="79" t="s">
        <v>173</v>
      </c>
      <c r="C39" s="87">
        <v>598156.862979</v>
      </c>
      <c r="D39" s="86">
        <f>+'2.2'!E38/'2.2'!$C38</f>
        <v>0.005848976854052402</v>
      </c>
      <c r="E39" s="86">
        <f>+'2.2'!F38/'2.2'!$C38</f>
        <v>0</v>
      </c>
      <c r="F39" s="86">
        <f>+'2.2'!G38/'2.2'!$C38</f>
        <v>0.0012453857162862294</v>
      </c>
      <c r="G39" s="86">
        <f>+'2.2'!H38/'2.2'!$C38</f>
        <v>0.00884682537956394</v>
      </c>
    </row>
    <row r="40" spans="2:7" s="10" customFormat="1" ht="12" customHeight="1">
      <c r="B40" s="79" t="s">
        <v>106</v>
      </c>
      <c r="C40" s="87">
        <v>14987638.719414</v>
      </c>
      <c r="D40" s="86">
        <f>+'2.2'!E39/'2.2'!$C39</f>
        <v>0.0015411169364044097</v>
      </c>
      <c r="E40" s="86">
        <f>+'2.2'!F39/'2.2'!$C39</f>
        <v>7.599246649482118E-07</v>
      </c>
      <c r="F40" s="86">
        <f>+'2.2'!G39/'2.2'!$C39</f>
        <v>0.0005968392910089539</v>
      </c>
      <c r="G40" s="86">
        <f>+'2.2'!H39/'2.2'!$C39</f>
        <v>0.001061439999749416</v>
      </c>
    </row>
    <row r="41" spans="2:7" s="10" customFormat="1" ht="12" customHeight="1">
      <c r="B41" s="79" t="s">
        <v>107</v>
      </c>
      <c r="C41" s="87">
        <v>2864.148362</v>
      </c>
      <c r="D41" s="86">
        <f>+'2.2'!E40/'2.2'!$C40</f>
        <v>0.001070933669550945</v>
      </c>
      <c r="E41" s="86">
        <f>+'2.2'!F40/'2.2'!$C40</f>
        <v>0</v>
      </c>
      <c r="F41" s="86">
        <f>+'2.2'!G40/'2.2'!$C40</f>
        <v>0</v>
      </c>
      <c r="G41" s="86">
        <f>+'2.2'!H40/'2.2'!$C40</f>
        <v>0.00459440592671044</v>
      </c>
    </row>
    <row r="42" spans="2:7" s="10" customFormat="1" ht="12" customHeight="1">
      <c r="B42" s="79" t="s">
        <v>108</v>
      </c>
      <c r="C42" s="87">
        <v>1788920.046072</v>
      </c>
      <c r="D42" s="86">
        <f>+'2.2'!E41/'2.2'!$C41</f>
        <v>0.0028448277995458456</v>
      </c>
      <c r="E42" s="86">
        <f>+'2.2'!F41/'2.2'!$C41</f>
        <v>0.00029966032194415665</v>
      </c>
      <c r="F42" s="86">
        <f>+'2.2'!G41/'2.2'!$C41</f>
        <v>0.00043279666204120576</v>
      </c>
      <c r="G42" s="86">
        <f>+'2.2'!H41/'2.2'!$C41</f>
        <v>0.0014726122555295726</v>
      </c>
    </row>
    <row r="43" spans="2:7" s="10" customFormat="1" ht="12" customHeight="1">
      <c r="B43" s="79" t="s">
        <v>109</v>
      </c>
      <c r="C43" s="87">
        <v>3743570.684473</v>
      </c>
      <c r="D43" s="86">
        <f>+'2.2'!E42/'2.2'!$C42</f>
        <v>0.0012512086639576085</v>
      </c>
      <c r="E43" s="86">
        <f>+'2.2'!F42/'2.2'!$C42</f>
        <v>0.00010605095058455011</v>
      </c>
      <c r="F43" s="86">
        <f>+'2.2'!G42/'2.2'!$C42</f>
        <v>6.937271006803318E-05</v>
      </c>
      <c r="G43" s="86">
        <f>+'2.2'!H42/'2.2'!$C42</f>
        <v>0.0008683825867652445</v>
      </c>
    </row>
    <row r="44" spans="2:7" s="10" customFormat="1" ht="12" customHeight="1">
      <c r="B44" s="79" t="s">
        <v>110</v>
      </c>
      <c r="C44" s="87">
        <v>17258.629553</v>
      </c>
      <c r="D44" s="86">
        <f>+'2.2'!E43/'2.2'!$C43</f>
        <v>0</v>
      </c>
      <c r="E44" s="86">
        <f>+'2.2'!F43/'2.2'!$C43</f>
        <v>0</v>
      </c>
      <c r="F44" s="86">
        <f>+'2.2'!G43/'2.2'!$C43</f>
        <v>0</v>
      </c>
      <c r="G44" s="86">
        <f>+'2.2'!H43/'2.2'!$C43</f>
        <v>0</v>
      </c>
    </row>
    <row r="45" spans="2:7" s="10" customFormat="1" ht="12" customHeight="1">
      <c r="B45" s="79" t="s">
        <v>112</v>
      </c>
      <c r="C45" s="87">
        <v>31566779.111653</v>
      </c>
      <c r="D45" s="86">
        <f>+'2.2'!E44/'2.2'!$C44</f>
        <v>0.0016775357765966765</v>
      </c>
      <c r="E45" s="86">
        <f>+'2.2'!F44/'2.2'!$C44</f>
        <v>0.00029079313355100084</v>
      </c>
      <c r="F45" s="86">
        <f>+'2.2'!G44/'2.2'!$C44</f>
        <v>0.00048187031775836825</v>
      </c>
      <c r="G45" s="86">
        <f>+'2.2'!H44/'2.2'!$C44</f>
        <v>0.0018413939653476132</v>
      </c>
    </row>
    <row r="46" spans="2:7" s="10" customFormat="1" ht="12" customHeight="1">
      <c r="B46" s="85" t="s">
        <v>169</v>
      </c>
      <c r="C46" s="87">
        <v>1117081.430496</v>
      </c>
      <c r="D46" s="86">
        <f>+'2.2'!E45/'2.2'!$C45</f>
        <v>0.003985232419258203</v>
      </c>
      <c r="E46" s="86">
        <f>+'2.2'!F45/'2.2'!$C45</f>
        <v>0.0008996516671698298</v>
      </c>
      <c r="F46" s="86">
        <f>+'2.2'!G45/'2.2'!$C45</f>
        <v>0.0008525208407389403</v>
      </c>
      <c r="G46" s="86">
        <f>+'2.2'!H45/'2.2'!$C45</f>
        <v>0.011068631464454881</v>
      </c>
    </row>
    <row r="47" spans="2:7" s="10" customFormat="1" ht="12" customHeight="1">
      <c r="B47" s="79" t="s">
        <v>114</v>
      </c>
      <c r="C47" s="87">
        <v>1274.872194</v>
      </c>
      <c r="D47" s="86">
        <f>+'2.2'!E46/'2.2'!$C46</f>
        <v>0</v>
      </c>
      <c r="E47" s="86">
        <f>+'2.2'!F46/'2.2'!$C46</f>
        <v>0</v>
      </c>
      <c r="F47" s="86">
        <f>+'2.2'!G46/'2.2'!$C46</f>
        <v>0</v>
      </c>
      <c r="G47" s="86">
        <f>+'2.2'!H46/'2.2'!$C46</f>
        <v>0.001857937141957542</v>
      </c>
    </row>
    <row r="48" spans="2:7" s="10" customFormat="1" ht="12" customHeight="1">
      <c r="B48" s="79" t="s">
        <v>115</v>
      </c>
      <c r="C48" s="87">
        <v>55843.545381</v>
      </c>
      <c r="D48" s="86">
        <f>+'2.2'!E47/'2.2'!$C47</f>
        <v>0</v>
      </c>
      <c r="E48" s="86">
        <f>+'2.2'!F47/'2.2'!$C47</f>
        <v>0</v>
      </c>
      <c r="F48" s="86">
        <f>+'2.2'!G47/'2.2'!$C47</f>
        <v>0</v>
      </c>
      <c r="G48" s="86">
        <f>+'2.2'!H47/'2.2'!$C47</f>
        <v>0.018508647268119894</v>
      </c>
    </row>
    <row r="49" spans="2:7" s="10" customFormat="1" ht="12" customHeight="1">
      <c r="B49" s="85" t="s">
        <v>175</v>
      </c>
      <c r="C49" s="87">
        <v>10585.171357</v>
      </c>
      <c r="D49" s="86">
        <f>+'2.2'!E48/'2.2'!$C48</f>
        <v>0</v>
      </c>
      <c r="E49" s="86">
        <f>+'2.2'!F48/'2.2'!$C48</f>
        <v>0</v>
      </c>
      <c r="F49" s="86">
        <f>+'2.2'!G48/'2.2'!$C48</f>
        <v>0</v>
      </c>
      <c r="G49" s="86">
        <f>+'2.2'!H48/'2.2'!$C48</f>
        <v>0.012553820213363251</v>
      </c>
    </row>
    <row r="50" spans="2:7" s="10" customFormat="1" ht="12" customHeight="1">
      <c r="B50" s="79" t="s">
        <v>117</v>
      </c>
      <c r="C50" s="87">
        <v>716514.663604</v>
      </c>
      <c r="D50" s="86">
        <f>+'2.2'!E49/'2.2'!$C49</f>
        <v>0.005225852587307809</v>
      </c>
      <c r="E50" s="86">
        <f>+'2.2'!F49/'2.2'!$C49</f>
        <v>0.002661024024097896</v>
      </c>
      <c r="F50" s="86">
        <f>+'2.2'!G49/'2.2'!$C49</f>
        <v>0.001083294610925665</v>
      </c>
      <c r="G50" s="86">
        <f>+'2.2'!H49/'2.2'!$C49</f>
        <v>0.006734195031944916</v>
      </c>
    </row>
    <row r="51" spans="2:7" s="10" customFormat="1" ht="12" customHeight="1">
      <c r="B51" s="79" t="s">
        <v>118</v>
      </c>
      <c r="C51" s="87">
        <v>58080.511426</v>
      </c>
      <c r="D51" s="86">
        <f>+'2.2'!E50/'2.2'!$C50</f>
        <v>0.011114645948162286</v>
      </c>
      <c r="E51" s="86">
        <f>+'2.2'!F50/'2.2'!$C50</f>
        <v>0.0024195264314891846</v>
      </c>
      <c r="F51" s="86">
        <f>+'2.2'!G50/'2.2'!$C50</f>
        <v>0.0019305100036772747</v>
      </c>
      <c r="G51" s="86">
        <f>+'2.2'!H50/'2.2'!$C50</f>
        <v>0.009325876491024062</v>
      </c>
    </row>
    <row r="52" spans="2:7" s="10" customFormat="1" ht="12" customHeight="1">
      <c r="B52" s="79" t="s">
        <v>119</v>
      </c>
      <c r="C52" s="87">
        <v>1759.502391</v>
      </c>
      <c r="D52" s="86">
        <f>+'2.2'!E51/'2.2'!$C51</f>
        <v>0</v>
      </c>
      <c r="E52" s="86">
        <f>+'2.2'!F51/'2.2'!$C51</f>
        <v>0</v>
      </c>
      <c r="F52" s="86">
        <f>+'2.2'!G51/'2.2'!$C51</f>
        <v>0</v>
      </c>
      <c r="G52" s="86">
        <f>+'2.2'!H51/'2.2'!$C51</f>
        <v>0</v>
      </c>
    </row>
    <row r="53" spans="2:7" s="10" customFormat="1" ht="12" customHeight="1">
      <c r="B53" s="79" t="s">
        <v>120</v>
      </c>
      <c r="C53" s="87">
        <v>44313.04052</v>
      </c>
      <c r="D53" s="86">
        <f>+'2.2'!E52/'2.2'!$C52</f>
        <v>0.0006677990117619822</v>
      </c>
      <c r="E53" s="86">
        <f>+'2.2'!F52/'2.2'!$C52</f>
        <v>0</v>
      </c>
      <c r="F53" s="86">
        <f>+'2.2'!G52/'2.2'!$C52</f>
        <v>0.0004537957521047192</v>
      </c>
      <c r="G53" s="86">
        <f>+'2.2'!H52/'2.2'!$C52</f>
        <v>0.006198268607150157</v>
      </c>
    </row>
    <row r="54" spans="2:7" s="10" customFormat="1" ht="12" customHeight="1">
      <c r="B54" s="79" t="s">
        <v>121</v>
      </c>
      <c r="C54" s="87">
        <v>201238.475852</v>
      </c>
      <c r="D54" s="86">
        <f>+'2.2'!E53/'2.2'!$C53</f>
        <v>0.00024008000664376786</v>
      </c>
      <c r="E54" s="86">
        <f>+'2.2'!F53/'2.2'!$C53</f>
        <v>7.004768636296789E-06</v>
      </c>
      <c r="F54" s="86">
        <f>+'2.2'!G53/'2.2'!$C53</f>
        <v>0</v>
      </c>
      <c r="G54" s="86">
        <f>+'2.2'!H53/'2.2'!$C53</f>
        <v>0.00012240305278340402</v>
      </c>
    </row>
    <row r="55" spans="2:7" s="134" customFormat="1" ht="12" customHeight="1">
      <c r="B55" s="79" t="s">
        <v>122</v>
      </c>
      <c r="C55" s="87">
        <v>4263939.793814</v>
      </c>
      <c r="D55" s="86">
        <f>+'2.2'!E54/'2.2'!$C54</f>
        <v>0.0011605914384117887</v>
      </c>
      <c r="E55" s="86">
        <f>+'2.2'!F54/'2.2'!$C54</f>
        <v>0.00021220438804495995</v>
      </c>
      <c r="F55" s="86">
        <f>+'2.2'!G54/'2.2'!$C54</f>
        <v>0.00015217541044940382</v>
      </c>
      <c r="G55" s="86">
        <f>+'2.2'!H54/'2.2'!$C54</f>
        <v>0.0007018816102646595</v>
      </c>
    </row>
    <row r="56" spans="2:7" s="10" customFormat="1" ht="12" customHeight="1">
      <c r="B56" s="79" t="s">
        <v>123</v>
      </c>
      <c r="C56" s="87">
        <v>957118.04305</v>
      </c>
      <c r="D56" s="86">
        <f>+'2.2'!E55/'2.2'!$C55</f>
        <v>0.006379022727892558</v>
      </c>
      <c r="E56" s="86">
        <f>+'2.2'!F55/'2.2'!$C55</f>
        <v>0.0011974698710709082</v>
      </c>
      <c r="F56" s="86">
        <f>+'2.2'!G55/'2.2'!$C55</f>
        <v>0.0011319340211832355</v>
      </c>
      <c r="G56" s="86">
        <f>+'2.2'!H55/'2.2'!$C55</f>
        <v>0.017388881115020013</v>
      </c>
    </row>
    <row r="57" spans="2:7" s="134" customFormat="1" ht="12" customHeight="1">
      <c r="B57" s="127" t="s">
        <v>124</v>
      </c>
      <c r="C57" s="130">
        <v>84321287.790795</v>
      </c>
      <c r="D57" s="86">
        <f>+'2.2'!E56/'2.2'!$C56</f>
        <v>0.0018782727879762635</v>
      </c>
      <c r="E57" s="86">
        <f>+'2.2'!F56/'2.2'!$C56</f>
        <v>0.0003426212146784764</v>
      </c>
      <c r="F57" s="86">
        <f>+'2.2'!G56/'2.2'!$C56</f>
        <v>0.0005069624221752293</v>
      </c>
      <c r="G57" s="86">
        <f>+'2.2'!H56/'2.2'!$C56</f>
        <v>0.002726305903608493</v>
      </c>
    </row>
    <row r="58" spans="1:8" s="88" customFormat="1" ht="15">
      <c r="A58" s="10"/>
      <c r="B58" s="10"/>
      <c r="C58" s="89"/>
      <c r="D58" s="90"/>
      <c r="E58" s="90"/>
      <c r="F58" s="90"/>
      <c r="G58" s="40"/>
      <c r="H58" s="94"/>
    </row>
    <row r="59" spans="2:8" s="10" customFormat="1" ht="22.5" customHeight="1">
      <c r="B59" s="82" t="s">
        <v>187</v>
      </c>
      <c r="H59" s="98"/>
    </row>
    <row r="60" spans="4:7" s="10" customFormat="1" ht="26.25" customHeight="1">
      <c r="D60" s="202" t="s">
        <v>56</v>
      </c>
      <c r="E60" s="202"/>
      <c r="F60" s="202"/>
      <c r="G60" s="202"/>
    </row>
    <row r="61" spans="2:7" s="10" customFormat="1" ht="50.25" customHeight="1">
      <c r="B61" s="81" t="s">
        <v>136</v>
      </c>
      <c r="C61" s="82" t="s">
        <v>125</v>
      </c>
      <c r="D61" s="84" t="s">
        <v>64</v>
      </c>
      <c r="E61" s="84" t="s">
        <v>60</v>
      </c>
      <c r="F61" s="84" t="s">
        <v>61</v>
      </c>
      <c r="G61" s="84" t="s">
        <v>62</v>
      </c>
    </row>
    <row r="62" spans="2:7" s="10" customFormat="1" ht="12" customHeight="1">
      <c r="B62" s="85" t="s">
        <v>102</v>
      </c>
      <c r="C62" s="87">
        <v>17156261.72737</v>
      </c>
      <c r="D62" s="86">
        <f>+'2.2'!E62/'2.2'!$C62</f>
        <v>0.0021669191404766618</v>
      </c>
      <c r="E62" s="86">
        <f>+'2.2'!F62/'2.2'!$C62</f>
        <v>0.0007124461618926955</v>
      </c>
      <c r="F62" s="86">
        <f>+'2.2'!G62/'2.2'!$C62</f>
        <v>0.0004918729589125032</v>
      </c>
      <c r="G62" s="86">
        <f>+'2.2'!H62/'2.2'!$C62</f>
        <v>0.0034139181582411677</v>
      </c>
    </row>
    <row r="63" spans="2:7" s="10" customFormat="1" ht="12" customHeight="1">
      <c r="B63" s="85" t="s">
        <v>103</v>
      </c>
      <c r="C63" s="87">
        <v>194429.626146</v>
      </c>
      <c r="D63" s="86">
        <f>+'2.2'!E63/'2.2'!$C63</f>
        <v>0.012855125058910802</v>
      </c>
      <c r="E63" s="86">
        <f>+'2.2'!F63/'2.2'!$C63</f>
        <v>0.0012225729609440109</v>
      </c>
      <c r="F63" s="86">
        <f>+'2.2'!G63/'2.2'!$C63</f>
        <v>0.000945099636120667</v>
      </c>
      <c r="G63" s="86">
        <f>+'2.2'!H63/'2.2'!$C63</f>
        <v>0.02589334339498001</v>
      </c>
    </row>
    <row r="64" spans="2:7" s="10" customFormat="1" ht="12.75">
      <c r="B64" s="85" t="s">
        <v>104</v>
      </c>
      <c r="C64" s="87">
        <v>6516967.593771</v>
      </c>
      <c r="D64" s="86">
        <f>+'2.2'!E64/'2.2'!$C64</f>
        <v>0.002685957116202779</v>
      </c>
      <c r="E64" s="86">
        <f>+'2.2'!F64/'2.2'!$C64</f>
        <v>0.0007764858574787803</v>
      </c>
      <c r="F64" s="86">
        <f>+'2.2'!G64/'2.2'!$C64</f>
        <v>0.00010067087036369526</v>
      </c>
      <c r="G64" s="86">
        <f>+'2.2'!H64/'2.2'!$C64</f>
        <v>0.009147599061702538</v>
      </c>
    </row>
    <row r="65" spans="2:7" s="10" customFormat="1" ht="12" customHeight="1">
      <c r="B65" s="85" t="s">
        <v>173</v>
      </c>
      <c r="C65" s="87">
        <v>610405.621374</v>
      </c>
      <c r="D65" s="86">
        <f>+'2.2'!E65/'2.2'!$C65</f>
        <v>0.004474507030932394</v>
      </c>
      <c r="E65" s="86">
        <f>+'2.2'!F65/'2.2'!$C65</f>
        <v>0</v>
      </c>
      <c r="F65" s="86">
        <f>+'2.2'!G65/'2.2'!$C65</f>
        <v>0.0016359391416601613</v>
      </c>
      <c r="G65" s="86">
        <f>+'2.2'!H65/'2.2'!$C65</f>
        <v>0.012501944524646442</v>
      </c>
    </row>
    <row r="66" spans="2:7" s="10" customFormat="1" ht="12" customHeight="1">
      <c r="B66" s="85" t="s">
        <v>106</v>
      </c>
      <c r="C66" s="87">
        <v>16094342.72124</v>
      </c>
      <c r="D66" s="86">
        <f>+'2.2'!E66/'2.2'!$C66</f>
        <v>0.002299234108196288</v>
      </c>
      <c r="E66" s="86">
        <f>+'2.2'!F66/'2.2'!$C66</f>
        <v>0.00018436989846977315</v>
      </c>
      <c r="F66" s="86">
        <f>+'2.2'!G66/'2.2'!$C66</f>
        <v>0.0004914930642448803</v>
      </c>
      <c r="G66" s="86">
        <f>+'2.2'!H66/'2.2'!$C66</f>
        <v>0.0018731879759440646</v>
      </c>
    </row>
    <row r="67" spans="2:7" s="10" customFormat="1" ht="12" customHeight="1">
      <c r="B67" s="85" t="s">
        <v>107</v>
      </c>
      <c r="C67" s="87">
        <v>2056.141349</v>
      </c>
      <c r="D67" s="86">
        <f>+'2.2'!E67/'2.2'!$C67</f>
        <v>0.0011710563057766629</v>
      </c>
      <c r="E67" s="86">
        <f>+'2.2'!F67/'2.2'!$C67</f>
        <v>0</v>
      </c>
      <c r="F67" s="86">
        <f>+'2.2'!G67/'2.2'!$C67</f>
        <v>0</v>
      </c>
      <c r="G67" s="86">
        <f>+'2.2'!H67/'2.2'!$C67</f>
        <v>0.0001411847254021543</v>
      </c>
    </row>
    <row r="68" spans="2:7" s="10" customFormat="1" ht="12" customHeight="1">
      <c r="B68" s="85" t="s">
        <v>108</v>
      </c>
      <c r="C68" s="87">
        <v>1811919.974848</v>
      </c>
      <c r="D68" s="86">
        <f>+'2.2'!E68/'2.2'!$C68</f>
        <v>0.002604146980313116</v>
      </c>
      <c r="E68" s="86">
        <f>+'2.2'!F68/'2.2'!$C68</f>
        <v>0.0007265443840566638</v>
      </c>
      <c r="F68" s="86">
        <f>+'2.2'!G68/'2.2'!$C68</f>
        <v>0.0004757662757867854</v>
      </c>
      <c r="G68" s="86">
        <f>+'2.2'!H68/'2.2'!$C68</f>
        <v>0.0014011044705455331</v>
      </c>
    </row>
    <row r="69" spans="2:7" s="10" customFormat="1" ht="12" customHeight="1">
      <c r="B69" s="85" t="s">
        <v>109</v>
      </c>
      <c r="C69" s="87">
        <v>4025245.211354</v>
      </c>
      <c r="D69" s="86">
        <f>+'2.2'!E69/'2.2'!$C69</f>
        <v>0.0011811296467138714</v>
      </c>
      <c r="E69" s="86">
        <f>+'2.2'!F69/'2.2'!$C69</f>
        <v>0.00010628804864038885</v>
      </c>
      <c r="F69" s="86">
        <f>+'2.2'!G69/'2.2'!$C69</f>
        <v>7.499237430307023E-05</v>
      </c>
      <c r="G69" s="86">
        <f>+'2.2'!H69/'2.2'!$C69</f>
        <v>0.0014589294690368203</v>
      </c>
    </row>
    <row r="70" spans="2:7" s="10" customFormat="1" ht="12" customHeight="1">
      <c r="B70" s="85" t="s">
        <v>110</v>
      </c>
      <c r="C70" s="87">
        <v>26330.490991</v>
      </c>
      <c r="D70" s="86">
        <f>+'2.2'!E70/'2.2'!$C70</f>
        <v>0</v>
      </c>
      <c r="E70" s="86">
        <f>+'2.2'!F70/'2.2'!$C70</f>
        <v>0</v>
      </c>
      <c r="F70" s="86">
        <f>+'2.2'!G70/'2.2'!$C70</f>
        <v>0</v>
      </c>
      <c r="G70" s="86">
        <f>+'2.2'!H70/'2.2'!$C70</f>
        <v>0</v>
      </c>
    </row>
    <row r="71" spans="2:7" s="10" customFormat="1" ht="12" customHeight="1">
      <c r="B71" s="85" t="s">
        <v>112</v>
      </c>
      <c r="C71" s="87">
        <v>32935486.264913</v>
      </c>
      <c r="D71" s="86">
        <f>+'2.2'!E71/'2.2'!$C71</f>
        <v>0.002053553996836818</v>
      </c>
      <c r="E71" s="86">
        <f>+'2.2'!F71/'2.2'!$C71</f>
        <v>0.00036418370570332175</v>
      </c>
      <c r="F71" s="86">
        <f>+'2.2'!G71/'2.2'!$C71</f>
        <v>0.0005050462059055843</v>
      </c>
      <c r="G71" s="86">
        <f>+'2.2'!H71/'2.2'!$C71</f>
        <v>0.0020663279079657856</v>
      </c>
    </row>
    <row r="72" spans="2:7" s="10" customFormat="1" ht="12" customHeight="1">
      <c r="B72" s="85" t="s">
        <v>169</v>
      </c>
      <c r="C72" s="87">
        <v>1010026.252559</v>
      </c>
      <c r="D72" s="86">
        <f>+'2.2'!E72/'2.2'!$C72</f>
        <v>0.003932366704949653</v>
      </c>
      <c r="E72" s="86">
        <f>+'2.2'!F72/'2.2'!$C72</f>
        <v>0.0007048172241574283</v>
      </c>
      <c r="F72" s="86">
        <f>+'2.2'!G72/'2.2'!$C72</f>
        <v>0.0008673212852260991</v>
      </c>
      <c r="G72" s="86">
        <f>+'2.2'!H72/'2.2'!$C72</f>
        <v>0.00763072182769627</v>
      </c>
    </row>
    <row r="73" spans="2:7" s="10" customFormat="1" ht="12" customHeight="1">
      <c r="B73" s="85" t="s">
        <v>114</v>
      </c>
      <c r="C73" s="87">
        <v>1197.375277</v>
      </c>
      <c r="D73" s="86">
        <f>+'2.2'!E73/'2.2'!$C73</f>
        <v>0</v>
      </c>
      <c r="E73" s="86">
        <f>+'2.2'!F73/'2.2'!$C73</f>
        <v>0</v>
      </c>
      <c r="F73" s="86">
        <f>+'2.2'!G73/'2.2'!$C73</f>
        <v>1.5687847059593173E-05</v>
      </c>
      <c r="G73" s="86">
        <f>+'2.2'!H73/'2.2'!$C73</f>
        <v>0.003360336840164858</v>
      </c>
    </row>
    <row r="74" spans="2:7" s="10" customFormat="1" ht="12" customHeight="1">
      <c r="B74" s="85" t="s">
        <v>115</v>
      </c>
      <c r="C74" s="87">
        <v>39188.41596</v>
      </c>
      <c r="D74" s="86">
        <f>+'2.2'!E74/'2.2'!$C74</f>
        <v>0</v>
      </c>
      <c r="E74" s="86">
        <f>+'2.2'!F74/'2.2'!$C74</f>
        <v>0</v>
      </c>
      <c r="F74" s="86">
        <f>+'2.2'!G74/'2.2'!$C74</f>
        <v>0</v>
      </c>
      <c r="G74" s="86">
        <f>+'2.2'!H74/'2.2'!$C74</f>
        <v>0.0282042620548924</v>
      </c>
    </row>
    <row r="75" spans="2:7" s="10" customFormat="1" ht="12" customHeight="1">
      <c r="B75" s="85" t="s">
        <v>183</v>
      </c>
      <c r="C75" s="87">
        <v>8699.758571</v>
      </c>
      <c r="D75" s="86">
        <f>+'2.2'!E75/'2.2'!$C75</f>
        <v>0.00018894356383540218</v>
      </c>
      <c r="E75" s="86">
        <f>+'2.2'!F75/'2.2'!$C75</f>
        <v>0</v>
      </c>
      <c r="F75" s="86">
        <f>+'2.2'!G75/'2.2'!$C75</f>
        <v>0</v>
      </c>
      <c r="G75" s="86">
        <f>+'2.2'!H75/'2.2'!$C75</f>
        <v>0.021473563094440137</v>
      </c>
    </row>
    <row r="76" spans="2:7" s="10" customFormat="1" ht="12" customHeight="1">
      <c r="B76" s="85" t="s">
        <v>117</v>
      </c>
      <c r="C76" s="87">
        <v>694147.763144</v>
      </c>
      <c r="D76" s="86">
        <f>+'2.2'!E76/'2.2'!$C76</f>
        <v>0.004411007625584002</v>
      </c>
      <c r="E76" s="86">
        <f>+'2.2'!F76/'2.2'!$C76</f>
        <v>0.0026772332883618194</v>
      </c>
      <c r="F76" s="86">
        <f>+'2.2'!G76/'2.2'!$C76</f>
        <v>0.0012450901276921467</v>
      </c>
      <c r="G76" s="86">
        <f>+'2.2'!H76/'2.2'!$C76</f>
        <v>0.0084475904548204</v>
      </c>
    </row>
    <row r="77" spans="2:7" s="10" customFormat="1" ht="12" customHeight="1">
      <c r="B77" s="85" t="s">
        <v>118</v>
      </c>
      <c r="C77" s="87">
        <v>55630.390827</v>
      </c>
      <c r="D77" s="86">
        <f>+'2.2'!E77/'2.2'!$C77</f>
        <v>0.011517531536413852</v>
      </c>
      <c r="E77" s="86">
        <f>+'2.2'!F77/'2.2'!$C77</f>
        <v>0.00254324816316744</v>
      </c>
      <c r="F77" s="86">
        <f>+'2.2'!G77/'2.2'!$C77</f>
        <v>0.01339368378309018</v>
      </c>
      <c r="G77" s="86">
        <f>+'2.2'!H77/'2.2'!$C77</f>
        <v>0.006186415583784842</v>
      </c>
    </row>
    <row r="78" spans="2:7" s="10" customFormat="1" ht="12" customHeight="1">
      <c r="B78" s="85" t="s">
        <v>119</v>
      </c>
      <c r="C78" s="87">
        <v>993</v>
      </c>
      <c r="D78" s="86">
        <f>+'2.2'!E78/'2.2'!$C78</f>
        <v>0</v>
      </c>
      <c r="E78" s="86">
        <f>+'2.2'!F78/'2.2'!$C78</f>
        <v>0</v>
      </c>
      <c r="F78" s="86">
        <f>+'2.2'!G78/'2.2'!$C78</f>
        <v>0</v>
      </c>
      <c r="G78" s="86">
        <f>+'2.2'!H78/'2.2'!$C78</f>
        <v>0</v>
      </c>
    </row>
    <row r="79" spans="2:7" s="10" customFormat="1" ht="12" customHeight="1">
      <c r="B79" s="85" t="s">
        <v>120</v>
      </c>
      <c r="C79" s="87">
        <v>47514.907092</v>
      </c>
      <c r="D79" s="86">
        <f>+'2.2'!E79/'2.2'!$C79</f>
        <v>0.016361690678227465</v>
      </c>
      <c r="E79" s="86">
        <f>+'2.2'!F79/'2.2'!$C79</f>
        <v>0</v>
      </c>
      <c r="F79" s="86">
        <f>+'2.2'!G79/'2.2'!$C79</f>
        <v>0.0012182685134330747</v>
      </c>
      <c r="G79" s="86">
        <f>+'2.2'!H79/'2.2'!$C79</f>
        <v>0.006232566480635619</v>
      </c>
    </row>
    <row r="80" spans="2:7" s="10" customFormat="1" ht="12" customHeight="1">
      <c r="B80" s="85" t="s">
        <v>121</v>
      </c>
      <c r="C80" s="87">
        <v>192072.153965</v>
      </c>
      <c r="D80" s="86">
        <f>+'2.2'!E80/'2.2'!$C80</f>
        <v>0.0004101367228635753</v>
      </c>
      <c r="E80" s="86">
        <f>+'2.2'!F80/'2.2'!$C80</f>
        <v>7.554978209624967E-05</v>
      </c>
      <c r="F80" s="86">
        <f>+'2.2'!G80/'2.2'!$C80</f>
        <v>0</v>
      </c>
      <c r="G80" s="86">
        <f>+'2.2'!H80/'2.2'!$C80</f>
        <v>1.526082418880275E-05</v>
      </c>
    </row>
    <row r="81" spans="2:7" s="134" customFormat="1" ht="12" customHeight="1">
      <c r="B81" s="85" t="s">
        <v>122</v>
      </c>
      <c r="C81" s="87">
        <v>4027038.78498</v>
      </c>
      <c r="D81" s="86">
        <f>+'2.2'!E81/'2.2'!$C81</f>
        <v>0.0008988900301923901</v>
      </c>
      <c r="E81" s="86">
        <f>+'2.2'!F81/'2.2'!$C81</f>
        <v>0.00021755846912890672</v>
      </c>
      <c r="F81" s="86">
        <f>+'2.2'!G81/'2.2'!$C81</f>
        <v>0.00024001579348862707</v>
      </c>
      <c r="G81" s="86">
        <f>+'2.2'!H81/'2.2'!$C81</f>
        <v>0.0016986328553484135</v>
      </c>
    </row>
    <row r="82" spans="2:7" s="10" customFormat="1" ht="12" customHeight="1">
      <c r="B82" s="85" t="s">
        <v>123</v>
      </c>
      <c r="C82" s="87">
        <v>927022.875329</v>
      </c>
      <c r="D82" s="86">
        <f>+'2.2'!E82/'2.2'!$C82</f>
        <v>0.006893861925299957</v>
      </c>
      <c r="E82" s="86">
        <f>+'2.2'!F82/'2.2'!$C82</f>
        <v>0.0016533934601808886</v>
      </c>
      <c r="F82" s="86">
        <f>+'2.2'!G82/'2.2'!$C82</f>
        <v>0.0008946402726578502</v>
      </c>
      <c r="G82" s="86">
        <f>+'2.2'!H82/'2.2'!$C82</f>
        <v>0.014557832244598182</v>
      </c>
    </row>
    <row r="83" spans="2:7" s="134" customFormat="1" ht="12" customHeight="1">
      <c r="B83" s="129" t="s">
        <v>124</v>
      </c>
      <c r="C83" s="130">
        <v>86300509.239475</v>
      </c>
      <c r="D83" s="86">
        <f>+'2.2'!E83/'2.2'!$C83</f>
        <v>0.002222778575844529</v>
      </c>
      <c r="E83" s="86">
        <f>+'2.2'!F83/'2.2'!$C83</f>
        <v>0.0004627706670208114</v>
      </c>
      <c r="F83" s="86">
        <f>+'2.2'!G83/'2.2'!$C83</f>
        <v>0.00046937910658096754</v>
      </c>
      <c r="G83" s="86">
        <f>+'2.2'!H83/'2.2'!$C83</f>
        <v>0.0031677595903742734</v>
      </c>
    </row>
    <row r="84" spans="1:8" s="88" customFormat="1" ht="15">
      <c r="A84" s="10"/>
      <c r="B84" s="10"/>
      <c r="C84" s="89"/>
      <c r="D84" s="90"/>
      <c r="E84" s="90"/>
      <c r="F84" s="90"/>
      <c r="G84" s="40"/>
      <c r="H84" s="94"/>
    </row>
    <row r="85" spans="2:8" s="10" customFormat="1" ht="22.5" customHeight="1">
      <c r="B85" s="82" t="s">
        <v>181</v>
      </c>
      <c r="H85" s="98"/>
    </row>
    <row r="86" spans="4:7" s="10" customFormat="1" ht="26.25" customHeight="1">
      <c r="D86" s="202" t="s">
        <v>56</v>
      </c>
      <c r="E86" s="202"/>
      <c r="F86" s="202"/>
      <c r="G86" s="202"/>
    </row>
    <row r="87" spans="2:7" s="10" customFormat="1" ht="50.25" customHeight="1">
      <c r="B87" s="81" t="s">
        <v>136</v>
      </c>
      <c r="C87" s="82" t="s">
        <v>125</v>
      </c>
      <c r="D87" s="84" t="s">
        <v>64</v>
      </c>
      <c r="E87" s="84" t="s">
        <v>60</v>
      </c>
      <c r="F87" s="84" t="s">
        <v>61</v>
      </c>
      <c r="G87" s="84" t="s">
        <v>62</v>
      </c>
    </row>
    <row r="88" spans="2:7" s="10" customFormat="1" ht="12" customHeight="1">
      <c r="B88" s="85" t="s">
        <v>102</v>
      </c>
      <c r="C88" s="87">
        <v>21643276.70466</v>
      </c>
      <c r="D88" s="86">
        <f>+'2.2'!E88/'2.2'!$C88</f>
        <v>0.0018311454397968705</v>
      </c>
      <c r="E88" s="86">
        <f>+'2.2'!F88/'2.2'!$C88</f>
        <v>0.0006014754830167248</v>
      </c>
      <c r="F88" s="86">
        <f>+'2.2'!G88/'2.2'!$C88</f>
        <v>0.0003103258707843384</v>
      </c>
      <c r="G88" s="86">
        <f>+'2.2'!H88/'2.2'!$C88</f>
        <v>0.0023366996351855992</v>
      </c>
    </row>
    <row r="89" spans="2:7" s="10" customFormat="1" ht="12" customHeight="1">
      <c r="B89" s="85" t="s">
        <v>103</v>
      </c>
      <c r="C89" s="87">
        <v>127832.000894</v>
      </c>
      <c r="D89" s="86">
        <f>+'2.2'!E89/'2.2'!$C89</f>
        <v>0.008904332147189492</v>
      </c>
      <c r="E89" s="86">
        <f>+'2.2'!F89/'2.2'!$C89</f>
        <v>0.0011145801208114195</v>
      </c>
      <c r="F89" s="86">
        <f>+'2.2'!G89/'2.2'!$C89</f>
        <v>0.001412819534521398</v>
      </c>
      <c r="G89" s="86">
        <f>+'2.2'!H89/'2.2'!$C89</f>
        <v>0.014561222753162486</v>
      </c>
    </row>
    <row r="90" spans="2:7" s="10" customFormat="1" ht="12.75">
      <c r="B90" s="85" t="s">
        <v>104</v>
      </c>
      <c r="C90" s="87">
        <v>6037469.362987</v>
      </c>
      <c r="D90" s="86">
        <f>+'2.2'!E90/'2.2'!$C90</f>
        <v>0.0027147702776732572</v>
      </c>
      <c r="E90" s="86">
        <f>+'2.2'!F90/'2.2'!$C90</f>
        <v>0.0008389587351038797</v>
      </c>
      <c r="F90" s="86">
        <f>+'2.2'!G90/'2.2'!$C90</f>
        <v>6.939547346915492E-05</v>
      </c>
      <c r="G90" s="86">
        <f>+'2.2'!H90/'2.2'!$C90</f>
        <v>0.008371219383711319</v>
      </c>
    </row>
    <row r="91" spans="2:7" s="10" customFormat="1" ht="12" customHeight="1">
      <c r="B91" s="85" t="s">
        <v>173</v>
      </c>
      <c r="C91" s="87">
        <v>670407.716279</v>
      </c>
      <c r="D91" s="86">
        <f>+'2.2'!E91/'2.2'!$C91</f>
        <v>0.005612972806885147</v>
      </c>
      <c r="E91" s="86">
        <f>+'2.2'!F91/'2.2'!$C91</f>
        <v>0</v>
      </c>
      <c r="F91" s="86">
        <f>+'2.2'!G91/'2.2'!$C91</f>
        <v>0.0015357640164325342</v>
      </c>
      <c r="G91" s="86">
        <f>+'2.2'!H91/'2.2'!$C91</f>
        <v>0.010339685611725906</v>
      </c>
    </row>
    <row r="92" spans="2:7" s="10" customFormat="1" ht="12" customHeight="1">
      <c r="B92" s="85" t="s">
        <v>106</v>
      </c>
      <c r="C92" s="87">
        <v>19617125.596746</v>
      </c>
      <c r="D92" s="86">
        <f>+'2.2'!E92/'2.2'!$C92</f>
        <v>0.0020742721653752207</v>
      </c>
      <c r="E92" s="86">
        <f>+'2.2'!F92/'2.2'!$C92</f>
        <v>0.0002534783158968416</v>
      </c>
      <c r="F92" s="86">
        <f>+'2.2'!G92/'2.2'!$C92</f>
        <v>0.0003948237480461845</v>
      </c>
      <c r="G92" s="86">
        <f>+'2.2'!H92/'2.2'!$C92</f>
        <v>0.0010087688639910902</v>
      </c>
    </row>
    <row r="93" spans="2:7" s="10" customFormat="1" ht="12" customHeight="1">
      <c r="B93" s="85" t="s">
        <v>107</v>
      </c>
      <c r="C93" s="87">
        <v>2850.196075</v>
      </c>
      <c r="D93" s="86">
        <f>+'2.2'!E93/'2.2'!$C93</f>
        <v>0.0002552919100486797</v>
      </c>
      <c r="E93" s="86">
        <f>+'2.2'!F93/'2.2'!$C93</f>
        <v>0</v>
      </c>
      <c r="F93" s="86">
        <f>+'2.2'!G93/'2.2'!$C93</f>
        <v>0</v>
      </c>
      <c r="G93" s="86">
        <f>+'2.2'!H93/'2.2'!$C93</f>
        <v>0.002133386910933838</v>
      </c>
    </row>
    <row r="94" spans="2:7" s="10" customFormat="1" ht="12" customHeight="1">
      <c r="B94" s="85" t="s">
        <v>108</v>
      </c>
      <c r="C94" s="87">
        <v>1893569.115425</v>
      </c>
      <c r="D94" s="86">
        <f>+'2.2'!E94/'2.2'!$C94</f>
        <v>0.0027506870114064772</v>
      </c>
      <c r="E94" s="86">
        <f>+'2.2'!F94/'2.2'!$C94</f>
        <v>0.000365161200279086</v>
      </c>
      <c r="F94" s="86">
        <f>+'2.2'!G94/'2.2'!$C94</f>
        <v>0.0005653626673984492</v>
      </c>
      <c r="G94" s="86">
        <f>+'2.2'!H94/'2.2'!$C94</f>
        <v>0.0014380643261541698</v>
      </c>
    </row>
    <row r="95" spans="2:7" s="10" customFormat="1" ht="12" customHeight="1">
      <c r="B95" s="85" t="s">
        <v>109</v>
      </c>
      <c r="C95" s="87">
        <v>4015749.100892</v>
      </c>
      <c r="D95" s="86">
        <f>+'2.2'!E95/'2.2'!$C95</f>
        <v>0.001187479789497</v>
      </c>
      <c r="E95" s="86">
        <f>+'2.2'!F95/'2.2'!$C95</f>
        <v>0.00015782807343696283</v>
      </c>
      <c r="F95" s="86">
        <f>+'2.2'!G95/'2.2'!$C95</f>
        <v>8.386092794621957E-05</v>
      </c>
      <c r="G95" s="86">
        <f>+'2.2'!H95/'2.2'!$C95</f>
        <v>0.001027348333859704</v>
      </c>
    </row>
    <row r="96" spans="2:7" s="10" customFormat="1" ht="12" customHeight="1">
      <c r="B96" s="85" t="s">
        <v>110</v>
      </c>
      <c r="C96" s="87">
        <v>26721.051882</v>
      </c>
      <c r="D96" s="86">
        <f>+'2.2'!E96/'2.2'!$C96</f>
        <v>0</v>
      </c>
      <c r="E96" s="86">
        <f>+'2.2'!F96/'2.2'!$C96</f>
        <v>0</v>
      </c>
      <c r="F96" s="86">
        <f>+'2.2'!G96/'2.2'!$C96</f>
        <v>0</v>
      </c>
      <c r="G96" s="86">
        <f>+'2.2'!H96/'2.2'!$C96</f>
        <v>0</v>
      </c>
    </row>
    <row r="97" spans="2:7" s="10" customFormat="1" ht="12" customHeight="1">
      <c r="B97" s="85" t="s">
        <v>112</v>
      </c>
      <c r="C97" s="87">
        <v>34201433.946672</v>
      </c>
      <c r="D97" s="86">
        <f>+'2.2'!E97/'2.2'!$C97</f>
        <v>0.002236450307705385</v>
      </c>
      <c r="E97" s="86">
        <f>+'2.2'!F97/'2.2'!$C97</f>
        <v>0.00037758699708719695</v>
      </c>
      <c r="F97" s="86">
        <f>+'2.2'!G97/'2.2'!$C97</f>
        <v>0.000500203728348784</v>
      </c>
      <c r="G97" s="86">
        <f>+'2.2'!H97/'2.2'!$C97</f>
        <v>0.001968426253997778</v>
      </c>
    </row>
    <row r="98" spans="2:7" s="10" customFormat="1" ht="12" customHeight="1">
      <c r="B98" s="85" t="s">
        <v>169</v>
      </c>
      <c r="C98" s="87">
        <v>1507762.337017</v>
      </c>
      <c r="D98" s="86">
        <f>+'2.2'!E98/'2.2'!$C98</f>
        <v>0.0035282170614001885</v>
      </c>
      <c r="E98" s="86">
        <f>+'2.2'!F98/'2.2'!$C98</f>
        <v>0.0004909784896634232</v>
      </c>
      <c r="F98" s="86">
        <f>+'2.2'!G98/'2.2'!$C98</f>
        <v>0.0005276429139183559</v>
      </c>
      <c r="G98" s="86">
        <f>+'2.2'!H98/'2.2'!$C98</f>
        <v>0.00461384390444657</v>
      </c>
    </row>
    <row r="99" spans="2:7" s="10" customFormat="1" ht="12" customHeight="1">
      <c r="B99" s="85" t="s">
        <v>114</v>
      </c>
      <c r="C99" s="87">
        <v>1698.411962</v>
      </c>
      <c r="D99" s="86">
        <f>+'2.2'!E99/'2.2'!$C99</f>
        <v>5.4884210713066094E-05</v>
      </c>
      <c r="E99" s="86">
        <f>+'2.2'!F99/'2.2'!$C99</f>
        <v>0</v>
      </c>
      <c r="F99" s="86">
        <f>+'2.2'!G99/'2.2'!$C99</f>
        <v>0</v>
      </c>
      <c r="G99" s="86">
        <f>+'2.2'!H99/'2.2'!$C99</f>
        <v>0.011755454181145245</v>
      </c>
    </row>
    <row r="100" spans="2:7" s="10" customFormat="1" ht="12" customHeight="1">
      <c r="B100" s="85" t="s">
        <v>115</v>
      </c>
      <c r="C100" s="87">
        <v>86149.256563</v>
      </c>
      <c r="D100" s="86">
        <f>+'2.2'!E100/'2.2'!$C100</f>
        <v>0</v>
      </c>
      <c r="E100" s="86">
        <f>+'2.2'!F100/'2.2'!$C100</f>
        <v>0</v>
      </c>
      <c r="F100" s="86">
        <f>+'2.2'!G100/'2.2'!$C100</f>
        <v>0</v>
      </c>
      <c r="G100" s="86">
        <f>+'2.2'!H100/'2.2'!$C100</f>
        <v>0.0031527909913113892</v>
      </c>
    </row>
    <row r="101" spans="2:7" s="10" customFormat="1" ht="12" customHeight="1">
      <c r="B101" s="85" t="s">
        <v>183</v>
      </c>
      <c r="C101" s="87">
        <v>21602.756952</v>
      </c>
      <c r="D101" s="86">
        <f>+'2.2'!E101/'2.2'!$C101</f>
        <v>8.281813307325868E-07</v>
      </c>
      <c r="E101" s="86">
        <f>+'2.2'!F101/'2.2'!$C101</f>
        <v>0</v>
      </c>
      <c r="F101" s="86">
        <f>+'2.2'!G101/'2.2'!$C101</f>
        <v>0</v>
      </c>
      <c r="G101" s="86">
        <f>+'2.2'!H101/'2.2'!$C101</f>
        <v>0.022181145631767974</v>
      </c>
    </row>
    <row r="102" spans="2:7" s="10" customFormat="1" ht="12" customHeight="1">
      <c r="B102" s="85" t="s">
        <v>117</v>
      </c>
      <c r="C102" s="87">
        <v>969039.221648</v>
      </c>
      <c r="D102" s="86">
        <f>+'2.2'!E102/'2.2'!$C102</f>
        <v>0.005502894724871125</v>
      </c>
      <c r="E102" s="86">
        <f>+'2.2'!F102/'2.2'!$C102</f>
        <v>0.002295496333179396</v>
      </c>
      <c r="F102" s="86">
        <f>+'2.2'!G102/'2.2'!$C102</f>
        <v>0.0008563397976696465</v>
      </c>
      <c r="G102" s="86">
        <f>+'2.2'!H102/'2.2'!$C102</f>
        <v>0.0042935141066058075</v>
      </c>
    </row>
    <row r="103" spans="2:7" s="10" customFormat="1" ht="12" customHeight="1">
      <c r="B103" s="85" t="s">
        <v>118</v>
      </c>
      <c r="C103" s="87">
        <v>71079.319053</v>
      </c>
      <c r="D103" s="86">
        <f>+'2.2'!E103/'2.2'!$C103</f>
        <v>0.007297841157048993</v>
      </c>
      <c r="E103" s="86">
        <f>+'2.2'!F103/'2.2'!$C103</f>
        <v>0.0019296078497562812</v>
      </c>
      <c r="F103" s="86">
        <f>+'2.2'!G103/'2.2'!$C103</f>
        <v>0.001176671444159959</v>
      </c>
      <c r="G103" s="86">
        <f>+'2.2'!H103/'2.2'!$C103</f>
        <v>0.009750019150904484</v>
      </c>
    </row>
    <row r="104" spans="2:7" s="10" customFormat="1" ht="12" customHeight="1">
      <c r="B104" s="85" t="s">
        <v>119</v>
      </c>
      <c r="C104" s="87">
        <v>1504.634229</v>
      </c>
      <c r="D104" s="86">
        <f>+'2.2'!E104/'2.2'!$C104</f>
        <v>0</v>
      </c>
      <c r="E104" s="86">
        <f>+'2.2'!F104/'2.2'!$C104</f>
        <v>0</v>
      </c>
      <c r="F104" s="86">
        <f>+'2.2'!G104/'2.2'!$C104</f>
        <v>0</v>
      </c>
      <c r="G104" s="86">
        <f>+'2.2'!H104/'2.2'!$C104</f>
        <v>0</v>
      </c>
    </row>
    <row r="105" spans="2:7" s="10" customFormat="1" ht="12" customHeight="1">
      <c r="B105" s="85" t="s">
        <v>120</v>
      </c>
      <c r="C105" s="87">
        <v>54805.8794</v>
      </c>
      <c r="D105" s="86">
        <f>+'2.2'!E105/'2.2'!$C105</f>
        <v>0.0038132422157612527</v>
      </c>
      <c r="E105" s="86">
        <f>+'2.2'!F105/'2.2'!$C105</f>
        <v>0</v>
      </c>
      <c r="F105" s="86">
        <f>+'2.2'!G105/'2.2'!$C105</f>
        <v>0.0012648653531139216</v>
      </c>
      <c r="G105" s="86">
        <f>+'2.2'!H105/'2.2'!$C105</f>
        <v>0.004327528900120158</v>
      </c>
    </row>
    <row r="106" spans="2:7" s="10" customFormat="1" ht="12" customHeight="1">
      <c r="B106" s="85" t="s">
        <v>121</v>
      </c>
      <c r="C106" s="87">
        <v>370404.938784</v>
      </c>
      <c r="D106" s="86">
        <f>+'2.2'!E106/'2.2'!$C106</f>
        <v>0.00012741194314236986</v>
      </c>
      <c r="E106" s="86">
        <f>+'2.2'!F106/'2.2'!$C106</f>
        <v>4.940635527182258E-05</v>
      </c>
      <c r="F106" s="86">
        <f>+'2.2'!G106/'2.2'!$C106</f>
        <v>0</v>
      </c>
      <c r="G106" s="86">
        <f>+'2.2'!H106/'2.2'!$C106</f>
        <v>5.3592873424336435E-05</v>
      </c>
    </row>
    <row r="107" spans="2:7" s="134" customFormat="1" ht="12" customHeight="1">
      <c r="B107" s="85" t="s">
        <v>122</v>
      </c>
      <c r="C107" s="87">
        <v>4813848.541793</v>
      </c>
      <c r="D107" s="86">
        <f>+'2.2'!E107/'2.2'!$C107</f>
        <v>0.0006697856122824909</v>
      </c>
      <c r="E107" s="86">
        <f>+'2.2'!F107/'2.2'!$C107</f>
        <v>0.00020177803467788622</v>
      </c>
      <c r="F107" s="86">
        <f>+'2.2'!G107/'2.2'!$C107</f>
        <v>0.00020565900597098002</v>
      </c>
      <c r="G107" s="86">
        <f>+'2.2'!H107/'2.2'!$C107</f>
        <v>0.001975800754515926</v>
      </c>
    </row>
    <row r="108" spans="2:7" s="10" customFormat="1" ht="12" customHeight="1">
      <c r="B108" s="85" t="s">
        <v>123</v>
      </c>
      <c r="C108" s="87">
        <v>1126242.284167</v>
      </c>
      <c r="D108" s="86">
        <f>+'2.2'!E108/'2.2'!$C108</f>
        <v>0.00574435144102678</v>
      </c>
      <c r="E108" s="86">
        <f>+'2.2'!F108/'2.2'!$C108</f>
        <v>0.0014124059621651783</v>
      </c>
      <c r="F108" s="86">
        <f>+'2.2'!G108/'2.2'!$C108</f>
        <v>0.0010833441073493575</v>
      </c>
      <c r="G108" s="86">
        <f>+'2.2'!H108/'2.2'!$C108</f>
        <v>0.005079716775357447</v>
      </c>
    </row>
    <row r="109" spans="2:7" s="134" customFormat="1" ht="12" customHeight="1">
      <c r="B109" s="129" t="s">
        <v>124</v>
      </c>
      <c r="C109" s="130">
        <v>97260572.37408</v>
      </c>
      <c r="D109" s="86">
        <f>+'2.2'!E109/'2.2'!$C109</f>
        <v>0.002150960286881397</v>
      </c>
      <c r="E109" s="86">
        <f>+'2.2'!F109/'2.2'!$C109</f>
        <v>0.0004433405559773509</v>
      </c>
      <c r="F109" s="86">
        <f>+'2.2'!G109/'2.2'!$C109</f>
        <v>0.00039681452847675644</v>
      </c>
      <c r="G109" s="86">
        <f>+'2.2'!H109/'2.2'!$C109</f>
        <v>0.0023847797911768563</v>
      </c>
    </row>
    <row r="110" spans="3:7" s="134" customFormat="1" ht="12" customHeight="1">
      <c r="C110" s="135"/>
      <c r="D110" s="143"/>
      <c r="E110" s="143"/>
      <c r="F110" s="143"/>
      <c r="G110" s="143"/>
    </row>
    <row r="111" spans="2:8" s="10" customFormat="1" ht="22.5" customHeight="1">
      <c r="B111" s="82" t="s">
        <v>178</v>
      </c>
      <c r="H111" s="98"/>
    </row>
    <row r="112" spans="4:7" s="10" customFormat="1" ht="39" customHeight="1">
      <c r="D112" s="202" t="s">
        <v>56</v>
      </c>
      <c r="E112" s="202"/>
      <c r="F112" s="202"/>
      <c r="G112" s="202"/>
    </row>
    <row r="113" spans="2:7" s="10" customFormat="1" ht="46.5" customHeight="1">
      <c r="B113" s="81" t="s">
        <v>136</v>
      </c>
      <c r="C113" s="82" t="s">
        <v>125</v>
      </c>
      <c r="D113" s="84" t="s">
        <v>64</v>
      </c>
      <c r="E113" s="84" t="s">
        <v>60</v>
      </c>
      <c r="F113" s="84" t="s">
        <v>61</v>
      </c>
      <c r="G113" s="84" t="s">
        <v>62</v>
      </c>
    </row>
    <row r="114" spans="2:7" s="10" customFormat="1" ht="12" customHeight="1">
      <c r="B114" s="85" t="s">
        <v>102</v>
      </c>
      <c r="C114" s="87">
        <v>20323468.29076</v>
      </c>
      <c r="D114" s="86">
        <f>+'2.2'!E114/'2.2'!$C114</f>
        <v>0.0017421275046886195</v>
      </c>
      <c r="E114" s="86">
        <f>+'2.2'!F114/'2.2'!$C114</f>
        <v>0.0005540684989834926</v>
      </c>
      <c r="F114" s="86">
        <f>+'2.2'!G114/'2.2'!$C114</f>
        <v>0.000255266660974331</v>
      </c>
      <c r="G114" s="86">
        <f>+'2.2'!H114/'2.2'!$C114</f>
        <v>0.0024906533193949794</v>
      </c>
    </row>
    <row r="115" spans="2:7" s="10" customFormat="1" ht="12" customHeight="1">
      <c r="B115" s="85" t="s">
        <v>103</v>
      </c>
      <c r="C115" s="87">
        <v>109073.054597</v>
      </c>
      <c r="D115" s="86">
        <f>+'2.2'!E115/'2.2'!$C115</f>
        <v>0.013299287824656723</v>
      </c>
      <c r="E115" s="86">
        <f>+'2.2'!F115/'2.2'!$C115</f>
        <v>0.00024015618794928726</v>
      </c>
      <c r="F115" s="86">
        <f>+'2.2'!G115/'2.2'!$C115</f>
        <v>0.0011095131281243914</v>
      </c>
      <c r="G115" s="86">
        <f>+'2.2'!H115/'2.2'!$C115</f>
        <v>0.020996397776348596</v>
      </c>
    </row>
    <row r="116" spans="2:7" s="10" customFormat="1" ht="12.75">
      <c r="B116" s="85" t="s">
        <v>104</v>
      </c>
      <c r="C116" s="87">
        <v>5622148.928623</v>
      </c>
      <c r="D116" s="86">
        <f>+'2.2'!E116/'2.2'!$C116</f>
        <v>0.0027335122068287234</v>
      </c>
      <c r="E116" s="86">
        <f>+'2.2'!F116/'2.2'!$C116</f>
        <v>0.0006211493539811516</v>
      </c>
      <c r="F116" s="86">
        <f>+'2.2'!G116/'2.2'!$C116</f>
        <v>6.993409263818617E-05</v>
      </c>
      <c r="G116" s="86">
        <f>+'2.2'!H116/'2.2'!$C116</f>
        <v>0.015113436078757737</v>
      </c>
    </row>
    <row r="117" spans="2:7" s="10" customFormat="1" ht="12" customHeight="1">
      <c r="B117" s="85" t="s">
        <v>173</v>
      </c>
      <c r="C117" s="87">
        <v>651606.854403</v>
      </c>
      <c r="D117" s="86">
        <f>+'2.2'!E117/'2.2'!$C117</f>
        <v>0.004301765797979757</v>
      </c>
      <c r="E117" s="86">
        <f>+'2.2'!F117/'2.2'!$C117</f>
        <v>0</v>
      </c>
      <c r="F117" s="86">
        <f>+'2.2'!G117/'2.2'!$C117</f>
        <v>0.001137778048205545</v>
      </c>
      <c r="G117" s="86">
        <f>+'2.2'!H117/'2.2'!$C117</f>
        <v>0.013963117819464901</v>
      </c>
    </row>
    <row r="118" spans="2:7" s="10" customFormat="1" ht="12" customHeight="1">
      <c r="B118" s="85" t="s">
        <v>106</v>
      </c>
      <c r="C118" s="87">
        <v>19160573.65609</v>
      </c>
      <c r="D118" s="86">
        <f>+'2.2'!E118/'2.2'!$C118</f>
        <v>0.0014898422386704932</v>
      </c>
      <c r="E118" s="86">
        <f>+'2.2'!F118/'2.2'!$C118</f>
        <v>0.00023020844099821776</v>
      </c>
      <c r="F118" s="86">
        <f>+'2.2'!G118/'2.2'!$C118</f>
        <v>0.00028684616116663646</v>
      </c>
      <c r="G118" s="86">
        <f>+'2.2'!H118/'2.2'!$C118</f>
        <v>0.0009854002634727438</v>
      </c>
    </row>
    <row r="119" spans="2:7" s="10" customFormat="1" ht="12" customHeight="1">
      <c r="B119" s="85" t="s">
        <v>107</v>
      </c>
      <c r="C119" s="87">
        <v>2452.466023</v>
      </c>
      <c r="D119" s="86">
        <f>+'2.2'!E119/'2.2'!$C119</f>
        <v>0</v>
      </c>
      <c r="E119" s="86">
        <f>+'2.2'!F119/'2.2'!$C119</f>
        <v>1.7941125213297196E-05</v>
      </c>
      <c r="F119" s="86">
        <f>+'2.2'!G119/'2.2'!$C119</f>
        <v>0</v>
      </c>
      <c r="G119" s="86">
        <f>+'2.2'!H119/'2.2'!$C119</f>
        <v>0.015661901791819442</v>
      </c>
    </row>
    <row r="120" spans="2:7" s="10" customFormat="1" ht="12" customHeight="1">
      <c r="B120" s="85" t="s">
        <v>108</v>
      </c>
      <c r="C120" s="87">
        <v>1716171.526549</v>
      </c>
      <c r="D120" s="86">
        <f>+'2.2'!E120/'2.2'!$C120</f>
        <v>0.002658777710393227</v>
      </c>
      <c r="E120" s="86">
        <f>+'2.2'!F120/'2.2'!$C120</f>
        <v>0.00040777330539169685</v>
      </c>
      <c r="F120" s="86">
        <f>+'2.2'!G120/'2.2'!$C120</f>
        <v>0.0004588845752403378</v>
      </c>
      <c r="G120" s="86">
        <f>+'2.2'!H120/'2.2'!$C120</f>
        <v>0.0013007221600330311</v>
      </c>
    </row>
    <row r="121" spans="2:7" s="10" customFormat="1" ht="12" customHeight="1">
      <c r="B121" s="85" t="s">
        <v>109</v>
      </c>
      <c r="C121" s="87">
        <v>3668221.956935</v>
      </c>
      <c r="D121" s="86">
        <f>+'2.2'!E121/'2.2'!$C121</f>
        <v>0.0008758534305499034</v>
      </c>
      <c r="E121" s="86">
        <f>+'2.2'!F121/'2.2'!$C121</f>
        <v>0.00018653339030000375</v>
      </c>
      <c r="F121" s="86">
        <f>+'2.2'!G121/'2.2'!$C121</f>
        <v>0.00010732716330201506</v>
      </c>
      <c r="G121" s="86">
        <f>+'2.2'!H121/'2.2'!$C121</f>
        <v>0.0014077491666602286</v>
      </c>
    </row>
    <row r="122" spans="2:7" s="10" customFormat="1" ht="12" customHeight="1">
      <c r="B122" s="85" t="s">
        <v>110</v>
      </c>
      <c r="C122" s="87">
        <v>45801.846553</v>
      </c>
      <c r="D122" s="86">
        <f>+'2.2'!E122/'2.2'!$C122</f>
        <v>0</v>
      </c>
      <c r="E122" s="86">
        <f>+'2.2'!F122/'2.2'!$C122</f>
        <v>0</v>
      </c>
      <c r="F122" s="86">
        <f>+'2.2'!G122/'2.2'!$C122</f>
        <v>0</v>
      </c>
      <c r="G122" s="86">
        <f>+'2.2'!H122/'2.2'!$C122</f>
        <v>0</v>
      </c>
    </row>
    <row r="123" spans="2:7" s="10" customFormat="1" ht="12" customHeight="1">
      <c r="B123" s="85" t="s">
        <v>112</v>
      </c>
      <c r="C123" s="87">
        <v>32965622.447904</v>
      </c>
      <c r="D123" s="86">
        <f>+'2.2'!E123/'2.2'!$C123</f>
        <v>0.0018047957490874816</v>
      </c>
      <c r="E123" s="86">
        <f>+'2.2'!F123/'2.2'!$C123</f>
        <v>0.0003421874562759007</v>
      </c>
      <c r="F123" s="86">
        <f>+'2.2'!G123/'2.2'!$C123</f>
        <v>0.0004388801356887436</v>
      </c>
      <c r="G123" s="86">
        <f>+'2.2'!H123/'2.2'!$C123</f>
        <v>0.0017906119378235227</v>
      </c>
    </row>
    <row r="124" spans="2:7" s="10" customFormat="1" ht="12" customHeight="1">
      <c r="B124" s="85" t="s">
        <v>169</v>
      </c>
      <c r="C124" s="87">
        <v>1286419.921496</v>
      </c>
      <c r="D124" s="86">
        <f>+'2.2'!E124/'2.2'!$C124</f>
        <v>0.0035502571032084264</v>
      </c>
      <c r="E124" s="86">
        <f>+'2.2'!F124/'2.2'!$C124</f>
        <v>0.0006004022513129292</v>
      </c>
      <c r="F124" s="86">
        <f>+'2.2'!G124/'2.2'!$C124</f>
        <v>0.0007621156316204083</v>
      </c>
      <c r="G124" s="86">
        <f>+'2.2'!H124/'2.2'!$C124</f>
        <v>0.005277464260740703</v>
      </c>
    </row>
    <row r="125" spans="2:7" s="10" customFormat="1" ht="12" customHeight="1">
      <c r="B125" s="85" t="s">
        <v>114</v>
      </c>
      <c r="C125" s="87">
        <v>1853.274609</v>
      </c>
      <c r="D125" s="86">
        <f>+'2.2'!E125/'2.2'!$C125</f>
        <v>7.698751135266862E-05</v>
      </c>
      <c r="E125" s="86">
        <f>+'2.2'!F125/'2.2'!$C125</f>
        <v>0</v>
      </c>
      <c r="F125" s="86">
        <f>+'2.2'!G125/'2.2'!$C125</f>
        <v>0</v>
      </c>
      <c r="G125" s="86">
        <f>+'2.2'!H125/'2.2'!$C125</f>
        <v>0.002094006997750866</v>
      </c>
    </row>
    <row r="126" spans="2:7" s="10" customFormat="1" ht="12" customHeight="1">
      <c r="B126" s="85" t="s">
        <v>115</v>
      </c>
      <c r="C126" s="87">
        <v>43472.682236</v>
      </c>
      <c r="D126" s="86">
        <f>+'2.2'!E126/'2.2'!$C126</f>
        <v>0</v>
      </c>
      <c r="E126" s="86">
        <f>+'2.2'!F126/'2.2'!$C126</f>
        <v>0</v>
      </c>
      <c r="F126" s="86">
        <f>+'2.2'!G126/'2.2'!$C126</f>
        <v>0</v>
      </c>
      <c r="G126" s="86">
        <f>+'2.2'!H126/'2.2'!$C126</f>
        <v>0.007124414093398661</v>
      </c>
    </row>
    <row r="127" spans="2:7" s="10" customFormat="1" ht="12" customHeight="1">
      <c r="B127" s="85" t="s">
        <v>183</v>
      </c>
      <c r="C127" s="87">
        <v>27886.754548</v>
      </c>
      <c r="D127" s="86">
        <f>+'2.2'!E127/'2.2'!$C127</f>
        <v>0.0009289181699294527</v>
      </c>
      <c r="E127" s="86">
        <f>+'2.2'!F127/'2.2'!$C127</f>
        <v>0</v>
      </c>
      <c r="F127" s="86">
        <f>+'2.2'!G127/'2.2'!$C127</f>
        <v>0</v>
      </c>
      <c r="G127" s="86">
        <f>+'2.2'!H127/'2.2'!$C127</f>
        <v>0.012836195993472908</v>
      </c>
    </row>
    <row r="128" spans="2:7" s="10" customFormat="1" ht="12" customHeight="1">
      <c r="B128" s="85" t="s">
        <v>117</v>
      </c>
      <c r="C128" s="87">
        <v>883282.323089</v>
      </c>
      <c r="D128" s="86">
        <f>+'2.2'!E128/'2.2'!$C128</f>
        <v>0.008234258503628121</v>
      </c>
      <c r="E128" s="86">
        <f>+'2.2'!F128/'2.2'!$C128</f>
        <v>0.0006374712527143658</v>
      </c>
      <c r="F128" s="86">
        <f>+'2.2'!G128/'2.2'!$C128</f>
        <v>0.0006443567624104398</v>
      </c>
      <c r="G128" s="86">
        <f>+'2.2'!H128/'2.2'!$C128</f>
        <v>0.011739436814196485</v>
      </c>
    </row>
    <row r="129" spans="2:7" s="10" customFormat="1" ht="12" customHeight="1">
      <c r="B129" s="85" t="s">
        <v>118</v>
      </c>
      <c r="C129" s="87">
        <v>69359.909151</v>
      </c>
      <c r="D129" s="86">
        <f>+'2.2'!E129/'2.2'!$C129</f>
        <v>0.006210561104718365</v>
      </c>
      <c r="E129" s="86">
        <f>+'2.2'!F129/'2.2'!$C129</f>
        <v>0.002398720515013842</v>
      </c>
      <c r="F129" s="86">
        <f>+'2.2'!G129/'2.2'!$C129</f>
        <v>0.0013572473371476837</v>
      </c>
      <c r="G129" s="86">
        <f>+'2.2'!H129/'2.2'!$C129</f>
        <v>0.005764756065777449</v>
      </c>
    </row>
    <row r="130" spans="2:7" s="10" customFormat="1" ht="12" customHeight="1">
      <c r="B130" s="85" t="s">
        <v>119</v>
      </c>
      <c r="C130" s="87">
        <v>2855.829401</v>
      </c>
      <c r="D130" s="86">
        <f>+'2.2'!E130/'2.2'!$C130</f>
        <v>0</v>
      </c>
      <c r="E130" s="86">
        <f>+'2.2'!F130/'2.2'!$C130</f>
        <v>0</v>
      </c>
      <c r="F130" s="86">
        <f>+'2.2'!G130/'2.2'!$C130</f>
        <v>0</v>
      </c>
      <c r="G130" s="86">
        <f>+'2.2'!H130/'2.2'!$C130</f>
        <v>0</v>
      </c>
    </row>
    <row r="131" spans="2:7" s="10" customFormat="1" ht="12" customHeight="1">
      <c r="B131" s="85" t="s">
        <v>120</v>
      </c>
      <c r="C131" s="87">
        <v>53091.674386</v>
      </c>
      <c r="D131" s="86">
        <f>+'2.2'!E131/'2.2'!$C131</f>
        <v>0.010654105705680239</v>
      </c>
      <c r="E131" s="86">
        <f>+'2.2'!F131/'2.2'!$C131</f>
        <v>0</v>
      </c>
      <c r="F131" s="86">
        <f>+'2.2'!G131/'2.2'!$C131</f>
        <v>0.0009852256235074242</v>
      </c>
      <c r="G131" s="86">
        <f>+'2.2'!H131/'2.2'!$C131</f>
        <v>0.0055394126367495355</v>
      </c>
    </row>
    <row r="132" spans="2:7" s="10" customFormat="1" ht="12" customHeight="1">
      <c r="B132" s="85" t="s">
        <v>121</v>
      </c>
      <c r="C132" s="87">
        <v>267180.492161</v>
      </c>
      <c r="D132" s="86">
        <f>+'2.2'!E132/'2.2'!$C132</f>
        <v>0.0014657534643809761</v>
      </c>
      <c r="E132" s="86">
        <f>+'2.2'!F132/'2.2'!$C132</f>
        <v>0</v>
      </c>
      <c r="F132" s="86">
        <f>+'2.2'!G132/'2.2'!$C132</f>
        <v>0</v>
      </c>
      <c r="G132" s="86">
        <f>+'2.2'!H132/'2.2'!$C132</f>
        <v>8.531034139373108E-05</v>
      </c>
    </row>
    <row r="133" spans="2:7" s="134" customFormat="1" ht="12" customHeight="1">
      <c r="B133" s="85" t="s">
        <v>122</v>
      </c>
      <c r="C133" s="87">
        <v>5130382.720659</v>
      </c>
      <c r="D133" s="86">
        <f>+'2.2'!E133/'2.2'!$C133</f>
        <v>0.0008392136677567319</v>
      </c>
      <c r="E133" s="86">
        <f>+'2.2'!F133/'2.2'!$C133</f>
        <v>0.00020510471972446452</v>
      </c>
      <c r="F133" s="86">
        <f>+'2.2'!G133/'2.2'!$C133</f>
        <v>0.00015717419126509574</v>
      </c>
      <c r="G133" s="86">
        <f>+'2.2'!H133/'2.2'!$C133</f>
        <v>0.0028229495438382574</v>
      </c>
    </row>
    <row r="134" spans="2:7" s="10" customFormat="1" ht="12" customHeight="1">
      <c r="B134" s="85" t="s">
        <v>123</v>
      </c>
      <c r="C134" s="87">
        <v>1235361.850755</v>
      </c>
      <c r="D134" s="86">
        <f>+'2.2'!E134/'2.2'!$C134</f>
        <v>0.005012373728568401</v>
      </c>
      <c r="E134" s="86">
        <f>+'2.2'!F134/'2.2'!$C134</f>
        <v>0.0010489869913078622</v>
      </c>
      <c r="F134" s="86">
        <f>+'2.2'!G134/'2.2'!$C134</f>
        <v>0.0009959902568207261</v>
      </c>
      <c r="G134" s="86">
        <f>+'2.2'!H134/'2.2'!$C134</f>
        <v>0.01028785360275831</v>
      </c>
    </row>
    <row r="135" spans="2:7" s="134" customFormat="1" ht="12" customHeight="1">
      <c r="B135" s="129" t="s">
        <v>124</v>
      </c>
      <c r="C135" s="130">
        <v>93266288.460928</v>
      </c>
      <c r="D135" s="86">
        <f>+'2.2'!E135/'2.2'!$C135</f>
        <v>0.0018720385312764355</v>
      </c>
      <c r="E135" s="86">
        <f>+'2.2'!F135/'2.2'!$C135</f>
        <v>0.00038282197952969497</v>
      </c>
      <c r="F135" s="86">
        <f>+'2.2'!G135/'2.2'!$C135</f>
        <v>0.0003358295073586158</v>
      </c>
      <c r="G135" s="86">
        <f>+'2.2'!H135/'2.2'!$C135</f>
        <v>0.002981355731996214</v>
      </c>
    </row>
    <row r="136" spans="2:7" s="10" customFormat="1" ht="12" customHeight="1">
      <c r="B136" s="134"/>
      <c r="C136" s="135"/>
      <c r="D136" s="143"/>
      <c r="E136" s="143"/>
      <c r="F136" s="143"/>
      <c r="G136" s="143"/>
    </row>
    <row r="137" s="10" customFormat="1" ht="12" customHeight="1">
      <c r="B137" s="82" t="s">
        <v>168</v>
      </c>
    </row>
    <row r="138" spans="4:7" s="10" customFormat="1" ht="12" customHeight="1">
      <c r="D138" s="202" t="s">
        <v>56</v>
      </c>
      <c r="E138" s="202"/>
      <c r="F138" s="202"/>
      <c r="G138" s="202"/>
    </row>
    <row r="139" spans="2:7" s="10" customFormat="1" ht="41.25" customHeight="1">
      <c r="B139" s="81" t="s">
        <v>136</v>
      </c>
      <c r="C139" s="82" t="s">
        <v>125</v>
      </c>
      <c r="D139" s="84" t="s">
        <v>64</v>
      </c>
      <c r="E139" s="84" t="s">
        <v>60</v>
      </c>
      <c r="F139" s="84" t="s">
        <v>61</v>
      </c>
      <c r="G139" s="84" t="s">
        <v>62</v>
      </c>
    </row>
    <row r="140" spans="2:7" s="10" customFormat="1" ht="31.5" customHeight="1">
      <c r="B140" s="85" t="s">
        <v>102</v>
      </c>
      <c r="C140" s="87">
        <v>21228644.50708</v>
      </c>
      <c r="D140" s="86">
        <f>+'2.2'!E140/'2.2'!$C140</f>
        <v>0.0015625535139060396</v>
      </c>
      <c r="E140" s="86">
        <f>+'2.2'!F140/'2.2'!$C140</f>
        <v>0.0005287336516590387</v>
      </c>
      <c r="F140" s="86">
        <f>+'2.2'!G140/'2.2'!$C140</f>
        <v>0.0002448211344001105</v>
      </c>
      <c r="G140" s="86">
        <f>+'2.2'!H140/'2.2'!$C140</f>
        <v>0.0030951112935207244</v>
      </c>
    </row>
    <row r="141" spans="2:7" s="10" customFormat="1" ht="12" customHeight="1">
      <c r="B141" s="85" t="s">
        <v>103</v>
      </c>
      <c r="C141" s="87">
        <v>98210.538491</v>
      </c>
      <c r="D141" s="86">
        <f>+'2.2'!E141/'2.2'!$C141</f>
        <v>0.009453425958814805</v>
      </c>
      <c r="E141" s="86">
        <f>+'2.2'!F141/'2.2'!$C141</f>
        <v>0.0008034648441239448</v>
      </c>
      <c r="F141" s="86">
        <f>+'2.2'!G141/'2.2'!$C141</f>
        <v>9.57708932719266E-05</v>
      </c>
      <c r="G141" s="86">
        <f>+'2.2'!H141/'2.2'!$C141</f>
        <v>0.015654748172884654</v>
      </c>
    </row>
    <row r="142" spans="2:7" s="10" customFormat="1" ht="12" customHeight="1">
      <c r="B142" s="85" t="s">
        <v>104</v>
      </c>
      <c r="C142" s="87">
        <v>6441465.776854</v>
      </c>
      <c r="D142" s="86">
        <f>+'2.2'!E142/'2.2'!$C142</f>
        <v>0.002124056266224903</v>
      </c>
      <c r="E142" s="86">
        <f>+'2.2'!F142/'2.2'!$C142</f>
        <v>0.0006610315498842261</v>
      </c>
      <c r="F142" s="86">
        <f>+'2.2'!G142/'2.2'!$C142</f>
        <v>7.341130751624547E-05</v>
      </c>
      <c r="G142" s="86">
        <f>+'2.2'!H142/'2.2'!$C142</f>
        <v>0.025001195611048292</v>
      </c>
    </row>
    <row r="143" spans="2:7" s="10" customFormat="1" ht="12" customHeight="1">
      <c r="B143" s="85" t="s">
        <v>173</v>
      </c>
      <c r="C143" s="87">
        <v>672766.156281</v>
      </c>
      <c r="D143" s="86">
        <f>+'2.2'!E143/'2.2'!$C143</f>
        <v>0.0035779201517898655</v>
      </c>
      <c r="E143" s="86">
        <f>+'2.2'!F143/'2.2'!$C143</f>
        <v>0</v>
      </c>
      <c r="F143" s="86">
        <f>+'2.2'!G143/'2.2'!$C143</f>
        <v>0.001338259766182336</v>
      </c>
      <c r="G143" s="86">
        <f>+'2.2'!H143/'2.2'!$C143</f>
        <v>0.01669209384740442</v>
      </c>
    </row>
    <row r="144" spans="2:7" s="10" customFormat="1" ht="12" customHeight="1">
      <c r="B144" s="85" t="s">
        <v>106</v>
      </c>
      <c r="C144" s="87">
        <v>19941252.736162</v>
      </c>
      <c r="D144" s="86">
        <f>+'2.2'!E144/'2.2'!$C144</f>
        <v>0.001174127312500343</v>
      </c>
      <c r="E144" s="86">
        <f>+'2.2'!F144/'2.2'!$C144</f>
        <v>7.12287222268753E-05</v>
      </c>
      <c r="F144" s="86">
        <f>+'2.2'!G144/'2.2'!$C144</f>
        <v>0.0004292358243611232</v>
      </c>
      <c r="G144" s="86">
        <f>+'2.2'!H144/'2.2'!$C144</f>
        <v>0.0009498698200465013</v>
      </c>
    </row>
    <row r="145" spans="2:7" s="10" customFormat="1" ht="12" customHeight="1">
      <c r="B145" s="85" t="s">
        <v>107</v>
      </c>
      <c r="C145" s="87">
        <v>2359.90533</v>
      </c>
      <c r="D145" s="86">
        <f>+'2.2'!E145/'2.2'!$C145</f>
        <v>4.675018044050097E-05</v>
      </c>
      <c r="E145" s="86">
        <f>+'2.2'!F145/'2.2'!$C145</f>
        <v>0</v>
      </c>
      <c r="F145" s="86">
        <f>+'2.2'!G145/'2.2'!$C145</f>
        <v>0</v>
      </c>
      <c r="G145" s="86">
        <f>+'2.2'!H145/'2.2'!$C145</f>
        <v>0.031308113533520435</v>
      </c>
    </row>
    <row r="146" spans="2:7" s="10" customFormat="1" ht="12" customHeight="1">
      <c r="B146" s="85" t="s">
        <v>108</v>
      </c>
      <c r="C146" s="87">
        <v>1784569.331418</v>
      </c>
      <c r="D146" s="86">
        <f>+'2.2'!E146/'2.2'!$C146</f>
        <v>0.0020488529078860314</v>
      </c>
      <c r="E146" s="86">
        <f>+'2.2'!F146/'2.2'!$C146</f>
        <v>0.00036600886695783313</v>
      </c>
      <c r="F146" s="86">
        <f>+'2.2'!G146/'2.2'!$C146</f>
        <v>0.0005783524314966773</v>
      </c>
      <c r="G146" s="86">
        <f>+'2.2'!H146/'2.2'!$C146</f>
        <v>0.005262431973174095</v>
      </c>
    </row>
    <row r="147" spans="2:7" s="10" customFormat="1" ht="12" customHeight="1">
      <c r="B147" s="85" t="s">
        <v>109</v>
      </c>
      <c r="C147" s="87">
        <v>4229282.157875</v>
      </c>
      <c r="D147" s="86">
        <f>+'2.2'!E147/'2.2'!$C147</f>
        <v>0.0006371700263559588</v>
      </c>
      <c r="E147" s="86">
        <f>+'2.2'!F147/'2.2'!$C147</f>
        <v>7.093338178948397E-05</v>
      </c>
      <c r="F147" s="86">
        <f>+'2.2'!G147/'2.2'!$C147</f>
        <v>6.390751548622225E-05</v>
      </c>
      <c r="G147" s="86">
        <f>+'2.2'!H147/'2.2'!$C147</f>
        <v>0.0014663731310648812</v>
      </c>
    </row>
    <row r="148" spans="2:7" s="10" customFormat="1" ht="12" customHeight="1">
      <c r="B148" s="85" t="s">
        <v>110</v>
      </c>
      <c r="C148" s="87">
        <v>30947.716642</v>
      </c>
      <c r="D148" s="86">
        <f>+'2.2'!E148/'2.2'!$C148</f>
        <v>0</v>
      </c>
      <c r="E148" s="86">
        <f>+'2.2'!F148/'2.2'!$C148</f>
        <v>0</v>
      </c>
      <c r="F148" s="86">
        <f>+'2.2'!G148/'2.2'!$C148</f>
        <v>0</v>
      </c>
      <c r="G148" s="86">
        <f>+'2.2'!H148/'2.2'!$C148</f>
        <v>0.007392080994096107</v>
      </c>
    </row>
    <row r="149" spans="2:7" s="10" customFormat="1" ht="12" customHeight="1">
      <c r="B149" s="85" t="s">
        <v>112</v>
      </c>
      <c r="C149" s="87">
        <v>34526652.56181</v>
      </c>
      <c r="D149" s="86">
        <f>+'2.2'!E149/'2.2'!$C149</f>
        <v>0.0016357017692896023</v>
      </c>
      <c r="E149" s="86">
        <f>+'2.2'!F149/'2.2'!$C149</f>
        <v>0.00029161526907293603</v>
      </c>
      <c r="F149" s="86">
        <f>+'2.2'!G149/'2.2'!$C149</f>
        <v>0.0003819493310679833</v>
      </c>
      <c r="G149" s="86">
        <f>+'2.2'!H149/'2.2'!$C149</f>
        <v>0.0019049848607029854</v>
      </c>
    </row>
    <row r="150" spans="2:7" s="10" customFormat="1" ht="12" customHeight="1">
      <c r="B150" s="85" t="s">
        <v>169</v>
      </c>
      <c r="C150" s="87">
        <v>1265404.659426</v>
      </c>
      <c r="D150" s="86">
        <f>+'2.2'!E150/'2.2'!$C150</f>
        <v>0.0031333060989348007</v>
      </c>
      <c r="E150" s="86">
        <f>+'2.2'!F150/'2.2'!$C150</f>
        <v>0.00045237168263602043</v>
      </c>
      <c r="F150" s="86">
        <f>+'2.2'!G150/'2.2'!$C150</f>
        <v>0.000438522567359371</v>
      </c>
      <c r="G150" s="86">
        <f>+'2.2'!H150/'2.2'!$C150</f>
        <v>0.007838246076554794</v>
      </c>
    </row>
    <row r="151" spans="2:7" s="10" customFormat="1" ht="12" customHeight="1">
      <c r="B151" s="85" t="s">
        <v>127</v>
      </c>
      <c r="C151" s="87">
        <v>1.2032</v>
      </c>
      <c r="D151" s="86">
        <f>+'2.2'!E151/'2.2'!$C151</f>
        <v>0</v>
      </c>
      <c r="E151" s="86">
        <f>+'2.2'!F151/'2.2'!$C151</f>
        <v>0</v>
      </c>
      <c r="F151" s="86">
        <f>+'2.2'!G151/'2.2'!$C151</f>
        <v>0</v>
      </c>
      <c r="G151" s="86">
        <f>+'2.2'!H151/'2.2'!$C151</f>
        <v>1</v>
      </c>
    </row>
    <row r="152" spans="2:7" s="10" customFormat="1" ht="12" customHeight="1">
      <c r="B152" s="85" t="s">
        <v>114</v>
      </c>
      <c r="C152" s="87">
        <v>1988.188205</v>
      </c>
      <c r="D152" s="86">
        <f>+'2.2'!E152/'2.2'!$C152</f>
        <v>0.0011966417434812215</v>
      </c>
      <c r="E152" s="86">
        <f>+'2.2'!F152/'2.2'!$C152</f>
        <v>0</v>
      </c>
      <c r="F152" s="86">
        <f>+'2.2'!G152/'2.2'!$C152</f>
        <v>0</v>
      </c>
      <c r="G152" s="86">
        <f>+'2.2'!H152/'2.2'!$C152</f>
        <v>0.016642279597468994</v>
      </c>
    </row>
    <row r="153" spans="2:7" s="10" customFormat="1" ht="12" customHeight="1">
      <c r="B153" s="85" t="s">
        <v>115</v>
      </c>
      <c r="C153" s="87">
        <v>53860.237094</v>
      </c>
      <c r="D153" s="86">
        <f>+'2.2'!E153/'2.2'!$C153</f>
        <v>0</v>
      </c>
      <c r="E153" s="86">
        <f>+'2.2'!F153/'2.2'!$C153</f>
        <v>0</v>
      </c>
      <c r="F153" s="86">
        <f>+'2.2'!G153/'2.2'!$C153</f>
        <v>0</v>
      </c>
      <c r="G153" s="86">
        <f>+'2.2'!H153/'2.2'!$C153</f>
        <v>0.0033500373695922745</v>
      </c>
    </row>
    <row r="154" spans="2:7" s="10" customFormat="1" ht="12" customHeight="1">
      <c r="B154" s="85" t="s">
        <v>183</v>
      </c>
      <c r="C154" s="87">
        <v>29140.872676</v>
      </c>
      <c r="D154" s="86">
        <f>+'2.2'!E154/'2.2'!$C154</f>
        <v>0</v>
      </c>
      <c r="E154" s="86">
        <f>+'2.2'!F154/'2.2'!$C154</f>
        <v>0</v>
      </c>
      <c r="F154" s="86">
        <f>+'2.2'!G154/'2.2'!$C154</f>
        <v>0</v>
      </c>
      <c r="G154" s="86">
        <f>+'2.2'!H154/'2.2'!$C154</f>
        <v>0.0126405108760992</v>
      </c>
    </row>
    <row r="155" spans="2:7" s="10" customFormat="1" ht="12" customHeight="1">
      <c r="B155" s="85" t="s">
        <v>117</v>
      </c>
      <c r="C155" s="87">
        <v>2288642.81974</v>
      </c>
      <c r="D155" s="86">
        <f>+'2.2'!E155/'2.2'!$C155</f>
        <v>0.0032053572198886817</v>
      </c>
      <c r="E155" s="86">
        <f>+'2.2'!F155/'2.2'!$C155</f>
        <v>0.0003489916028446666</v>
      </c>
      <c r="F155" s="86">
        <f>+'2.2'!G155/'2.2'!$C155</f>
        <v>0.0003421465757985591</v>
      </c>
      <c r="G155" s="86">
        <f>+'2.2'!H155/'2.2'!$C155</f>
        <v>0.003036724701668191</v>
      </c>
    </row>
    <row r="156" spans="2:7" s="10" customFormat="1" ht="12" customHeight="1">
      <c r="B156" s="85" t="s">
        <v>118</v>
      </c>
      <c r="C156" s="87">
        <v>54988.064288</v>
      </c>
      <c r="D156" s="86">
        <f>+'2.2'!E156/'2.2'!$C156</f>
        <v>0.0064996094084729455</v>
      </c>
      <c r="E156" s="86">
        <f>+'2.2'!F156/'2.2'!$C156</f>
        <v>0.001000986299712533</v>
      </c>
      <c r="F156" s="86">
        <f>+'2.2'!G156/'2.2'!$C156</f>
        <v>0.0009421677716941568</v>
      </c>
      <c r="G156" s="86">
        <f>+'2.2'!H156/'2.2'!$C156</f>
        <v>0.0033292578556898046</v>
      </c>
    </row>
    <row r="157" spans="2:7" s="10" customFormat="1" ht="12" customHeight="1">
      <c r="B157" s="85" t="s">
        <v>119</v>
      </c>
      <c r="C157" s="87">
        <v>2965.516777</v>
      </c>
      <c r="D157" s="86">
        <f>+'2.2'!E157/'2.2'!$C157</f>
        <v>0</v>
      </c>
      <c r="E157" s="86">
        <f>+'2.2'!F157/'2.2'!$C157</f>
        <v>0</v>
      </c>
      <c r="F157" s="86">
        <f>+'2.2'!G157/'2.2'!$C157</f>
        <v>0</v>
      </c>
      <c r="G157" s="86">
        <f>+'2.2'!H157/'2.2'!$C157</f>
        <v>0</v>
      </c>
    </row>
    <row r="158" spans="2:7" s="10" customFormat="1" ht="12" customHeight="1">
      <c r="B158" s="85" t="s">
        <v>120</v>
      </c>
      <c r="C158" s="87">
        <v>62756.070968</v>
      </c>
      <c r="D158" s="86">
        <f>+'2.2'!E158/'2.2'!$C158</f>
        <v>0.00698305378651665</v>
      </c>
      <c r="E158" s="86">
        <f>+'2.2'!F158/'2.2'!$C158</f>
        <v>0</v>
      </c>
      <c r="F158" s="86">
        <f>+'2.2'!G158/'2.2'!$C158</f>
        <v>0.006255002184572072</v>
      </c>
      <c r="G158" s="86">
        <f>+'2.2'!H158/'2.2'!$C158</f>
        <v>0.006679317706389525</v>
      </c>
    </row>
    <row r="159" spans="2:7" s="10" customFormat="1" ht="12" customHeight="1">
      <c r="B159" s="85" t="s">
        <v>121</v>
      </c>
      <c r="C159" s="87">
        <v>202303.029444</v>
      </c>
      <c r="D159" s="86">
        <f>+'2.2'!E159/'2.2'!$C159</f>
        <v>0.00010701808598468374</v>
      </c>
      <c r="E159" s="86">
        <f>+'2.2'!F159/'2.2'!$C159</f>
        <v>6.650523245735325E-06</v>
      </c>
      <c r="F159" s="86">
        <f>+'2.2'!G159/'2.2'!$C159</f>
        <v>0</v>
      </c>
      <c r="G159" s="86">
        <f>+'2.2'!H159/'2.2'!$C159</f>
        <v>0.00020724572496629741</v>
      </c>
    </row>
    <row r="160" spans="2:7" s="10" customFormat="1" ht="12" customHeight="1">
      <c r="B160" s="85" t="s">
        <v>122</v>
      </c>
      <c r="C160" s="87">
        <v>5367017.115188</v>
      </c>
      <c r="D160" s="86">
        <f>+'2.2'!E160/'2.2'!$C160</f>
        <v>0.000746335166821932</v>
      </c>
      <c r="E160" s="86">
        <f>+'2.2'!F160/'2.2'!$C160</f>
        <v>0.0002214449485612211</v>
      </c>
      <c r="F160" s="86">
        <f>+'2.2'!G160/'2.2'!$C160</f>
        <v>0.00013149242844836344</v>
      </c>
      <c r="G160" s="86">
        <f>+'2.2'!H160/'2.2'!$C160</f>
        <v>0.0015551431897581408</v>
      </c>
    </row>
    <row r="161" spans="2:7" s="10" customFormat="1" ht="12" customHeight="1">
      <c r="B161" s="85" t="s">
        <v>123</v>
      </c>
      <c r="C161" s="87">
        <v>1721197.484825</v>
      </c>
      <c r="D161" s="86">
        <f>+'2.2'!E161/'2.2'!$C161</f>
        <v>0.002807507325338274</v>
      </c>
      <c r="E161" s="86">
        <f>+'2.2'!F161/'2.2'!$C161</f>
        <v>0.001154439962595011</v>
      </c>
      <c r="F161" s="86">
        <f>+'2.2'!G161/'2.2'!$C161</f>
        <v>0.0008183997207869613</v>
      </c>
      <c r="G161" s="86">
        <f>+'2.2'!H161/'2.2'!$C161</f>
        <v>0.009344349257305162</v>
      </c>
    </row>
    <row r="162" spans="2:7" s="10" customFormat="1" ht="12" customHeight="1">
      <c r="B162" s="129" t="s">
        <v>124</v>
      </c>
      <c r="C162" s="130">
        <v>100006416.649774</v>
      </c>
      <c r="D162" s="86">
        <f>+'2.2'!E162/'2.2'!$C162</f>
        <v>0.0015737678379695817</v>
      </c>
      <c r="E162" s="86">
        <f>+'2.2'!F162/'2.2'!$C162</f>
        <v>0.00032604238035233797</v>
      </c>
      <c r="F162" s="86">
        <f>+'2.2'!G162/'2.2'!$C162</f>
        <v>0.000335236693845442</v>
      </c>
      <c r="G162" s="86">
        <f>+'2.2'!H162/'2.2'!$C162</f>
        <v>0.0038262775163523943</v>
      </c>
    </row>
    <row r="163" spans="2:7" s="10" customFormat="1" ht="12" customHeight="1">
      <c r="B163" s="134"/>
      <c r="C163" s="135"/>
      <c r="D163" s="143"/>
      <c r="E163" s="143"/>
      <c r="F163" s="143"/>
      <c r="G163" s="143"/>
    </row>
    <row r="164" spans="4:7" s="10" customFormat="1" ht="12" customHeight="1">
      <c r="D164" s="202" t="s">
        <v>56</v>
      </c>
      <c r="E164" s="202"/>
      <c r="F164" s="202"/>
      <c r="G164" s="202"/>
    </row>
    <row r="165" spans="2:7" s="10" customFormat="1" ht="12" customHeight="1">
      <c r="B165" s="81" t="s">
        <v>136</v>
      </c>
      <c r="C165" s="82" t="s">
        <v>125</v>
      </c>
      <c r="D165" s="84" t="s">
        <v>64</v>
      </c>
      <c r="E165" s="84" t="s">
        <v>60</v>
      </c>
      <c r="F165" s="84" t="s">
        <v>61</v>
      </c>
      <c r="G165" s="84" t="s">
        <v>62</v>
      </c>
    </row>
    <row r="166" spans="2:7" s="10" customFormat="1" ht="12" customHeight="1">
      <c r="B166" s="85" t="s">
        <v>102</v>
      </c>
      <c r="C166" s="87">
        <v>19942583.03592</v>
      </c>
      <c r="D166" s="86">
        <v>0.0016821578152427339</v>
      </c>
      <c r="E166" s="86">
        <v>0.0003938569460060744</v>
      </c>
      <c r="F166" s="86">
        <v>0.00034109580427710084</v>
      </c>
      <c r="G166" s="86">
        <v>0.0041771179410389275</v>
      </c>
    </row>
    <row r="167" spans="2:7" s="10" customFormat="1" ht="12" customHeight="1">
      <c r="B167" s="85" t="s">
        <v>103</v>
      </c>
      <c r="C167" s="87">
        <v>101703.961969</v>
      </c>
      <c r="D167" s="86">
        <v>0.008551628994208707</v>
      </c>
      <c r="E167" s="86">
        <v>0.0008759605159448438</v>
      </c>
      <c r="F167" s="86">
        <v>0.0003106907379835548</v>
      </c>
      <c r="G167" s="86">
        <v>0.016215230430282276</v>
      </c>
    </row>
    <row r="168" spans="2:7" s="10" customFormat="1" ht="12" customHeight="1">
      <c r="B168" s="85" t="s">
        <v>104</v>
      </c>
      <c r="C168" s="87">
        <v>6052919.188388</v>
      </c>
      <c r="D168" s="86">
        <v>0.002448021363051802</v>
      </c>
      <c r="E168" s="86">
        <v>0.0008060127563505919</v>
      </c>
      <c r="F168" s="86">
        <v>5.295147416057899E-05</v>
      </c>
      <c r="G168" s="86">
        <v>0.023975028631870392</v>
      </c>
    </row>
    <row r="169" spans="2:7" s="10" customFormat="1" ht="12" customHeight="1">
      <c r="B169" s="85" t="s">
        <v>105</v>
      </c>
      <c r="C169" s="87">
        <v>654288.900767</v>
      </c>
      <c r="D169" s="86">
        <v>0.0037556380677089673</v>
      </c>
      <c r="E169" s="86">
        <v>0</v>
      </c>
      <c r="F169" s="86">
        <v>0.0013046946906776183</v>
      </c>
      <c r="G169" s="86">
        <v>0.013969994860504303</v>
      </c>
    </row>
    <row r="170" spans="2:7" s="10" customFormat="1" ht="12" customHeight="1">
      <c r="B170" s="85" t="s">
        <v>106</v>
      </c>
      <c r="C170" s="87">
        <v>18934488.109751</v>
      </c>
      <c r="D170" s="86">
        <v>0.0014201849288522236</v>
      </c>
      <c r="E170" s="86">
        <v>0.00022581051831013703</v>
      </c>
      <c r="F170" s="86">
        <v>0.00027811806675080226</v>
      </c>
      <c r="G170" s="86">
        <v>0.0012395172617269473</v>
      </c>
    </row>
    <row r="171" spans="2:7" s="10" customFormat="1" ht="12" customHeight="1">
      <c r="B171" s="85" t="s">
        <v>107</v>
      </c>
      <c r="C171" s="87">
        <v>2034.381811</v>
      </c>
      <c r="D171" s="86">
        <v>0</v>
      </c>
      <c r="E171" s="86">
        <v>0</v>
      </c>
      <c r="F171" s="86">
        <v>0</v>
      </c>
      <c r="G171" s="86">
        <v>0.005368549768261765</v>
      </c>
    </row>
    <row r="172" spans="2:7" s="10" customFormat="1" ht="12" customHeight="1">
      <c r="B172" s="85" t="s">
        <v>108</v>
      </c>
      <c r="C172" s="87">
        <v>1869214.953646</v>
      </c>
      <c r="D172" s="86">
        <v>0.002042213591087579</v>
      </c>
      <c r="E172" s="86">
        <v>0.0001739043534645091</v>
      </c>
      <c r="F172" s="86">
        <v>0.00046832856450911334</v>
      </c>
      <c r="G172" s="86">
        <v>0.0021557924791581516</v>
      </c>
    </row>
    <row r="173" spans="2:7" s="10" customFormat="1" ht="12" customHeight="1">
      <c r="B173" s="85" t="s">
        <v>109</v>
      </c>
      <c r="C173" s="87">
        <v>3963465.088183</v>
      </c>
      <c r="D173" s="86">
        <v>0.000521667751575395</v>
      </c>
      <c r="E173" s="86">
        <v>9.652512296390281E-05</v>
      </c>
      <c r="F173" s="86">
        <v>7.123839789628124E-05</v>
      </c>
      <c r="G173" s="86">
        <v>0.0016987475595720773</v>
      </c>
    </row>
    <row r="174" spans="2:7" s="10" customFormat="1" ht="12" customHeight="1">
      <c r="B174" s="85" t="s">
        <v>110</v>
      </c>
      <c r="C174" s="87">
        <v>22767.720181</v>
      </c>
      <c r="D174" s="86">
        <v>0</v>
      </c>
      <c r="E174" s="86">
        <v>0</v>
      </c>
      <c r="F174" s="86">
        <v>0</v>
      </c>
      <c r="G174" s="86">
        <v>0.00039859695779173105</v>
      </c>
    </row>
    <row r="175" spans="2:7" s="10" customFormat="1" ht="12" customHeight="1">
      <c r="B175" s="85" t="s">
        <v>112</v>
      </c>
      <c r="C175" s="87">
        <v>32695105.060899</v>
      </c>
      <c r="D175" s="86">
        <v>0.0017292307595186366</v>
      </c>
      <c r="E175" s="86">
        <v>0.0003090043447232221</v>
      </c>
      <c r="F175" s="86">
        <v>0.0003838286146695421</v>
      </c>
      <c r="G175" s="86">
        <v>0.002186455779813126</v>
      </c>
    </row>
    <row r="176" spans="2:7" s="10" customFormat="1" ht="12" customHeight="1">
      <c r="B176" s="85" t="s">
        <v>169</v>
      </c>
      <c r="C176" s="87">
        <v>1280834.962329</v>
      </c>
      <c r="D176" s="86">
        <v>0.003753060581871627</v>
      </c>
      <c r="E176" s="86">
        <v>0.0004089906251836387</v>
      </c>
      <c r="F176" s="86">
        <v>0.0006282135432475162</v>
      </c>
      <c r="G176" s="86">
        <v>0.007033722673074493</v>
      </c>
    </row>
    <row r="177" spans="2:7" s="10" customFormat="1" ht="12" customHeight="1">
      <c r="B177" s="85" t="s">
        <v>114</v>
      </c>
      <c r="C177" s="87">
        <v>1604.681227</v>
      </c>
      <c r="D177" s="86">
        <v>0</v>
      </c>
      <c r="E177" s="86">
        <v>0</v>
      </c>
      <c r="F177" s="86">
        <v>0</v>
      </c>
      <c r="G177" s="86">
        <v>0.00011821662571241634</v>
      </c>
    </row>
    <row r="178" spans="2:7" s="10" customFormat="1" ht="12" customHeight="1">
      <c r="B178" s="85" t="s">
        <v>115</v>
      </c>
      <c r="C178" s="87">
        <v>50448.759203</v>
      </c>
      <c r="D178" s="86">
        <v>0</v>
      </c>
      <c r="E178" s="86">
        <v>0</v>
      </c>
      <c r="F178" s="86">
        <v>0</v>
      </c>
      <c r="G178" s="86">
        <v>0.013777498435653646</v>
      </c>
    </row>
    <row r="179" spans="2:7" s="10" customFormat="1" ht="12" customHeight="1">
      <c r="B179" s="85" t="s">
        <v>116</v>
      </c>
      <c r="C179" s="87">
        <v>31448.549292</v>
      </c>
      <c r="D179" s="86">
        <v>0.0008103698445156248</v>
      </c>
      <c r="E179" s="86">
        <v>0</v>
      </c>
      <c r="F179" s="86">
        <v>0</v>
      </c>
      <c r="G179" s="86">
        <v>0.006603232412149004</v>
      </c>
    </row>
    <row r="180" spans="2:7" s="10" customFormat="1" ht="12" customHeight="1">
      <c r="B180" s="85" t="s">
        <v>117</v>
      </c>
      <c r="C180" s="87">
        <v>690104.497312</v>
      </c>
      <c r="D180" s="86">
        <v>0.008213394933778298</v>
      </c>
      <c r="E180" s="86">
        <v>0.001066734787075556</v>
      </c>
      <c r="F180" s="86">
        <v>0.0010346551453890723</v>
      </c>
      <c r="G180" s="86">
        <v>0.01553881964219672</v>
      </c>
    </row>
    <row r="181" spans="2:7" s="10" customFormat="1" ht="12" customHeight="1">
      <c r="B181" s="85" t="s">
        <v>118</v>
      </c>
      <c r="C181" s="87">
        <v>56601.905477</v>
      </c>
      <c r="D181" s="86">
        <v>0.004892381142760728</v>
      </c>
      <c r="E181" s="86">
        <v>0.0007989095176022813</v>
      </c>
      <c r="F181" s="86">
        <v>0.001314178619485277</v>
      </c>
      <c r="G181" s="86">
        <v>0.0030464916780949943</v>
      </c>
    </row>
    <row r="182" spans="2:7" s="10" customFormat="1" ht="12" customHeight="1">
      <c r="B182" s="85" t="s">
        <v>119</v>
      </c>
      <c r="C182" s="87">
        <v>1610.524014</v>
      </c>
      <c r="D182" s="86">
        <v>0</v>
      </c>
      <c r="E182" s="86">
        <v>0</v>
      </c>
      <c r="F182" s="86">
        <v>0</v>
      </c>
      <c r="G182" s="86">
        <v>0</v>
      </c>
    </row>
    <row r="183" spans="2:7" s="10" customFormat="1" ht="12" customHeight="1">
      <c r="B183" s="85" t="s">
        <v>120</v>
      </c>
      <c r="C183" s="87">
        <v>65295.79762</v>
      </c>
      <c r="D183" s="86">
        <v>0.003990168318584053</v>
      </c>
      <c r="E183" s="86">
        <v>0</v>
      </c>
      <c r="F183" s="86">
        <v>0.00113867733774687</v>
      </c>
      <c r="G183" s="86">
        <v>0.0034153805777493466</v>
      </c>
    </row>
    <row r="184" spans="2:7" s="10" customFormat="1" ht="12" customHeight="1">
      <c r="B184" s="85" t="s">
        <v>121</v>
      </c>
      <c r="C184" s="87">
        <v>129819.35665</v>
      </c>
      <c r="D184" s="86">
        <v>0.0005480267799493829</v>
      </c>
      <c r="E184" s="86">
        <v>6.254899276609534E-05</v>
      </c>
      <c r="F184" s="86">
        <v>0</v>
      </c>
      <c r="G184" s="86">
        <v>0</v>
      </c>
    </row>
    <row r="185" spans="2:7" s="10" customFormat="1" ht="12" customHeight="1">
      <c r="B185" s="85" t="s">
        <v>122</v>
      </c>
      <c r="C185" s="87">
        <v>5183941.727186</v>
      </c>
      <c r="D185" s="86">
        <v>0.0010638597019866003</v>
      </c>
      <c r="E185" s="86">
        <v>0.00017603320600892585</v>
      </c>
      <c r="F185" s="86">
        <v>0.00010037707450898778</v>
      </c>
      <c r="G185" s="86">
        <v>0.0011792670986134825</v>
      </c>
    </row>
    <row r="186" spans="2:7" s="10" customFormat="1" ht="12" customHeight="1">
      <c r="B186" s="85" t="s">
        <v>123</v>
      </c>
      <c r="C186" s="87">
        <v>1470860.89785</v>
      </c>
      <c r="D186" s="86">
        <v>0.004439069544607515</v>
      </c>
      <c r="E186" s="86">
        <v>0.0014800242260719907</v>
      </c>
      <c r="F186" s="86">
        <v>0.0005272924469837214</v>
      </c>
      <c r="G186" s="86">
        <v>0.010927538140074432</v>
      </c>
    </row>
    <row r="187" spans="2:7" s="10" customFormat="1" ht="12" customHeight="1">
      <c r="B187" s="129" t="s">
        <v>124</v>
      </c>
      <c r="C187" s="130">
        <v>93201142.059675</v>
      </c>
      <c r="D187" s="131">
        <v>0.0017613254086081148</v>
      </c>
      <c r="E187" s="131">
        <v>0.000346683753148772</v>
      </c>
      <c r="F187" s="131">
        <v>0.00032128900869934706</v>
      </c>
      <c r="G187" s="131">
        <v>0.004164825914595167</v>
      </c>
    </row>
    <row r="188" spans="3:7" s="10" customFormat="1" ht="12" customHeight="1">
      <c r="C188" s="89"/>
      <c r="D188" s="90"/>
      <c r="E188" s="90"/>
      <c r="F188" s="90"/>
      <c r="G188" s="40"/>
    </row>
    <row r="189" spans="3:7" s="10" customFormat="1" ht="12" customHeight="1">
      <c r="C189" s="89"/>
      <c r="D189" s="90"/>
      <c r="E189" s="90"/>
      <c r="F189" s="90"/>
      <c r="G189" s="40"/>
    </row>
    <row r="190" s="10" customFormat="1" ht="12" customHeight="1">
      <c r="B190" s="82" t="s">
        <v>160</v>
      </c>
    </row>
    <row r="191" spans="4:7" s="10" customFormat="1" ht="12" customHeight="1">
      <c r="D191" s="202" t="s">
        <v>56</v>
      </c>
      <c r="E191" s="202"/>
      <c r="F191" s="202"/>
      <c r="G191" s="202"/>
    </row>
    <row r="192" spans="2:7" s="10" customFormat="1" ht="12" customHeight="1">
      <c r="B192" s="81" t="s">
        <v>136</v>
      </c>
      <c r="C192" s="82" t="s">
        <v>125</v>
      </c>
      <c r="D192" s="84" t="s">
        <v>64</v>
      </c>
      <c r="E192" s="84" t="s">
        <v>60</v>
      </c>
      <c r="F192" s="84" t="s">
        <v>61</v>
      </c>
      <c r="G192" s="84" t="s">
        <v>62</v>
      </c>
    </row>
    <row r="193" spans="2:7" s="10" customFormat="1" ht="12" customHeight="1">
      <c r="B193" s="85" t="s">
        <v>102</v>
      </c>
      <c r="C193" s="87">
        <v>21600418.931303</v>
      </c>
      <c r="D193" s="86">
        <v>0.0014142298978160263</v>
      </c>
      <c r="E193" s="86">
        <v>0.00027134432872068557</v>
      </c>
      <c r="F193" s="86">
        <v>0.00030206384324076675</v>
      </c>
      <c r="G193" s="86">
        <v>0.0025587938680162394</v>
      </c>
    </row>
    <row r="194" spans="2:7" s="10" customFormat="1" ht="12" customHeight="1">
      <c r="B194" s="85" t="s">
        <v>103</v>
      </c>
      <c r="C194" s="87">
        <v>126759.48672</v>
      </c>
      <c r="D194" s="86">
        <v>0.004744432401564083</v>
      </c>
      <c r="E194" s="86">
        <v>0.002860592547214757</v>
      </c>
      <c r="F194" s="86">
        <v>0.0010311631293421508</v>
      </c>
      <c r="G194" s="86">
        <v>0.00991481766391299</v>
      </c>
    </row>
    <row r="195" spans="2:7" s="10" customFormat="1" ht="12" customHeight="1">
      <c r="B195" s="85" t="s">
        <v>104</v>
      </c>
      <c r="C195" s="87">
        <v>6176981.258685</v>
      </c>
      <c r="D195" s="86">
        <v>0.002246035790782622</v>
      </c>
      <c r="E195" s="86">
        <v>0.0006897271504603838</v>
      </c>
      <c r="F195" s="86">
        <v>4.133550197210023E-05</v>
      </c>
      <c r="G195" s="86">
        <v>0.01917701766999011</v>
      </c>
    </row>
    <row r="196" spans="2:7" s="10" customFormat="1" ht="12" customHeight="1">
      <c r="B196" s="85" t="s">
        <v>105</v>
      </c>
      <c r="C196" s="87">
        <v>674808.799567</v>
      </c>
      <c r="D196" s="86">
        <v>0.003946855788941977</v>
      </c>
      <c r="E196" s="86">
        <v>0</v>
      </c>
      <c r="F196" s="86">
        <v>0.0016043573671456076</v>
      </c>
      <c r="G196" s="86">
        <v>0.010544542189677708</v>
      </c>
    </row>
    <row r="197" spans="2:7" s="10" customFormat="1" ht="12" customHeight="1">
      <c r="B197" s="85" t="s">
        <v>106</v>
      </c>
      <c r="C197" s="87">
        <v>19016547.590381</v>
      </c>
      <c r="D197" s="86">
        <v>0.0012495359020382483</v>
      </c>
      <c r="E197" s="86">
        <v>0.00016160581132794504</v>
      </c>
      <c r="F197" s="86">
        <v>0.00018112346184973274</v>
      </c>
      <c r="G197" s="86">
        <v>0.0009283774956569962</v>
      </c>
    </row>
    <row r="198" spans="2:7" s="10" customFormat="1" ht="38.25" customHeight="1">
      <c r="B198" s="85" t="s">
        <v>107</v>
      </c>
      <c r="C198" s="87">
        <v>2284.042396</v>
      </c>
      <c r="D198" s="86">
        <v>0</v>
      </c>
      <c r="E198" s="86">
        <v>0</v>
      </c>
      <c r="F198" s="86">
        <v>0</v>
      </c>
      <c r="G198" s="86">
        <v>0.01238017562612704</v>
      </c>
    </row>
    <row r="199" spans="2:7" s="10" customFormat="1" ht="12" customHeight="1">
      <c r="B199" s="85" t="s">
        <v>108</v>
      </c>
      <c r="C199" s="87">
        <v>2363419.241924</v>
      </c>
      <c r="D199" s="86">
        <v>0.0014920469045218154</v>
      </c>
      <c r="E199" s="86">
        <v>9.248987912193247E-05</v>
      </c>
      <c r="F199" s="86">
        <v>0.0003638548577187445</v>
      </c>
      <c r="G199" s="86">
        <v>0.0008860647928444601</v>
      </c>
    </row>
    <row r="200" spans="2:7" s="10" customFormat="1" ht="12" customHeight="1">
      <c r="B200" s="85" t="s">
        <v>109</v>
      </c>
      <c r="C200" s="87">
        <v>3596212.905966</v>
      </c>
      <c r="D200" s="86">
        <v>0.0004510596909623949</v>
      </c>
      <c r="E200" s="86">
        <v>0.0001015637854460926</v>
      </c>
      <c r="F200" s="86">
        <v>5.033022146706884E-05</v>
      </c>
      <c r="G200" s="86">
        <v>0.0013963113161819774</v>
      </c>
    </row>
    <row r="201" spans="1:7" s="10" customFormat="1" ht="12" customHeight="1">
      <c r="A201" s="7"/>
      <c r="B201" s="85" t="s">
        <v>110</v>
      </c>
      <c r="C201" s="87">
        <v>32170.431923</v>
      </c>
      <c r="D201" s="86">
        <v>0.009551332221322132</v>
      </c>
      <c r="E201" s="86">
        <v>0</v>
      </c>
      <c r="F201" s="86">
        <v>0</v>
      </c>
      <c r="G201" s="86">
        <v>0.00959881622786753</v>
      </c>
    </row>
    <row r="202" spans="1:7" s="10" customFormat="1" ht="12" customHeight="1">
      <c r="A202" s="7"/>
      <c r="B202" s="85" t="s">
        <v>111</v>
      </c>
      <c r="C202" s="87">
        <v>1089644.523963</v>
      </c>
      <c r="D202" s="86">
        <v>0.0008972216144805746</v>
      </c>
      <c r="E202" s="86">
        <v>0.0004321012051596267</v>
      </c>
      <c r="F202" s="86">
        <v>0</v>
      </c>
      <c r="G202" s="86">
        <v>0.0032448335610779973</v>
      </c>
    </row>
    <row r="203" spans="1:7" s="10" customFormat="1" ht="12" customHeight="1">
      <c r="A203" s="7"/>
      <c r="B203" s="85" t="s">
        <v>112</v>
      </c>
      <c r="C203" s="87">
        <v>33970620.582255</v>
      </c>
      <c r="D203" s="86">
        <v>0.001580659739023102</v>
      </c>
      <c r="E203" s="86">
        <v>0.00030966634682249607</v>
      </c>
      <c r="F203" s="86">
        <v>0.00035608251279102874</v>
      </c>
      <c r="G203" s="86">
        <v>0.0017742923093517114</v>
      </c>
    </row>
    <row r="204" spans="1:7" s="10" customFormat="1" ht="12" customHeight="1">
      <c r="A204" s="7"/>
      <c r="B204" s="85" t="s">
        <v>169</v>
      </c>
      <c r="C204" s="87">
        <v>1256390.081367</v>
      </c>
      <c r="D204" s="86">
        <v>0.0029154824153136702</v>
      </c>
      <c r="E204" s="86">
        <v>0.0005026719379325627</v>
      </c>
      <c r="F204" s="86">
        <v>0.000914141275892889</v>
      </c>
      <c r="G204" s="86">
        <v>0.004966761955976631</v>
      </c>
    </row>
    <row r="205" spans="2:7" ht="12" customHeight="1">
      <c r="B205" s="85" t="s">
        <v>127</v>
      </c>
      <c r="C205" s="87">
        <v>0.13</v>
      </c>
      <c r="D205" s="86">
        <v>0</v>
      </c>
      <c r="E205" s="86">
        <v>0</v>
      </c>
      <c r="F205" s="86">
        <v>0</v>
      </c>
      <c r="G205" s="86">
        <v>1</v>
      </c>
    </row>
    <row r="206" spans="2:7" ht="12" customHeight="1">
      <c r="B206" s="85" t="s">
        <v>114</v>
      </c>
      <c r="C206" s="87">
        <v>1908.112219</v>
      </c>
      <c r="D206" s="86">
        <v>0</v>
      </c>
      <c r="E206" s="86">
        <v>0</v>
      </c>
      <c r="F206" s="86">
        <v>0</v>
      </c>
      <c r="G206" s="86">
        <v>0.0005684319764842929</v>
      </c>
    </row>
    <row r="207" spans="2:7" ht="12" customHeight="1">
      <c r="B207" s="85" t="s">
        <v>115</v>
      </c>
      <c r="C207" s="87">
        <v>48488.461781</v>
      </c>
      <c r="D207" s="86">
        <v>0</v>
      </c>
      <c r="E207" s="86">
        <v>0</v>
      </c>
      <c r="F207" s="86">
        <v>0</v>
      </c>
      <c r="G207" s="86">
        <v>0.061188863742478804</v>
      </c>
    </row>
    <row r="208" spans="2:7" ht="12" customHeight="1">
      <c r="B208" s="85" t="s">
        <v>116</v>
      </c>
      <c r="C208" s="87">
        <v>34742.094528</v>
      </c>
      <c r="D208" s="86">
        <v>3.436753069213225E-07</v>
      </c>
      <c r="E208" s="86">
        <v>0</v>
      </c>
      <c r="F208" s="86">
        <v>6.965613423363488E-05</v>
      </c>
      <c r="G208" s="86">
        <v>0.015316348833578304</v>
      </c>
    </row>
    <row r="209" spans="2:7" ht="12" customHeight="1">
      <c r="B209" s="85" t="s">
        <v>117</v>
      </c>
      <c r="C209" s="87">
        <v>540263.259309</v>
      </c>
      <c r="D209" s="86">
        <v>0.00575200597385548</v>
      </c>
      <c r="E209" s="86">
        <v>0.0007461320736775203</v>
      </c>
      <c r="F209" s="86">
        <v>0.0007445419822078564</v>
      </c>
      <c r="G209" s="86">
        <v>0.006744964246987238</v>
      </c>
    </row>
    <row r="210" spans="2:7" ht="12" customHeight="1">
      <c r="B210" s="85" t="s">
        <v>118</v>
      </c>
      <c r="C210" s="87">
        <v>30326.01012</v>
      </c>
      <c r="D210" s="86">
        <v>0.006759833363796292</v>
      </c>
      <c r="E210" s="86">
        <v>0.0022829017640649658</v>
      </c>
      <c r="F210" s="86">
        <v>0.0010525426481655478</v>
      </c>
      <c r="G210" s="86">
        <v>0.006536831822438236</v>
      </c>
    </row>
    <row r="211" spans="2:7" ht="12" customHeight="1">
      <c r="B211" s="85" t="s">
        <v>119</v>
      </c>
      <c r="C211" s="87">
        <v>4164.818579</v>
      </c>
      <c r="D211" s="86">
        <v>0</v>
      </c>
      <c r="E211" s="86">
        <v>0</v>
      </c>
      <c r="F211" s="86">
        <v>0</v>
      </c>
      <c r="G211" s="86">
        <v>0</v>
      </c>
    </row>
    <row r="212" spans="2:7" ht="12" customHeight="1">
      <c r="B212" s="85" t="s">
        <v>120</v>
      </c>
      <c r="C212" s="87">
        <v>64286.72775</v>
      </c>
      <c r="D212" s="86">
        <v>0.003990247769299473</v>
      </c>
      <c r="E212" s="86">
        <v>0</v>
      </c>
      <c r="F212" s="86">
        <v>0.0013326369376453447</v>
      </c>
      <c r="G212" s="86">
        <v>0.0030491915028292914</v>
      </c>
    </row>
    <row r="213" spans="2:7" ht="12" customHeight="1">
      <c r="B213" s="85" t="s">
        <v>121</v>
      </c>
      <c r="C213" s="87">
        <v>350266.979085</v>
      </c>
      <c r="D213" s="86">
        <v>0.00012859103966254772</v>
      </c>
      <c r="E213" s="86">
        <v>3.5033904800435437E-05</v>
      </c>
      <c r="F213" s="86">
        <v>0</v>
      </c>
      <c r="G213" s="86">
        <v>5.667409771785167E-05</v>
      </c>
    </row>
    <row r="214" spans="2:7" ht="12" customHeight="1">
      <c r="B214" s="85" t="s">
        <v>122</v>
      </c>
      <c r="C214" s="87">
        <v>4342478.450427</v>
      </c>
      <c r="D214" s="86">
        <v>0.0009285216369015075</v>
      </c>
      <c r="E214" s="86">
        <v>0.00020711257183361794</v>
      </c>
      <c r="F214" s="86">
        <v>0.00011628166282560313</v>
      </c>
      <c r="G214" s="86">
        <v>0.0013195760290846213</v>
      </c>
    </row>
    <row r="215" spans="2:7" ht="12" customHeight="1">
      <c r="B215" s="85" t="s">
        <v>123</v>
      </c>
      <c r="C215" s="87">
        <v>1593073.697719</v>
      </c>
      <c r="D215" s="86">
        <v>0.0025976097903851834</v>
      </c>
      <c r="E215" s="86">
        <v>0.00085022105125416</v>
      </c>
      <c r="F215" s="86">
        <v>0.00047184736027986894</v>
      </c>
      <c r="G215" s="86">
        <v>0.008633456676042617</v>
      </c>
    </row>
    <row r="216" spans="2:7" ht="12" customHeight="1">
      <c r="B216" s="129" t="s">
        <v>124</v>
      </c>
      <c r="C216" s="130">
        <v>96916256.617967</v>
      </c>
      <c r="D216" s="131">
        <v>0.0015170322726615042</v>
      </c>
      <c r="E216" s="131">
        <v>0.0002940849834548415</v>
      </c>
      <c r="F216" s="131">
        <v>0.0002837750980252101</v>
      </c>
      <c r="G216" s="131">
        <v>0.003139811392040363</v>
      </c>
    </row>
    <row r="217" spans="2:7" ht="12" customHeight="1">
      <c r="B217" s="10"/>
      <c r="C217" s="89"/>
      <c r="D217" s="90"/>
      <c r="E217" s="90"/>
      <c r="F217" s="90"/>
      <c r="G217" s="40"/>
    </row>
    <row r="218" spans="2:7" ht="12" customHeight="1">
      <c r="B218" s="10"/>
      <c r="C218" s="89"/>
      <c r="D218" s="90"/>
      <c r="E218" s="90"/>
      <c r="F218" s="90"/>
      <c r="G218" s="40"/>
    </row>
    <row r="219" spans="2:7" ht="12" customHeight="1">
      <c r="B219" s="91"/>
      <c r="C219" s="92"/>
      <c r="D219" s="93"/>
      <c r="E219" s="93"/>
      <c r="F219" s="93"/>
      <c r="G219" s="93"/>
    </row>
    <row r="220" spans="2:7" ht="12" customHeight="1">
      <c r="B220" s="82" t="s">
        <v>135</v>
      </c>
      <c r="C220" s="10"/>
      <c r="D220" s="10"/>
      <c r="E220" s="10"/>
      <c r="F220" s="10"/>
      <c r="G220" s="10"/>
    </row>
    <row r="221" spans="2:7" ht="12" customHeight="1">
      <c r="B221" s="10"/>
      <c r="C221" s="10"/>
      <c r="D221" s="202" t="s">
        <v>56</v>
      </c>
      <c r="E221" s="202"/>
      <c r="F221" s="202"/>
      <c r="G221" s="202"/>
    </row>
    <row r="222" spans="2:7" ht="12" customHeight="1">
      <c r="B222" s="81" t="s">
        <v>136</v>
      </c>
      <c r="C222" s="82" t="s">
        <v>125</v>
      </c>
      <c r="D222" s="84" t="s">
        <v>64</v>
      </c>
      <c r="E222" s="84" t="s">
        <v>60</v>
      </c>
      <c r="F222" s="84" t="s">
        <v>61</v>
      </c>
      <c r="G222" s="84" t="s">
        <v>62</v>
      </c>
    </row>
    <row r="223" spans="2:7" ht="12" customHeight="1">
      <c r="B223" s="85" t="s">
        <v>102</v>
      </c>
      <c r="C223" s="87">
        <v>20185685.927303</v>
      </c>
      <c r="D223" s="86">
        <v>0.0015559201191433733</v>
      </c>
      <c r="E223" s="86">
        <v>0.0003256578476289757</v>
      </c>
      <c r="F223" s="86">
        <v>0.00016776199194794733</v>
      </c>
      <c r="G223" s="86">
        <v>0.0028895918556379337</v>
      </c>
    </row>
    <row r="224" spans="2:7" ht="12" customHeight="1">
      <c r="B224" s="85" t="s">
        <v>103</v>
      </c>
      <c r="C224" s="87">
        <v>107602.441863</v>
      </c>
      <c r="D224" s="86">
        <v>0.0072642073401568</v>
      </c>
      <c r="E224" s="86">
        <v>0.0013418373180027988</v>
      </c>
      <c r="F224" s="86">
        <v>0.00045477859194222254</v>
      </c>
      <c r="G224" s="86">
        <v>0.010199187379012166</v>
      </c>
    </row>
    <row r="225" spans="2:7" s="10" customFormat="1" ht="12" customHeight="1">
      <c r="B225" s="85" t="s">
        <v>104</v>
      </c>
      <c r="C225" s="87">
        <v>5369020.572749</v>
      </c>
      <c r="D225" s="86">
        <v>0.0022604718047831884</v>
      </c>
      <c r="E225" s="86">
        <v>0.0007632467286117764</v>
      </c>
      <c r="F225" s="86">
        <v>5.631838524417886E-05</v>
      </c>
      <c r="G225" s="86">
        <v>0.004949984365284802</v>
      </c>
    </row>
    <row r="226" spans="2:7" s="10" customFormat="1" ht="38.25" customHeight="1">
      <c r="B226" s="85" t="s">
        <v>105</v>
      </c>
      <c r="C226" s="87">
        <v>618537.252676</v>
      </c>
      <c r="D226" s="86">
        <v>0.0034555598919109912</v>
      </c>
      <c r="E226" s="86">
        <v>2.1017327483118652E-05</v>
      </c>
      <c r="F226" s="86">
        <v>0.001379437557412468</v>
      </c>
      <c r="G226" s="86">
        <v>0.012707495338388662</v>
      </c>
    </row>
    <row r="227" spans="2:7" ht="12" customHeight="1">
      <c r="B227" s="85" t="s">
        <v>106</v>
      </c>
      <c r="C227" s="87">
        <v>17373681.971452</v>
      </c>
      <c r="D227" s="86">
        <v>0.0013431707714199465</v>
      </c>
      <c r="E227" s="86">
        <v>0.0001728066014408047</v>
      </c>
      <c r="F227" s="86">
        <v>0.000189817459903946</v>
      </c>
      <c r="G227" s="86">
        <v>0.00095381135157357</v>
      </c>
    </row>
    <row r="228" spans="2:7" ht="12" customHeight="1">
      <c r="B228" s="85" t="s">
        <v>107</v>
      </c>
      <c r="C228" s="87">
        <v>1793.698981</v>
      </c>
      <c r="D228" s="86">
        <v>0.00016725214385345072</v>
      </c>
      <c r="E228" s="86">
        <v>0</v>
      </c>
      <c r="F228" s="86">
        <v>0</v>
      </c>
      <c r="G228" s="86">
        <v>0.0019061860636692862</v>
      </c>
    </row>
    <row r="229" spans="2:7" ht="12" customHeight="1">
      <c r="B229" s="85" t="s">
        <v>108</v>
      </c>
      <c r="C229" s="87">
        <v>2038837.598919</v>
      </c>
      <c r="D229" s="86">
        <v>0.0013086738528927837</v>
      </c>
      <c r="E229" s="86">
        <v>0.00011509153702306351</v>
      </c>
      <c r="F229" s="86">
        <v>0.00031303511537083233</v>
      </c>
      <c r="G229" s="86">
        <v>0.0011443867359700853</v>
      </c>
    </row>
    <row r="230" spans="2:7" ht="12" customHeight="1">
      <c r="B230" s="85" t="s">
        <v>109</v>
      </c>
      <c r="C230" s="87">
        <v>3662052.931597</v>
      </c>
      <c r="D230" s="86">
        <v>0.0005823301093220459</v>
      </c>
      <c r="E230" s="86">
        <v>7.207165295803127E-05</v>
      </c>
      <c r="F230" s="86">
        <v>8.485066431426307E-05</v>
      </c>
      <c r="G230" s="86">
        <v>0.001274113344387199</v>
      </c>
    </row>
    <row r="231" spans="2:7" ht="12" customHeight="1">
      <c r="B231" s="85" t="s">
        <v>110</v>
      </c>
      <c r="C231" s="87">
        <v>23180.065067</v>
      </c>
      <c r="D231" s="86">
        <v>0</v>
      </c>
      <c r="E231" s="86">
        <v>0</v>
      </c>
      <c r="F231" s="86">
        <v>0</v>
      </c>
      <c r="G231" s="86">
        <v>4.461471514470793E-05</v>
      </c>
    </row>
    <row r="232" spans="2:7" ht="12" customHeight="1">
      <c r="B232" s="85" t="s">
        <v>111</v>
      </c>
      <c r="C232" s="87">
        <v>1163248.719382</v>
      </c>
      <c r="D232" s="86">
        <v>0.000419816873952328</v>
      </c>
      <c r="E232" s="86">
        <v>0.0003654723043459372</v>
      </c>
      <c r="F232" s="86">
        <v>0</v>
      </c>
      <c r="G232" s="86">
        <v>0.0008682383639644765</v>
      </c>
    </row>
    <row r="233" spans="2:7" ht="12" customHeight="1">
      <c r="B233" s="85" t="s">
        <v>112</v>
      </c>
      <c r="C233" s="87">
        <v>31231431.689757</v>
      </c>
      <c r="D233" s="86">
        <v>0.0015441303700725487</v>
      </c>
      <c r="E233" s="86">
        <v>0.0003094566407651995</v>
      </c>
      <c r="F233" s="86">
        <v>0.0005646718055446665</v>
      </c>
      <c r="G233" s="86">
        <v>0.0015227563956537284</v>
      </c>
    </row>
    <row r="234" spans="2:7" ht="12" customHeight="1">
      <c r="B234" s="85" t="s">
        <v>169</v>
      </c>
      <c r="C234" s="87">
        <v>1039727.913143</v>
      </c>
      <c r="D234" s="86">
        <v>0.0025208755587573756</v>
      </c>
      <c r="E234" s="86">
        <v>0.0005969826924466069</v>
      </c>
      <c r="F234" s="86">
        <v>0.0006184954091076279</v>
      </c>
      <c r="G234" s="86">
        <v>0.005307374991327222</v>
      </c>
    </row>
    <row r="235" spans="2:7" ht="12" customHeight="1">
      <c r="B235" s="85" t="s">
        <v>114</v>
      </c>
      <c r="C235" s="87">
        <v>2027.57364</v>
      </c>
      <c r="D235" s="86">
        <v>0</v>
      </c>
      <c r="E235" s="86">
        <v>0</v>
      </c>
      <c r="F235" s="86">
        <v>0</v>
      </c>
      <c r="G235" s="86">
        <v>0.00126505886119135</v>
      </c>
    </row>
    <row r="236" spans="2:7" ht="12" customHeight="1">
      <c r="B236" s="85" t="s">
        <v>115</v>
      </c>
      <c r="C236" s="87">
        <v>53069.3298</v>
      </c>
      <c r="D236" s="86">
        <v>0</v>
      </c>
      <c r="E236" s="86">
        <v>0</v>
      </c>
      <c r="F236" s="86">
        <v>0</v>
      </c>
      <c r="G236" s="86">
        <v>0.12176993927290937</v>
      </c>
    </row>
    <row r="237" spans="2:7" ht="12" customHeight="1">
      <c r="B237" s="85" t="s">
        <v>116</v>
      </c>
      <c r="C237" s="87">
        <v>35712.588964</v>
      </c>
      <c r="D237" s="86">
        <v>1.1602519224178642E-05</v>
      </c>
      <c r="E237" s="86">
        <v>0</v>
      </c>
      <c r="F237" s="86">
        <v>0</v>
      </c>
      <c r="G237" s="86">
        <v>0.009202260086248054</v>
      </c>
    </row>
    <row r="238" spans="2:7" ht="12" customHeight="1">
      <c r="B238" s="85" t="s">
        <v>117</v>
      </c>
      <c r="C238" s="87">
        <v>307496.079321</v>
      </c>
      <c r="D238" s="86">
        <v>0.01570209771669845</v>
      </c>
      <c r="E238" s="86">
        <v>0.0008474556930137854</v>
      </c>
      <c r="F238" s="86">
        <v>0.0033309077932365395</v>
      </c>
      <c r="G238" s="86">
        <v>0.018284377499755745</v>
      </c>
    </row>
    <row r="239" spans="2:7" ht="12" customHeight="1">
      <c r="B239" s="85" t="s">
        <v>118</v>
      </c>
      <c r="C239" s="87">
        <v>33727.562927</v>
      </c>
      <c r="D239" s="86">
        <v>0.004856892813588494</v>
      </c>
      <c r="E239" s="86">
        <v>0.0020692771710501953</v>
      </c>
      <c r="F239" s="86">
        <v>0.0002806827169958837</v>
      </c>
      <c r="G239" s="86">
        <v>0.0043020622721555825</v>
      </c>
    </row>
    <row r="240" spans="2:7" ht="12" customHeight="1">
      <c r="B240" s="85" t="s">
        <v>119</v>
      </c>
      <c r="C240" s="87">
        <v>225.495221</v>
      </c>
      <c r="D240" s="86">
        <v>0</v>
      </c>
      <c r="E240" s="86">
        <v>0</v>
      </c>
      <c r="F240" s="86">
        <v>0</v>
      </c>
      <c r="G240" s="86">
        <v>0</v>
      </c>
    </row>
    <row r="241" spans="2:7" ht="12" customHeight="1">
      <c r="B241" s="85" t="s">
        <v>120</v>
      </c>
      <c r="C241" s="87">
        <v>65541.973813</v>
      </c>
      <c r="D241" s="86">
        <v>0.0037336616791278626</v>
      </c>
      <c r="E241" s="86">
        <v>0</v>
      </c>
      <c r="F241" s="86">
        <v>0.001320875844340663</v>
      </c>
      <c r="G241" s="86">
        <v>0.0038575620520883928</v>
      </c>
    </row>
    <row r="242" spans="2:7" ht="12" customHeight="1">
      <c r="B242" s="85" t="s">
        <v>121</v>
      </c>
      <c r="C242" s="87">
        <v>290553.355009</v>
      </c>
      <c r="D242" s="86">
        <v>0.001307364865871997</v>
      </c>
      <c r="E242" s="86">
        <v>0</v>
      </c>
      <c r="F242" s="86">
        <v>0</v>
      </c>
      <c r="G242" s="86">
        <v>1.408725774263806E-07</v>
      </c>
    </row>
    <row r="243" spans="2:7" ht="12" customHeight="1">
      <c r="B243" s="85" t="s">
        <v>122</v>
      </c>
      <c r="C243" s="87">
        <v>4029209.501225</v>
      </c>
      <c r="D243" s="86">
        <v>0.0008135016479047467</v>
      </c>
      <c r="E243" s="86">
        <v>0.0002802313070731906</v>
      </c>
      <c r="F243" s="86">
        <v>7.806059622970108E-05</v>
      </c>
      <c r="G243" s="86">
        <v>0.0012697836403007872</v>
      </c>
    </row>
    <row r="244" spans="2:7" ht="12" customHeight="1">
      <c r="B244" s="85" t="s">
        <v>123</v>
      </c>
      <c r="C244" s="87">
        <v>1574652.0154</v>
      </c>
      <c r="D244" s="86">
        <v>0.0037611455941238816</v>
      </c>
      <c r="E244" s="86">
        <v>0.0008015975661005718</v>
      </c>
      <c r="F244" s="86">
        <v>0.00041183139935541086</v>
      </c>
      <c r="G244" s="86">
        <v>0.007745460763851254</v>
      </c>
    </row>
    <row r="245" spans="2:7" ht="12" customHeight="1">
      <c r="B245" s="129" t="s">
        <v>124</v>
      </c>
      <c r="C245" s="130">
        <v>89207016.258209</v>
      </c>
      <c r="D245" s="131">
        <v>0.0015778115945005362</v>
      </c>
      <c r="E245" s="131">
        <v>0.0003112099047416046</v>
      </c>
      <c r="F245" s="131">
        <v>0.00032732389433900603</v>
      </c>
      <c r="G245" s="131">
        <v>0.002260469363299031</v>
      </c>
    </row>
    <row r="246" spans="2:7" ht="12" customHeight="1">
      <c r="B246" s="10"/>
      <c r="C246" s="10"/>
      <c r="D246" s="10"/>
      <c r="E246" s="10"/>
      <c r="F246" s="10"/>
      <c r="G246" s="10"/>
    </row>
    <row r="247" spans="2:7" ht="12" customHeight="1">
      <c r="B247" s="10"/>
      <c r="C247" s="10"/>
      <c r="D247" s="10"/>
      <c r="E247" s="10"/>
      <c r="F247" s="10"/>
      <c r="G247" s="10"/>
    </row>
    <row r="248" spans="2:7" ht="12" customHeight="1">
      <c r="B248" s="82" t="s">
        <v>144</v>
      </c>
      <c r="C248" s="10"/>
      <c r="D248" s="10"/>
      <c r="E248" s="10"/>
      <c r="F248" s="10"/>
      <c r="G248" s="10"/>
    </row>
    <row r="249" spans="2:7" ht="12" customHeight="1">
      <c r="B249" s="10"/>
      <c r="C249" s="10"/>
      <c r="D249" s="202" t="s">
        <v>56</v>
      </c>
      <c r="E249" s="202"/>
      <c r="F249" s="202"/>
      <c r="G249" s="202"/>
    </row>
    <row r="250" spans="2:7" ht="12" customHeight="1">
      <c r="B250" s="81" t="s">
        <v>136</v>
      </c>
      <c r="C250" s="82" t="s">
        <v>125</v>
      </c>
      <c r="D250" s="84" t="s">
        <v>64</v>
      </c>
      <c r="E250" s="84" t="s">
        <v>60</v>
      </c>
      <c r="F250" s="84" t="s">
        <v>61</v>
      </c>
      <c r="G250" s="84" t="s">
        <v>62</v>
      </c>
    </row>
    <row r="251" spans="2:7" ht="12" customHeight="1">
      <c r="B251" s="85" t="s">
        <v>102</v>
      </c>
      <c r="C251" s="87">
        <v>20356613.38301</v>
      </c>
      <c r="D251" s="86">
        <v>0.0012221403075211008</v>
      </c>
      <c r="E251" s="86">
        <v>0.0002915292950915442</v>
      </c>
      <c r="F251" s="86">
        <v>0.0001686804870433842</v>
      </c>
      <c r="G251" s="86">
        <v>0.0032590849200570785</v>
      </c>
    </row>
    <row r="252" spans="2:7" ht="12" customHeight="1">
      <c r="B252" s="85" t="s">
        <v>103</v>
      </c>
      <c r="C252" s="87">
        <v>108994.771306</v>
      </c>
      <c r="D252" s="86">
        <v>0.008683975585789372</v>
      </c>
      <c r="E252" s="86">
        <v>0.001811402387787125</v>
      </c>
      <c r="F252" s="86">
        <v>0.0006337903843667889</v>
      </c>
      <c r="G252" s="86">
        <v>0.012380152376407796</v>
      </c>
    </row>
    <row r="253" spans="2:7" ht="12" customHeight="1">
      <c r="B253" s="85" t="s">
        <v>104</v>
      </c>
      <c r="C253" s="87">
        <v>5837645.808373</v>
      </c>
      <c r="D253" s="86">
        <v>0.002237729507374958</v>
      </c>
      <c r="E253" s="86">
        <v>0.0006883749262821388</v>
      </c>
      <c r="F253" s="86">
        <v>5.8548818345534216E-05</v>
      </c>
      <c r="G253" s="86">
        <v>0.004242751657607497</v>
      </c>
    </row>
    <row r="254" spans="2:7" ht="12" customHeight="1">
      <c r="B254" s="85" t="s">
        <v>105</v>
      </c>
      <c r="C254" s="87">
        <v>632340.288371</v>
      </c>
      <c r="D254" s="86">
        <v>0.003282709655188244</v>
      </c>
      <c r="E254" s="86">
        <v>4.305767084703862E-07</v>
      </c>
      <c r="F254" s="86">
        <v>0.001712698126178209</v>
      </c>
      <c r="G254" s="86">
        <v>0.01156804744775056</v>
      </c>
    </row>
    <row r="255" spans="2:7" ht="13.5" customHeight="1">
      <c r="B255" s="85" t="s">
        <v>106</v>
      </c>
      <c r="C255" s="87">
        <v>18193450.990212</v>
      </c>
      <c r="D255" s="86">
        <v>0.0012503170688308723</v>
      </c>
      <c r="E255" s="86">
        <v>0.00018758527125151155</v>
      </c>
      <c r="F255" s="86">
        <v>0.0002423717506575489</v>
      </c>
      <c r="G255" s="86">
        <v>0.0008936746543988431</v>
      </c>
    </row>
    <row r="256" spans="2:7" s="10" customFormat="1" ht="12.75" customHeight="1">
      <c r="B256" s="85" t="s">
        <v>107</v>
      </c>
      <c r="C256" s="87">
        <v>1812.918093</v>
      </c>
      <c r="D256" s="86">
        <v>0.016711880761178986</v>
      </c>
      <c r="E256" s="86">
        <v>0</v>
      </c>
      <c r="F256" s="86">
        <v>0</v>
      </c>
      <c r="G256" s="86">
        <v>0.00939735174235475</v>
      </c>
    </row>
    <row r="257" spans="2:7" s="10" customFormat="1" ht="38.25" customHeight="1">
      <c r="B257" s="85" t="s">
        <v>108</v>
      </c>
      <c r="C257" s="87">
        <v>2312702.39981</v>
      </c>
      <c r="D257" s="86">
        <v>0.0012801095481386714</v>
      </c>
      <c r="E257" s="86">
        <v>8.847480809325498E-05</v>
      </c>
      <c r="F257" s="86">
        <v>0.00035654253615499475</v>
      </c>
      <c r="G257" s="86">
        <v>0.0017275137109418954</v>
      </c>
    </row>
    <row r="258" spans="2:7" ht="12" customHeight="1">
      <c r="B258" s="85" t="s">
        <v>109</v>
      </c>
      <c r="C258" s="87">
        <v>3410143.234248</v>
      </c>
      <c r="D258" s="86">
        <v>0.0004850427188477765</v>
      </c>
      <c r="E258" s="86">
        <v>9.004878414373016E-05</v>
      </c>
      <c r="F258" s="86">
        <v>9.476062405667837E-05</v>
      </c>
      <c r="G258" s="86">
        <v>0.002294464933736262</v>
      </c>
    </row>
    <row r="259" spans="2:7" ht="12" customHeight="1">
      <c r="B259" s="85" t="s">
        <v>110</v>
      </c>
      <c r="C259" s="87">
        <v>27910.770805</v>
      </c>
      <c r="D259" s="86">
        <v>0</v>
      </c>
      <c r="E259" s="86">
        <v>0</v>
      </c>
      <c r="F259" s="86">
        <v>0</v>
      </c>
      <c r="G259" s="86">
        <v>0.005997282417224164</v>
      </c>
    </row>
    <row r="260" spans="2:7" ht="12" customHeight="1">
      <c r="B260" s="85" t="s">
        <v>111</v>
      </c>
      <c r="C260" s="87">
        <v>1201566.824977</v>
      </c>
      <c r="D260" s="86">
        <v>0.0005105019606477081</v>
      </c>
      <c r="E260" s="86">
        <v>0.00032689620571666383</v>
      </c>
      <c r="F260" s="86">
        <v>0</v>
      </c>
      <c r="G260" s="86">
        <v>0.0009571340637022115</v>
      </c>
    </row>
    <row r="261" spans="2:7" ht="12" customHeight="1">
      <c r="B261" s="85" t="s">
        <v>112</v>
      </c>
      <c r="C261" s="87">
        <v>33617917.346831</v>
      </c>
      <c r="D261" s="86">
        <v>0.001475420202009498</v>
      </c>
      <c r="E261" s="86">
        <v>0.0002891312901902966</v>
      </c>
      <c r="F261" s="86">
        <v>0.0003026095943733103</v>
      </c>
      <c r="G261" s="86">
        <v>0.0015271379730142473</v>
      </c>
    </row>
    <row r="262" spans="2:7" ht="12" customHeight="1">
      <c r="B262" s="85" t="s">
        <v>169</v>
      </c>
      <c r="C262" s="87">
        <v>1011622.891442</v>
      </c>
      <c r="D262" s="86">
        <v>0.0021499970447482696</v>
      </c>
      <c r="E262" s="86">
        <v>0.0007990359686778046</v>
      </c>
      <c r="F262" s="86">
        <v>0.0005912438963766688</v>
      </c>
      <c r="G262" s="86">
        <v>0.012786136988816445</v>
      </c>
    </row>
    <row r="263" spans="2:7" ht="12" customHeight="1">
      <c r="B263" s="85" t="s">
        <v>127</v>
      </c>
      <c r="C263" s="87">
        <v>1.155909</v>
      </c>
      <c r="D263" s="86">
        <v>0</v>
      </c>
      <c r="E263" s="86">
        <v>0</v>
      </c>
      <c r="F263" s="86">
        <v>0</v>
      </c>
      <c r="G263" s="86">
        <v>1</v>
      </c>
    </row>
    <row r="264" spans="2:7" ht="12" customHeight="1">
      <c r="B264" s="85" t="s">
        <v>114</v>
      </c>
      <c r="C264" s="87">
        <v>1674.876653</v>
      </c>
      <c r="D264" s="86">
        <v>0</v>
      </c>
      <c r="E264" s="86">
        <v>0</v>
      </c>
      <c r="F264" s="86">
        <v>0</v>
      </c>
      <c r="G264" s="86">
        <v>0.0036479629643509036</v>
      </c>
    </row>
    <row r="265" spans="2:7" ht="12" customHeight="1">
      <c r="B265" s="85" t="s">
        <v>115</v>
      </c>
      <c r="C265" s="87">
        <v>47002.175516</v>
      </c>
      <c r="D265" s="86">
        <v>0</v>
      </c>
      <c r="E265" s="86">
        <v>0</v>
      </c>
      <c r="F265" s="86">
        <v>0</v>
      </c>
      <c r="G265" s="86">
        <v>0.03058410278287341</v>
      </c>
    </row>
    <row r="266" spans="2:7" ht="12" customHeight="1">
      <c r="B266" s="85" t="s">
        <v>116</v>
      </c>
      <c r="C266" s="87">
        <v>43470.578748</v>
      </c>
      <c r="D266" s="86">
        <v>0</v>
      </c>
      <c r="E266" s="86">
        <v>0</v>
      </c>
      <c r="F266" s="86">
        <v>0</v>
      </c>
      <c r="G266" s="86">
        <v>0.03921489582372836</v>
      </c>
    </row>
    <row r="267" spans="2:7" ht="12" customHeight="1">
      <c r="B267" s="85" t="s">
        <v>117</v>
      </c>
      <c r="C267" s="87">
        <v>1173767.564907</v>
      </c>
      <c r="D267" s="86">
        <v>0.0032733094514367654</v>
      </c>
      <c r="E267" s="86">
        <v>0.0005024013736882595</v>
      </c>
      <c r="F267" s="86">
        <v>0.0002915451161125872</v>
      </c>
      <c r="G267" s="86">
        <v>0.0045135215747930104</v>
      </c>
    </row>
    <row r="268" spans="2:7" ht="12" customHeight="1">
      <c r="B268" s="85" t="s">
        <v>118</v>
      </c>
      <c r="C268" s="87">
        <v>28295.445396</v>
      </c>
      <c r="D268" s="86">
        <v>0.011569220961839918</v>
      </c>
      <c r="E268" s="86">
        <v>0.0021102227642771404</v>
      </c>
      <c r="F268" s="86">
        <v>0.0007892917636545551</v>
      </c>
      <c r="G268" s="86">
        <v>0.007598339944505463</v>
      </c>
    </row>
    <row r="269" spans="2:7" ht="12" customHeight="1">
      <c r="B269" s="85" t="s">
        <v>119</v>
      </c>
      <c r="C269" s="87">
        <v>41.191296</v>
      </c>
      <c r="D269" s="86">
        <v>0</v>
      </c>
      <c r="E269" s="86">
        <v>0</v>
      </c>
      <c r="F269" s="86">
        <v>0</v>
      </c>
      <c r="G269" s="86">
        <v>0</v>
      </c>
    </row>
    <row r="270" spans="2:7" ht="12" customHeight="1">
      <c r="B270" s="85" t="s">
        <v>120</v>
      </c>
      <c r="C270" s="87">
        <v>68035.402408</v>
      </c>
      <c r="D270" s="86">
        <v>0.012143361996237024</v>
      </c>
      <c r="E270" s="86">
        <v>0</v>
      </c>
      <c r="F270" s="86">
        <v>0.0014686045714966062</v>
      </c>
      <c r="G270" s="86">
        <v>0.002526164671876633</v>
      </c>
    </row>
    <row r="271" spans="2:7" ht="12" customHeight="1">
      <c r="B271" s="85" t="s">
        <v>121</v>
      </c>
      <c r="C271" s="87">
        <v>187932.298908</v>
      </c>
      <c r="D271" s="86">
        <v>8.279511340207225E-05</v>
      </c>
      <c r="E271" s="86">
        <v>0</v>
      </c>
      <c r="F271" s="86">
        <v>0</v>
      </c>
      <c r="G271" s="86">
        <v>0.0002230933067046904</v>
      </c>
    </row>
    <row r="272" spans="2:7" ht="12" customHeight="1">
      <c r="B272" s="85" t="s">
        <v>122</v>
      </c>
      <c r="C272" s="87">
        <v>4655038.38375</v>
      </c>
      <c r="D272" s="86">
        <v>0.0007509088952310833</v>
      </c>
      <c r="E272" s="86">
        <v>0.00023084399169536707</v>
      </c>
      <c r="F272" s="86">
        <v>8.099149414451914E-05</v>
      </c>
      <c r="G272" s="86">
        <v>0.001450030883217419</v>
      </c>
    </row>
    <row r="273" spans="2:7" ht="12" customHeight="1">
      <c r="B273" s="85" t="s">
        <v>123</v>
      </c>
      <c r="C273" s="87">
        <v>1326695.859662</v>
      </c>
      <c r="D273" s="86">
        <v>0.004021421702001271</v>
      </c>
      <c r="E273" s="86">
        <v>0.0011086070875164329</v>
      </c>
      <c r="F273" s="86">
        <v>0.000575955536783444</v>
      </c>
      <c r="G273" s="86">
        <v>0.009943902779165256</v>
      </c>
    </row>
    <row r="274" spans="2:7" ht="12" customHeight="1">
      <c r="B274" s="129" t="s">
        <v>124</v>
      </c>
      <c r="C274" s="130">
        <v>94244676.560631</v>
      </c>
      <c r="D274" s="131">
        <v>0.0014280628340043707</v>
      </c>
      <c r="E274" s="131">
        <v>0.0002991272310310664</v>
      </c>
      <c r="F274" s="131">
        <v>0.00024257873514258607</v>
      </c>
      <c r="G274" s="131">
        <v>0.0023585591876481024</v>
      </c>
    </row>
    <row r="275" spans="2:7" ht="12" customHeight="1">
      <c r="B275" s="10"/>
      <c r="C275" s="10"/>
      <c r="D275" s="10"/>
      <c r="E275" s="10"/>
      <c r="F275" s="10"/>
      <c r="G275" s="10"/>
    </row>
    <row r="276" spans="2:7" ht="12" customHeight="1">
      <c r="B276" s="10"/>
      <c r="C276" s="10"/>
      <c r="D276" s="10"/>
      <c r="E276" s="10"/>
      <c r="F276" s="10"/>
      <c r="G276" s="10"/>
    </row>
    <row r="277" spans="2:7" ht="12" customHeight="1">
      <c r="B277" s="82" t="s">
        <v>157</v>
      </c>
      <c r="C277" s="10"/>
      <c r="D277" s="10"/>
      <c r="E277" s="10"/>
      <c r="F277" s="10"/>
      <c r="G277" s="10"/>
    </row>
    <row r="278" spans="2:7" ht="12" customHeight="1">
      <c r="B278" s="10"/>
      <c r="C278" s="10"/>
      <c r="D278" s="202" t="s">
        <v>56</v>
      </c>
      <c r="E278" s="202"/>
      <c r="F278" s="202"/>
      <c r="G278" s="202"/>
    </row>
    <row r="279" spans="2:7" ht="12" customHeight="1">
      <c r="B279" s="81" t="s">
        <v>136</v>
      </c>
      <c r="C279" s="82" t="s">
        <v>125</v>
      </c>
      <c r="D279" s="84" t="s">
        <v>64</v>
      </c>
      <c r="E279" s="84" t="s">
        <v>60</v>
      </c>
      <c r="F279" s="84" t="s">
        <v>61</v>
      </c>
      <c r="G279" s="84" t="s">
        <v>62</v>
      </c>
    </row>
    <row r="280" spans="2:7" ht="12" customHeight="1">
      <c r="B280" s="85" t="s">
        <v>102</v>
      </c>
      <c r="C280" s="87">
        <v>19420319.19851</v>
      </c>
      <c r="D280" s="86">
        <v>0.001407546808607412</v>
      </c>
      <c r="E280" s="86">
        <v>0.0002610735780485524</v>
      </c>
      <c r="F280" s="86">
        <v>0.00020541051510142335</v>
      </c>
      <c r="G280" s="86">
        <v>0.0031644403725719925</v>
      </c>
    </row>
    <row r="281" spans="2:7" ht="12" customHeight="1">
      <c r="B281" s="85" t="s">
        <v>103</v>
      </c>
      <c r="C281" s="87">
        <v>108204.319031</v>
      </c>
      <c r="D281" s="86">
        <v>0.004487643703583431</v>
      </c>
      <c r="E281" s="86">
        <v>0.0007771977103419214</v>
      </c>
      <c r="F281" s="86">
        <v>0.00046030343747859633</v>
      </c>
      <c r="G281" s="86">
        <v>0.012156577748279586</v>
      </c>
    </row>
    <row r="282" spans="2:7" ht="12" customHeight="1">
      <c r="B282" s="85" t="s">
        <v>104</v>
      </c>
      <c r="C282" s="87">
        <v>5381448.380113</v>
      </c>
      <c r="D282" s="86">
        <v>0.002307300617410972</v>
      </c>
      <c r="E282" s="86">
        <v>0.0007603973657207271</v>
      </c>
      <c r="F282" s="86">
        <v>7.71644703560792E-05</v>
      </c>
      <c r="G282" s="86">
        <v>0.004746710375295586</v>
      </c>
    </row>
    <row r="283" spans="2:7" ht="16.5" customHeight="1">
      <c r="B283" s="85" t="s">
        <v>105</v>
      </c>
      <c r="C283" s="87">
        <v>635925.369623</v>
      </c>
      <c r="D283" s="86">
        <v>0.0040088487466875804</v>
      </c>
      <c r="E283" s="86">
        <v>4.270941418188969E-06</v>
      </c>
      <c r="F283" s="86">
        <v>0.001511363953870537</v>
      </c>
      <c r="G283" s="86">
        <v>0.015154964958723727</v>
      </c>
    </row>
    <row r="284" spans="2:7" s="10" customFormat="1" ht="12.75" customHeight="1">
      <c r="B284" s="85" t="s">
        <v>106</v>
      </c>
      <c r="C284" s="87">
        <v>16545510.035105</v>
      </c>
      <c r="D284" s="86">
        <v>0.0014130289080479007</v>
      </c>
      <c r="E284" s="86">
        <v>0.0001925026103905045</v>
      </c>
      <c r="F284" s="86">
        <v>0.0002135061407297126</v>
      </c>
      <c r="G284" s="86">
        <v>0.001297118381933507</v>
      </c>
    </row>
    <row r="285" spans="2:7" s="10" customFormat="1" ht="38.25" customHeight="1">
      <c r="B285" s="85" t="s">
        <v>107</v>
      </c>
      <c r="C285" s="87">
        <v>2347.913898</v>
      </c>
      <c r="D285" s="86">
        <v>0.0037983471232044303</v>
      </c>
      <c r="E285" s="86">
        <v>0</v>
      </c>
      <c r="F285" s="86">
        <v>0</v>
      </c>
      <c r="G285" s="86">
        <v>0.0034249697175224103</v>
      </c>
    </row>
    <row r="286" spans="2:8" ht="12" customHeight="1">
      <c r="B286" s="85" t="s">
        <v>108</v>
      </c>
      <c r="C286" s="87">
        <v>2118009.385356</v>
      </c>
      <c r="D286" s="86">
        <v>0.0015915229631682758</v>
      </c>
      <c r="E286" s="86">
        <v>8.214649576293348E-05</v>
      </c>
      <c r="F286" s="86">
        <v>0.00048319504817868523</v>
      </c>
      <c r="G286" s="86">
        <v>0.0013017450522470552</v>
      </c>
      <c r="H286" s="10"/>
    </row>
    <row r="287" spans="2:8" ht="12" customHeight="1">
      <c r="B287" s="85" t="s">
        <v>109</v>
      </c>
      <c r="C287" s="87">
        <v>3254579.593588</v>
      </c>
      <c r="D287" s="86">
        <v>0.0006595089206694379</v>
      </c>
      <c r="E287" s="86">
        <v>8.290576962124134E-05</v>
      </c>
      <c r="F287" s="86">
        <v>6.040487145784237E-05</v>
      </c>
      <c r="G287" s="86">
        <v>0.001282868201848789</v>
      </c>
      <c r="H287" s="124"/>
    </row>
    <row r="288" spans="2:8" ht="12" customHeight="1">
      <c r="B288" s="85" t="s">
        <v>110</v>
      </c>
      <c r="C288" s="87">
        <v>30541.973663</v>
      </c>
      <c r="D288" s="86">
        <v>0</v>
      </c>
      <c r="E288" s="86">
        <v>0</v>
      </c>
      <c r="F288" s="86">
        <v>0</v>
      </c>
      <c r="G288" s="86">
        <v>0.00014157051694527878</v>
      </c>
      <c r="H288" s="124"/>
    </row>
    <row r="289" spans="2:8" ht="12" customHeight="1">
      <c r="B289" s="85" t="s">
        <v>111</v>
      </c>
      <c r="C289" s="87">
        <v>1280129.910574</v>
      </c>
      <c r="D289" s="86">
        <v>0.0005027109394791376</v>
      </c>
      <c r="E289" s="86">
        <v>0.00029665217558249354</v>
      </c>
      <c r="F289" s="86">
        <v>0</v>
      </c>
      <c r="G289" s="86">
        <v>0.0015715977662750672</v>
      </c>
      <c r="H289" s="124"/>
    </row>
    <row r="290" spans="2:8" ht="12" customHeight="1">
      <c r="B290" s="85" t="s">
        <v>112</v>
      </c>
      <c r="C290" s="87">
        <v>34865028.459799</v>
      </c>
      <c r="D290" s="86">
        <v>0.0013459709572619274</v>
      </c>
      <c r="E290" s="86">
        <v>0.00027416223930583036</v>
      </c>
      <c r="F290" s="86">
        <v>0.00025032853987380096</v>
      </c>
      <c r="G290" s="86">
        <v>0.0018130911992482116</v>
      </c>
      <c r="H290" s="10"/>
    </row>
    <row r="291" spans="2:7" ht="12" customHeight="1">
      <c r="B291" s="85" t="s">
        <v>169</v>
      </c>
      <c r="C291" s="87">
        <v>972234.127049</v>
      </c>
      <c r="D291" s="86">
        <v>0.003231558602593317</v>
      </c>
      <c r="E291" s="86">
        <v>0.0006608200526246491</v>
      </c>
      <c r="F291" s="86">
        <v>0.0009480194290212845</v>
      </c>
      <c r="G291" s="86">
        <v>0.007509056248785697</v>
      </c>
    </row>
    <row r="292" spans="2:7" ht="12" customHeight="1">
      <c r="B292" s="85" t="s">
        <v>127</v>
      </c>
      <c r="C292" s="87">
        <v>1.155909</v>
      </c>
      <c r="D292" s="86">
        <v>0</v>
      </c>
      <c r="E292" s="86">
        <v>0</v>
      </c>
      <c r="F292" s="86">
        <v>0</v>
      </c>
      <c r="G292" s="86">
        <v>1</v>
      </c>
    </row>
    <row r="293" spans="2:7" ht="12" customHeight="1">
      <c r="B293" s="85" t="s">
        <v>114</v>
      </c>
      <c r="C293" s="87">
        <v>2027.27661</v>
      </c>
      <c r="D293" s="86">
        <v>0.0001039749578129844</v>
      </c>
      <c r="E293" s="86">
        <v>0</v>
      </c>
      <c r="F293" s="86">
        <v>0</v>
      </c>
      <c r="G293" s="86">
        <v>0.005005644493673708</v>
      </c>
    </row>
    <row r="294" spans="2:7" ht="12" customHeight="1">
      <c r="B294" s="85" t="s">
        <v>115</v>
      </c>
      <c r="C294" s="87">
        <v>49011.351248</v>
      </c>
      <c r="D294" s="86">
        <v>0</v>
      </c>
      <c r="E294" s="86">
        <v>0</v>
      </c>
      <c r="F294" s="86">
        <v>0</v>
      </c>
      <c r="G294" s="86">
        <v>0.0007591611545604617</v>
      </c>
    </row>
    <row r="295" spans="2:7" ht="12" customHeight="1">
      <c r="B295" s="85" t="s">
        <v>116</v>
      </c>
      <c r="C295" s="87">
        <v>35491.036512</v>
      </c>
      <c r="D295" s="86">
        <v>0</v>
      </c>
      <c r="E295" s="86">
        <v>0</v>
      </c>
      <c r="F295" s="86">
        <v>0</v>
      </c>
      <c r="G295" s="86">
        <v>0.01912959230622766</v>
      </c>
    </row>
    <row r="296" spans="2:7" ht="12" customHeight="1">
      <c r="B296" s="85" t="s">
        <v>117</v>
      </c>
      <c r="C296" s="87">
        <v>872906.81871</v>
      </c>
      <c r="D296" s="86">
        <v>0.0019087270580177822</v>
      </c>
      <c r="E296" s="86">
        <v>0.00030050399925578557</v>
      </c>
      <c r="F296" s="86">
        <v>0.0002216796109875355</v>
      </c>
      <c r="G296" s="86">
        <v>0.003434985095466582</v>
      </c>
    </row>
    <row r="297" spans="2:7" ht="12" customHeight="1">
      <c r="B297" s="85" t="s">
        <v>118</v>
      </c>
      <c r="C297" s="87">
        <v>21824.361163</v>
      </c>
      <c r="D297" s="86">
        <v>0.005024381798900126</v>
      </c>
      <c r="E297" s="86">
        <v>0.001035314474098176</v>
      </c>
      <c r="F297" s="86">
        <v>0.0007297695396922532</v>
      </c>
      <c r="G297" s="86">
        <v>0.009263499100388307</v>
      </c>
    </row>
    <row r="298" spans="2:7" ht="12" customHeight="1">
      <c r="B298" s="85" t="s">
        <v>119</v>
      </c>
      <c r="C298" s="87">
        <v>23.69735</v>
      </c>
      <c r="D298" s="86">
        <v>0</v>
      </c>
      <c r="E298" s="86">
        <v>0</v>
      </c>
      <c r="F298" s="86">
        <v>0</v>
      </c>
      <c r="G298" s="86">
        <v>0</v>
      </c>
    </row>
    <row r="299" spans="2:7" ht="12" customHeight="1">
      <c r="B299" s="85" t="s">
        <v>120</v>
      </c>
      <c r="C299" s="87">
        <v>63293.157731</v>
      </c>
      <c r="D299" s="86">
        <v>0.003939426265627411</v>
      </c>
      <c r="E299" s="86">
        <v>0</v>
      </c>
      <c r="F299" s="86">
        <v>0.0025551306775896715</v>
      </c>
      <c r="G299" s="86">
        <v>0.0033952157500706953</v>
      </c>
    </row>
    <row r="300" spans="2:7" ht="12" customHeight="1">
      <c r="B300" s="85" t="s">
        <v>121</v>
      </c>
      <c r="C300" s="87">
        <v>202465.368113</v>
      </c>
      <c r="D300" s="86">
        <v>0.0001894691588864224</v>
      </c>
      <c r="E300" s="86">
        <v>0</v>
      </c>
      <c r="F300" s="86">
        <v>0</v>
      </c>
      <c r="G300" s="86">
        <v>9.791705211004469E-05</v>
      </c>
    </row>
    <row r="301" spans="2:7" ht="12" customHeight="1">
      <c r="B301" s="85" t="s">
        <v>122</v>
      </c>
      <c r="C301" s="87">
        <v>4555537.509259</v>
      </c>
      <c r="D301" s="86">
        <v>0.0008212304004513687</v>
      </c>
      <c r="E301" s="86">
        <v>0.00024268330460521843</v>
      </c>
      <c r="F301" s="86">
        <v>0.0002794888419669935</v>
      </c>
      <c r="G301" s="86">
        <v>0.0010030638888852592</v>
      </c>
    </row>
    <row r="302" spans="2:7" ht="12" customHeight="1">
      <c r="B302" s="85" t="s">
        <v>123</v>
      </c>
      <c r="C302" s="87">
        <v>1054665.681734</v>
      </c>
      <c r="D302" s="86">
        <v>0.004701906817378274</v>
      </c>
      <c r="E302" s="86">
        <v>0.0015108499210671064</v>
      </c>
      <c r="F302" s="86">
        <v>0.0007995565690670515</v>
      </c>
      <c r="G302" s="86">
        <v>0.01414883714284314</v>
      </c>
    </row>
    <row r="303" spans="2:7" ht="12" customHeight="1">
      <c r="B303" s="129" t="s">
        <v>124</v>
      </c>
      <c r="C303" s="130">
        <v>91466989.568204</v>
      </c>
      <c r="D303" s="131">
        <v>0.0014558908313769573</v>
      </c>
      <c r="E303" s="131">
        <v>0.0002890896086864533</v>
      </c>
      <c r="F303" s="131">
        <v>0.00024385779029458405</v>
      </c>
      <c r="G303" s="131">
        <v>0.002432829134854945</v>
      </c>
    </row>
    <row r="304" spans="2:7" ht="12" customHeight="1">
      <c r="B304" s="10"/>
      <c r="C304" s="107"/>
      <c r="D304" s="32"/>
      <c r="E304" s="32"/>
      <c r="F304" s="32"/>
      <c r="G304" s="32"/>
    </row>
    <row r="305" spans="2:7" ht="12" customHeight="1">
      <c r="B305" s="10"/>
      <c r="C305" s="10"/>
      <c r="D305" s="10"/>
      <c r="E305" s="10"/>
      <c r="F305" s="10"/>
      <c r="G305" s="10"/>
    </row>
    <row r="306" spans="2:7" ht="12" customHeight="1">
      <c r="B306" s="82" t="s">
        <v>146</v>
      </c>
      <c r="C306" s="10"/>
      <c r="D306" s="10"/>
      <c r="E306" s="10"/>
      <c r="F306" s="10"/>
      <c r="G306" s="10"/>
    </row>
    <row r="307" spans="2:7" ht="12" customHeight="1">
      <c r="B307" s="10"/>
      <c r="C307" s="10"/>
      <c r="D307" s="202" t="s">
        <v>56</v>
      </c>
      <c r="E307" s="202"/>
      <c r="F307" s="202"/>
      <c r="G307" s="202"/>
    </row>
    <row r="308" spans="2:7" ht="12" customHeight="1">
      <c r="B308" s="81" t="s">
        <v>136</v>
      </c>
      <c r="C308" s="82" t="s">
        <v>125</v>
      </c>
      <c r="D308" s="84" t="s">
        <v>64</v>
      </c>
      <c r="E308" s="84" t="s">
        <v>60</v>
      </c>
      <c r="F308" s="84" t="s">
        <v>61</v>
      </c>
      <c r="G308" s="84" t="s">
        <v>62</v>
      </c>
    </row>
    <row r="309" spans="2:7" ht="12" customHeight="1">
      <c r="B309" s="85" t="s">
        <v>102</v>
      </c>
      <c r="C309" s="87">
        <v>19089036.92238</v>
      </c>
      <c r="D309" s="86">
        <v>0.0014181452956519723</v>
      </c>
      <c r="E309" s="86">
        <v>0.00023650054522693692</v>
      </c>
      <c r="F309" s="86">
        <v>0.00019737032702696762</v>
      </c>
      <c r="G309" s="86">
        <v>0.003212472931418811</v>
      </c>
    </row>
    <row r="310" spans="2:7" ht="12" customHeight="1">
      <c r="B310" s="85" t="s">
        <v>103</v>
      </c>
      <c r="C310" s="87">
        <v>97958.585563</v>
      </c>
      <c r="D310" s="86">
        <v>0.015082984860472205</v>
      </c>
      <c r="E310" s="86">
        <v>0.0014388726847158384</v>
      </c>
      <c r="F310" s="86">
        <v>0.0005306177268818472</v>
      </c>
      <c r="G310" s="86">
        <v>0.012187521033898413</v>
      </c>
    </row>
    <row r="311" spans="2:7" ht="12" customHeight="1">
      <c r="B311" s="85" t="s">
        <v>104</v>
      </c>
      <c r="C311" s="87">
        <v>5687150.661625</v>
      </c>
      <c r="D311" s="86">
        <v>0.0033339565148046073</v>
      </c>
      <c r="E311" s="86">
        <v>0.0005367578829233563</v>
      </c>
      <c r="F311" s="86">
        <v>9.240722222221529E-05</v>
      </c>
      <c r="G311" s="86">
        <v>0.005063965207099166</v>
      </c>
    </row>
    <row r="312" spans="2:7" ht="12" customHeight="1">
      <c r="B312" s="85" t="s">
        <v>105</v>
      </c>
      <c r="C312" s="87">
        <v>633758.694064</v>
      </c>
      <c r="D312" s="86">
        <v>0.0035813602783819056</v>
      </c>
      <c r="E312" s="86">
        <v>6.218455126395503E-07</v>
      </c>
      <c r="F312" s="86">
        <v>0.0015628129937732735</v>
      </c>
      <c r="G312" s="86">
        <v>0.010234586538618728</v>
      </c>
    </row>
    <row r="313" spans="2:7" ht="12" customHeight="1">
      <c r="B313" s="85" t="s">
        <v>106</v>
      </c>
      <c r="C313" s="87">
        <v>17273724.837251</v>
      </c>
      <c r="D313" s="86">
        <v>0.0013147818847399411</v>
      </c>
      <c r="E313" s="86">
        <v>0.00021881319551003787</v>
      </c>
      <c r="F313" s="86">
        <v>0.00023176752962779794</v>
      </c>
      <c r="G313" s="86">
        <v>0.0010156969658428432</v>
      </c>
    </row>
    <row r="314" spans="2:7" ht="12" customHeight="1">
      <c r="B314" s="85" t="s">
        <v>107</v>
      </c>
      <c r="C314" s="87">
        <v>1918.419179</v>
      </c>
      <c r="D314" s="86">
        <v>0.015121407937091939</v>
      </c>
      <c r="E314" s="86">
        <v>0</v>
      </c>
      <c r="F314" s="86">
        <v>0</v>
      </c>
      <c r="G314" s="86">
        <v>0.003863372552323717</v>
      </c>
    </row>
    <row r="315" spans="2:7" ht="12" customHeight="1">
      <c r="B315" s="85" t="s">
        <v>108</v>
      </c>
      <c r="C315" s="87">
        <v>1993579.646488</v>
      </c>
      <c r="D315" s="86">
        <v>0.0015672586171835232</v>
      </c>
      <c r="E315" s="86">
        <v>9.753523584700705E-05</v>
      </c>
      <c r="F315" s="86">
        <v>0.0003539401278715088</v>
      </c>
      <c r="G315" s="86">
        <v>0.0014952080636713816</v>
      </c>
    </row>
    <row r="316" spans="2:7" ht="12" customHeight="1">
      <c r="B316" s="85" t="s">
        <v>109</v>
      </c>
      <c r="C316" s="87">
        <v>3591635.631015</v>
      </c>
      <c r="D316" s="86">
        <v>0.0005143236207059127</v>
      </c>
      <c r="E316" s="86">
        <v>7.298387000518796E-05</v>
      </c>
      <c r="F316" s="86">
        <v>8.136274946058957E-05</v>
      </c>
      <c r="G316" s="86">
        <v>0.0012139049583289399</v>
      </c>
    </row>
    <row r="317" spans="2:7" ht="12" customHeight="1">
      <c r="B317" s="85" t="s">
        <v>110</v>
      </c>
      <c r="C317" s="87">
        <v>30895.487698</v>
      </c>
      <c r="D317" s="86">
        <v>0</v>
      </c>
      <c r="E317" s="86">
        <v>0</v>
      </c>
      <c r="F317" s="86">
        <v>0</v>
      </c>
      <c r="G317" s="86">
        <v>0.0011197482732159458</v>
      </c>
    </row>
    <row r="318" spans="2:7" ht="12" customHeight="1">
      <c r="B318" s="85" t="s">
        <v>111</v>
      </c>
      <c r="C318" s="87">
        <v>1346504.760526</v>
      </c>
      <c r="D318" s="86">
        <v>0.00047740223565855526</v>
      </c>
      <c r="E318" s="86">
        <v>0.00033851978794485554</v>
      </c>
      <c r="F318" s="86">
        <v>0</v>
      </c>
      <c r="G318" s="86">
        <v>0.0011518097035127807</v>
      </c>
    </row>
    <row r="319" spans="2:7" ht="12" customHeight="1">
      <c r="B319" s="85" t="s">
        <v>112</v>
      </c>
      <c r="C319" s="87">
        <v>33753891.567171</v>
      </c>
      <c r="D319" s="86">
        <v>0.001440134339984613</v>
      </c>
      <c r="E319" s="86">
        <v>0.00029704938824748236</v>
      </c>
      <c r="F319" s="86">
        <v>0.0002934701991409587</v>
      </c>
      <c r="G319" s="86">
        <v>0.0015000177705803879</v>
      </c>
    </row>
    <row r="320" spans="2:7" ht="12" customHeight="1">
      <c r="B320" s="85" t="s">
        <v>113</v>
      </c>
      <c r="C320" s="87">
        <v>1026508.127789</v>
      </c>
      <c r="D320" s="86">
        <v>0.0032397729778946205</v>
      </c>
      <c r="E320" s="86">
        <v>0.0004586443937994555</v>
      </c>
      <c r="F320" s="86">
        <v>0.0003099733810051277</v>
      </c>
      <c r="G320" s="86">
        <v>0.005309037940827884</v>
      </c>
    </row>
    <row r="321" spans="2:7" ht="12" customHeight="1">
      <c r="B321" s="85" t="s">
        <v>114</v>
      </c>
      <c r="C321" s="87">
        <v>2226.75485</v>
      </c>
      <c r="D321" s="86">
        <v>0.0004175048726176571</v>
      </c>
      <c r="E321" s="86">
        <v>0</v>
      </c>
      <c r="F321" s="86">
        <v>0</v>
      </c>
      <c r="G321" s="86">
        <v>0.01837854625083673</v>
      </c>
    </row>
    <row r="322" spans="2:7" ht="12" customHeight="1">
      <c r="B322" s="85" t="s">
        <v>115</v>
      </c>
      <c r="C322" s="87">
        <v>67422.768795</v>
      </c>
      <c r="D322" s="86">
        <v>0</v>
      </c>
      <c r="E322" s="86">
        <v>0</v>
      </c>
      <c r="F322" s="86">
        <v>0</v>
      </c>
      <c r="G322" s="86">
        <v>2.3069951409580047E-06</v>
      </c>
    </row>
    <row r="323" spans="2:7" ht="12" customHeight="1">
      <c r="B323" s="85" t="s">
        <v>116</v>
      </c>
      <c r="C323" s="87">
        <v>37873.243521</v>
      </c>
      <c r="D323" s="86">
        <v>0</v>
      </c>
      <c r="E323" s="86">
        <v>0</v>
      </c>
      <c r="F323" s="86">
        <v>0</v>
      </c>
      <c r="G323" s="86">
        <v>0.005211157578583564</v>
      </c>
    </row>
    <row r="324" spans="2:7" ht="12" customHeight="1">
      <c r="B324" s="85" t="s">
        <v>117</v>
      </c>
      <c r="C324" s="87">
        <v>853153.022966</v>
      </c>
      <c r="D324" s="86">
        <v>0.003004283918597972</v>
      </c>
      <c r="E324" s="86">
        <v>0.00028451520004714735</v>
      </c>
      <c r="F324" s="86">
        <v>0.00025298358464423025</v>
      </c>
      <c r="G324" s="86">
        <v>0.0063818139084493184</v>
      </c>
    </row>
    <row r="325" spans="2:7" ht="12" customHeight="1">
      <c r="B325" s="85" t="s">
        <v>118</v>
      </c>
      <c r="C325" s="87">
        <v>17984.980301</v>
      </c>
      <c r="D325" s="86">
        <v>0.00681587112959941</v>
      </c>
      <c r="E325" s="86">
        <v>0.00573260994866185</v>
      </c>
      <c r="F325" s="86">
        <v>0.0006848883231367849</v>
      </c>
      <c r="G325" s="86">
        <v>0.008226217294870976</v>
      </c>
    </row>
    <row r="326" spans="2:7" ht="12" customHeight="1">
      <c r="B326" s="85" t="s">
        <v>119</v>
      </c>
      <c r="C326" s="87">
        <v>14.446425</v>
      </c>
      <c r="D326" s="86">
        <v>0</v>
      </c>
      <c r="E326" s="86">
        <v>0</v>
      </c>
      <c r="F326" s="86">
        <v>0</v>
      </c>
      <c r="G326" s="86">
        <v>0</v>
      </c>
    </row>
    <row r="327" spans="2:7" ht="12" customHeight="1">
      <c r="B327" s="85" t="s">
        <v>120</v>
      </c>
      <c r="C327" s="87">
        <v>60864.482774</v>
      </c>
      <c r="D327" s="86">
        <v>0.006261373211944811</v>
      </c>
      <c r="E327" s="86">
        <v>0</v>
      </c>
      <c r="F327" s="86">
        <v>0.004142187422115035</v>
      </c>
      <c r="G327" s="86">
        <v>0.003058415113641922</v>
      </c>
    </row>
    <row r="328" spans="2:7" ht="12" customHeight="1">
      <c r="B328" s="85" t="s">
        <v>121</v>
      </c>
      <c r="C328" s="87">
        <v>328534.855165</v>
      </c>
      <c r="D328" s="86">
        <v>4.2311187934743345E-05</v>
      </c>
      <c r="E328" s="86">
        <v>0</v>
      </c>
      <c r="F328" s="86">
        <v>0</v>
      </c>
      <c r="G328" s="86">
        <v>3.9816368931175655E-05</v>
      </c>
    </row>
    <row r="329" spans="2:7" ht="12" customHeight="1">
      <c r="B329" s="85" t="s">
        <v>122</v>
      </c>
      <c r="C329" s="87">
        <v>5010697.35837</v>
      </c>
      <c r="D329" s="86">
        <v>0.0005950833206917103</v>
      </c>
      <c r="E329" s="86">
        <v>0.00019673649903307683</v>
      </c>
      <c r="F329" s="86">
        <v>9.1086003874812E-05</v>
      </c>
      <c r="G329" s="86">
        <v>0.0006534012664985707</v>
      </c>
    </row>
    <row r="330" spans="2:7" ht="12" customHeight="1">
      <c r="B330" s="85" t="s">
        <v>123</v>
      </c>
      <c r="C330" s="87">
        <v>1098132.203309</v>
      </c>
      <c r="D330" s="86">
        <v>0.003782075491898983</v>
      </c>
      <c r="E330" s="86">
        <v>0.001376250997326174</v>
      </c>
      <c r="F330" s="86">
        <v>0.0005591288245166135</v>
      </c>
      <c r="G330" s="86">
        <v>0.01143818777570773</v>
      </c>
    </row>
    <row r="331" spans="2:7" ht="12" customHeight="1">
      <c r="B331" s="129" t="s">
        <v>124</v>
      </c>
      <c r="C331" s="130">
        <v>92003467.457225</v>
      </c>
      <c r="D331" s="131">
        <v>0.0015247916047753632</v>
      </c>
      <c r="E331" s="131">
        <v>0.00027978240400523705</v>
      </c>
      <c r="F331" s="131">
        <v>0.00024033340501302587</v>
      </c>
      <c r="G331" s="131">
        <v>0.00219804024637464</v>
      </c>
    </row>
    <row r="334" ht="12" customHeight="1">
      <c r="B334" s="82" t="s">
        <v>152</v>
      </c>
    </row>
    <row r="335" spans="2:7" ht="12" customHeight="1">
      <c r="B335" s="10"/>
      <c r="C335" s="10"/>
      <c r="D335" s="202" t="s">
        <v>56</v>
      </c>
      <c r="E335" s="202"/>
      <c r="F335" s="202"/>
      <c r="G335" s="202"/>
    </row>
    <row r="336" spans="2:7" ht="12" customHeight="1">
      <c r="B336" s="81" t="s">
        <v>136</v>
      </c>
      <c r="C336" s="82" t="s">
        <v>125</v>
      </c>
      <c r="D336" s="84" t="s">
        <v>64</v>
      </c>
      <c r="E336" s="84" t="s">
        <v>60</v>
      </c>
      <c r="F336" s="84" t="s">
        <v>61</v>
      </c>
      <c r="G336" s="84" t="s">
        <v>62</v>
      </c>
    </row>
    <row r="337" spans="2:7" ht="12" customHeight="1">
      <c r="B337" s="85" t="s">
        <v>102</v>
      </c>
      <c r="C337" s="87">
        <v>17152491.6741</v>
      </c>
      <c r="D337" s="86">
        <v>0.001404567889479189</v>
      </c>
      <c r="E337" s="86">
        <v>0.000641499917858281</v>
      </c>
      <c r="F337" s="86">
        <v>0.00016734616955589409</v>
      </c>
      <c r="G337" s="86">
        <v>0.00415932309051789</v>
      </c>
    </row>
    <row r="338" spans="2:7" ht="12" customHeight="1">
      <c r="B338" s="85" t="s">
        <v>103</v>
      </c>
      <c r="C338" s="87">
        <v>100308.493841</v>
      </c>
      <c r="D338" s="86">
        <v>0.007308206473142792</v>
      </c>
      <c r="E338" s="86">
        <v>0.0005511417217332715</v>
      </c>
      <c r="F338" s="86">
        <v>3.2939752891090364E-05</v>
      </c>
      <c r="G338" s="86">
        <v>0.013661541675345909</v>
      </c>
    </row>
    <row r="339" spans="2:7" ht="12" customHeight="1">
      <c r="B339" s="85" t="s">
        <v>104</v>
      </c>
      <c r="C339" s="87">
        <v>5097272.113556</v>
      </c>
      <c r="D339" s="86">
        <v>0.0027669931668922758</v>
      </c>
      <c r="E339" s="86">
        <v>0.00044471481559154864</v>
      </c>
      <c r="F339" s="86">
        <v>0.00023856199490822816</v>
      </c>
      <c r="G339" s="86">
        <v>0.003852895884402589</v>
      </c>
    </row>
    <row r="340" spans="2:7" ht="12" customHeight="1">
      <c r="B340" s="85" t="s">
        <v>105</v>
      </c>
      <c r="C340" s="87">
        <v>643903.461761</v>
      </c>
      <c r="D340" s="86">
        <v>0.004098123446616057</v>
      </c>
      <c r="E340" s="86">
        <v>4.6032676884414406E-07</v>
      </c>
      <c r="F340" s="86">
        <v>0.0014085478986547877</v>
      </c>
      <c r="G340" s="86">
        <v>0.01238241147391035</v>
      </c>
    </row>
    <row r="341" spans="2:7" ht="12" customHeight="1">
      <c r="B341" s="85" t="s">
        <v>106</v>
      </c>
      <c r="C341" s="87">
        <v>16786564.850783</v>
      </c>
      <c r="D341" s="86">
        <v>0.0012930754942389253</v>
      </c>
      <c r="E341" s="86">
        <v>0.00019945565336101662</v>
      </c>
      <c r="F341" s="86">
        <v>0.00022304398965970434</v>
      </c>
      <c r="G341" s="86">
        <v>0.000894910249627355</v>
      </c>
    </row>
    <row r="342" spans="2:7" ht="12" customHeight="1">
      <c r="B342" s="85" t="s">
        <v>107</v>
      </c>
      <c r="C342" s="87">
        <v>1725.910521</v>
      </c>
      <c r="D342" s="86">
        <v>0.0006042972606689383</v>
      </c>
      <c r="E342" s="86">
        <v>0</v>
      </c>
      <c r="F342" s="86">
        <v>0</v>
      </c>
      <c r="G342" s="86">
        <v>0.004240982896239033</v>
      </c>
    </row>
    <row r="343" spans="2:7" ht="12" customHeight="1">
      <c r="B343" s="85" t="s">
        <v>108</v>
      </c>
      <c r="C343" s="87">
        <v>1996654.92405</v>
      </c>
      <c r="D343" s="86">
        <v>0.0015876540597060211</v>
      </c>
      <c r="E343" s="86">
        <v>6.834349258669538E-05</v>
      </c>
      <c r="F343" s="86">
        <v>0.0003403880118760975</v>
      </c>
      <c r="G343" s="86">
        <v>0.001908359737631149</v>
      </c>
    </row>
    <row r="344" spans="2:7" ht="12" customHeight="1">
      <c r="B344" s="85" t="s">
        <v>109</v>
      </c>
      <c r="C344" s="87">
        <v>3378042.997378</v>
      </c>
      <c r="D344" s="86">
        <v>0.0004355387533971541</v>
      </c>
      <c r="E344" s="86">
        <v>5.884434720170521E-05</v>
      </c>
      <c r="F344" s="86">
        <v>0.00010103392978269103</v>
      </c>
      <c r="G344" s="86">
        <v>0.0009742120705847688</v>
      </c>
    </row>
    <row r="345" spans="2:7" ht="12" customHeight="1">
      <c r="B345" s="85" t="s">
        <v>110</v>
      </c>
      <c r="C345" s="87">
        <v>41425.17476</v>
      </c>
      <c r="D345" s="86">
        <v>0</v>
      </c>
      <c r="E345" s="86">
        <v>4.281287913147237E-05</v>
      </c>
      <c r="F345" s="86">
        <v>0</v>
      </c>
      <c r="G345" s="86">
        <v>0.00073117270296339</v>
      </c>
    </row>
    <row r="346" spans="2:7" ht="12" customHeight="1">
      <c r="B346" s="85" t="s">
        <v>111</v>
      </c>
      <c r="C346" s="87">
        <v>1079856.858527</v>
      </c>
      <c r="D346" s="86">
        <v>0.0008844469055859776</v>
      </c>
      <c r="E346" s="86">
        <v>0.00030551238101133123</v>
      </c>
      <c r="F346" s="86">
        <v>0</v>
      </c>
      <c r="G346" s="86">
        <v>0.0013866020280155138</v>
      </c>
    </row>
    <row r="347" spans="2:7" ht="12" customHeight="1">
      <c r="B347" s="85" t="s">
        <v>112</v>
      </c>
      <c r="C347" s="87">
        <v>30221390.341108</v>
      </c>
      <c r="D347" s="86">
        <v>0.0012771251212919856</v>
      </c>
      <c r="E347" s="86">
        <v>0.000300522639908003</v>
      </c>
      <c r="F347" s="86">
        <v>0.0002457445333975232</v>
      </c>
      <c r="G347" s="86">
        <v>0.001267020263224466</v>
      </c>
    </row>
    <row r="348" spans="2:7" ht="12" customHeight="1">
      <c r="B348" s="85" t="s">
        <v>113</v>
      </c>
      <c r="C348" s="87">
        <v>914837.981651</v>
      </c>
      <c r="D348" s="86">
        <v>0.0018915139485978824</v>
      </c>
      <c r="E348" s="86">
        <v>0.00036461042249036075</v>
      </c>
      <c r="F348" s="86">
        <v>0.0005307976086909435</v>
      </c>
      <c r="G348" s="86">
        <v>0.0062518854635638735</v>
      </c>
    </row>
    <row r="349" spans="2:7" ht="12" customHeight="1">
      <c r="B349" s="85" t="s">
        <v>114</v>
      </c>
      <c r="C349" s="87">
        <v>2143.877733</v>
      </c>
      <c r="D349" s="86">
        <v>0.00019040544790247142</v>
      </c>
      <c r="E349" s="86">
        <v>0</v>
      </c>
      <c r="F349" s="86">
        <v>0</v>
      </c>
      <c r="G349" s="86">
        <v>0.010658702055748252</v>
      </c>
    </row>
    <row r="350" spans="2:7" ht="12" customHeight="1">
      <c r="B350" s="85" t="s">
        <v>115</v>
      </c>
      <c r="C350" s="87">
        <v>50467.884728</v>
      </c>
      <c r="D350" s="86">
        <v>0</v>
      </c>
      <c r="E350" s="86">
        <v>0</v>
      </c>
      <c r="F350" s="86">
        <v>0</v>
      </c>
      <c r="G350" s="86">
        <v>0</v>
      </c>
    </row>
    <row r="351" spans="2:7" ht="12" customHeight="1">
      <c r="B351" s="85" t="s">
        <v>116</v>
      </c>
      <c r="C351" s="87">
        <v>36168.42434</v>
      </c>
      <c r="D351" s="86">
        <v>0</v>
      </c>
      <c r="E351" s="86">
        <v>1.0686116607312511E-05</v>
      </c>
      <c r="F351" s="86">
        <v>0</v>
      </c>
      <c r="G351" s="86">
        <v>0.006092862407508461</v>
      </c>
    </row>
    <row r="352" spans="2:7" ht="12" customHeight="1">
      <c r="B352" s="85" t="s">
        <v>117</v>
      </c>
      <c r="C352" s="87">
        <v>841200.061645</v>
      </c>
      <c r="D352" s="86">
        <v>0.00198937597760927</v>
      </c>
      <c r="E352" s="86">
        <v>0.000633898138282631</v>
      </c>
      <c r="F352" s="86">
        <v>0.0006816357750601078</v>
      </c>
      <c r="G352" s="86">
        <v>0.003657575281180185</v>
      </c>
    </row>
    <row r="353" spans="2:7" ht="12" customHeight="1">
      <c r="B353" s="85" t="s">
        <v>118</v>
      </c>
      <c r="C353" s="87">
        <v>12833.810758</v>
      </c>
      <c r="D353" s="86">
        <v>0.006057308111041106</v>
      </c>
      <c r="E353" s="86">
        <v>0.0013192617001498098</v>
      </c>
      <c r="F353" s="86">
        <v>0.0010103325695306315</v>
      </c>
      <c r="G353" s="86">
        <v>0.006130983733802693</v>
      </c>
    </row>
    <row r="354" spans="2:7" ht="12" customHeight="1">
      <c r="B354" s="85" t="s">
        <v>119</v>
      </c>
      <c r="C354" s="87">
        <v>38.325597</v>
      </c>
      <c r="D354" s="86">
        <v>0</v>
      </c>
      <c r="E354" s="86">
        <v>0</v>
      </c>
      <c r="F354" s="86">
        <v>0</v>
      </c>
      <c r="G354" s="86">
        <v>0</v>
      </c>
    </row>
    <row r="355" spans="2:7" ht="12" customHeight="1">
      <c r="B355" s="85" t="s">
        <v>120</v>
      </c>
      <c r="C355" s="87">
        <v>60171.686959</v>
      </c>
      <c r="D355" s="86">
        <v>0.006895917315443269</v>
      </c>
      <c r="E355" s="86">
        <v>0</v>
      </c>
      <c r="F355" s="86">
        <v>0.0012313374237036903</v>
      </c>
      <c r="G355" s="86">
        <v>0.0017549997737632817</v>
      </c>
    </row>
    <row r="356" spans="2:7" ht="12" customHeight="1">
      <c r="B356" s="85" t="s">
        <v>121</v>
      </c>
      <c r="C356" s="87">
        <v>279456.025502</v>
      </c>
      <c r="D356" s="86">
        <v>0.0013521841202786863</v>
      </c>
      <c r="E356" s="86">
        <v>0</v>
      </c>
      <c r="F356" s="86">
        <v>0</v>
      </c>
      <c r="G356" s="86">
        <v>1.4646669337858692E-07</v>
      </c>
    </row>
    <row r="357" spans="2:7" ht="12" customHeight="1">
      <c r="B357" s="85" t="s">
        <v>122</v>
      </c>
      <c r="C357" s="87">
        <v>4899264.829853</v>
      </c>
      <c r="D357" s="86">
        <v>0.0006465817184851074</v>
      </c>
      <c r="E357" s="86">
        <v>0.00022730005024721494</v>
      </c>
      <c r="F357" s="86">
        <v>0.0001265901645530374</v>
      </c>
      <c r="G357" s="86">
        <v>0.0005160300856967262</v>
      </c>
    </row>
    <row r="358" spans="2:7" ht="12" customHeight="1">
      <c r="B358" s="85" t="s">
        <v>123</v>
      </c>
      <c r="C358" s="87">
        <v>1196343.438174</v>
      </c>
      <c r="D358" s="86">
        <v>0.0034567838022433487</v>
      </c>
      <c r="E358" s="86">
        <v>0.0008749108989953481</v>
      </c>
      <c r="F358" s="86">
        <v>0.000549859470959312</v>
      </c>
      <c r="G358" s="86">
        <v>0.009674131114611172</v>
      </c>
    </row>
    <row r="359" spans="2:7" ht="12" customHeight="1">
      <c r="B359" s="129" t="s">
        <v>124</v>
      </c>
      <c r="C359" s="130">
        <v>84792563.147325</v>
      </c>
      <c r="D359" s="131">
        <v>0.0014039690439261786</v>
      </c>
      <c r="E359" s="131">
        <v>0.00034752401397279416</v>
      </c>
      <c r="F359" s="131">
        <v>0.00023130063689575742</v>
      </c>
      <c r="G359" s="131">
        <v>0.0021888801861965567</v>
      </c>
    </row>
    <row r="365" ht="12" customHeight="1">
      <c r="B365" s="82" t="s">
        <v>156</v>
      </c>
    </row>
    <row r="366" spans="2:7" ht="12" customHeight="1">
      <c r="B366" s="10"/>
      <c r="C366" s="10"/>
      <c r="D366" s="202" t="s">
        <v>56</v>
      </c>
      <c r="E366" s="202"/>
      <c r="F366" s="202"/>
      <c r="G366" s="202"/>
    </row>
    <row r="367" spans="2:7" ht="12" customHeight="1">
      <c r="B367" s="81" t="s">
        <v>136</v>
      </c>
      <c r="C367" s="82" t="s">
        <v>125</v>
      </c>
      <c r="D367" s="84" t="s">
        <v>64</v>
      </c>
      <c r="E367" s="84" t="s">
        <v>60</v>
      </c>
      <c r="F367" s="84" t="s">
        <v>61</v>
      </c>
      <c r="G367" s="84" t="s">
        <v>62</v>
      </c>
    </row>
    <row r="368" spans="2:7" ht="12" customHeight="1">
      <c r="B368" s="85" t="s">
        <v>102</v>
      </c>
      <c r="C368" s="87">
        <v>17616014.23103</v>
      </c>
      <c r="D368" s="86">
        <v>0.001375045667102853</v>
      </c>
      <c r="E368" s="86">
        <v>0.0002514673672434351</v>
      </c>
      <c r="F368" s="86">
        <v>0.00021635075676123357</v>
      </c>
      <c r="G368" s="86">
        <v>0.005529328235238647</v>
      </c>
    </row>
    <row r="369" spans="2:7" ht="12" customHeight="1">
      <c r="B369" s="85" t="s">
        <v>103</v>
      </c>
      <c r="C369" s="87">
        <v>103918.851998</v>
      </c>
      <c r="D369" s="86">
        <v>0.0059330393200635635</v>
      </c>
      <c r="E369" s="86">
        <v>0.0010086433114370557</v>
      </c>
      <c r="F369" s="86">
        <v>0.0006498185141739215</v>
      </c>
      <c r="G369" s="86">
        <v>0.01271080806421362</v>
      </c>
    </row>
    <row r="370" spans="2:7" ht="12" customHeight="1">
      <c r="B370" s="85" t="s">
        <v>104</v>
      </c>
      <c r="C370" s="87">
        <v>5372809.124014</v>
      </c>
      <c r="D370" s="86">
        <v>0.002117791604422229</v>
      </c>
      <c r="E370" s="86">
        <v>0.0003804342647990697</v>
      </c>
      <c r="F370" s="86">
        <v>0.0002770583437157149</v>
      </c>
      <c r="G370" s="86">
        <v>0.0033566783508821715</v>
      </c>
    </row>
    <row r="371" spans="2:7" ht="12" customHeight="1">
      <c r="B371" s="85" t="s">
        <v>105</v>
      </c>
      <c r="C371" s="87">
        <v>726435.329773</v>
      </c>
      <c r="D371" s="86">
        <v>0.0035978996090632364</v>
      </c>
      <c r="E371" s="86">
        <v>4.751558546964674E-07</v>
      </c>
      <c r="F371" s="86">
        <v>0.0012795473965871915</v>
      </c>
      <c r="G371" s="86">
        <v>0.009415586761367096</v>
      </c>
    </row>
    <row r="372" spans="2:7" ht="12" customHeight="1">
      <c r="B372" s="85" t="s">
        <v>106</v>
      </c>
      <c r="C372" s="87">
        <v>17687567.064471</v>
      </c>
      <c r="D372" s="86">
        <v>0.0011822867567244716</v>
      </c>
      <c r="E372" s="86">
        <v>0.0001783203265606576</v>
      </c>
      <c r="F372" s="86">
        <v>0.00020755573152704806</v>
      </c>
      <c r="G372" s="86">
        <v>0.0007818011972814857</v>
      </c>
    </row>
    <row r="373" spans="2:7" ht="12" customHeight="1">
      <c r="B373" s="85" t="s">
        <v>107</v>
      </c>
      <c r="C373" s="87">
        <v>4754.639905</v>
      </c>
      <c r="D373" s="86">
        <v>5.541996981157294E-05</v>
      </c>
      <c r="E373" s="86">
        <v>8.222578529845575E-05</v>
      </c>
      <c r="F373" s="86">
        <v>0</v>
      </c>
      <c r="G373" s="86">
        <v>0.0006723554388710326</v>
      </c>
    </row>
    <row r="374" spans="2:7" ht="12" customHeight="1">
      <c r="B374" s="85" t="s">
        <v>108</v>
      </c>
      <c r="C374" s="87">
        <v>2030524.812838</v>
      </c>
      <c r="D374" s="86">
        <v>0.0018300290287053315</v>
      </c>
      <c r="E374" s="86">
        <v>0.0001181096052033981</v>
      </c>
      <c r="F374" s="86">
        <v>0.00033807479606247397</v>
      </c>
      <c r="G374" s="86">
        <v>0.0014150782260001088</v>
      </c>
    </row>
    <row r="375" spans="2:7" ht="12" customHeight="1">
      <c r="B375" s="85" t="s">
        <v>109</v>
      </c>
      <c r="C375" s="87">
        <v>3282496.046939</v>
      </c>
      <c r="D375" s="86">
        <v>0.0006650272258623581</v>
      </c>
      <c r="E375" s="86">
        <v>9.825086835999267E-05</v>
      </c>
      <c r="F375" s="86">
        <v>0.0003517213277611161</v>
      </c>
      <c r="G375" s="86">
        <v>0.0008579043860924204</v>
      </c>
    </row>
    <row r="376" spans="2:7" ht="12" customHeight="1">
      <c r="B376" s="85" t="s">
        <v>110</v>
      </c>
      <c r="C376" s="87">
        <v>38474.25583</v>
      </c>
      <c r="D376" s="86">
        <v>0</v>
      </c>
      <c r="E376" s="86">
        <v>7.260465315671838E-06</v>
      </c>
      <c r="F376" s="86">
        <v>0</v>
      </c>
      <c r="G376" s="86">
        <v>0.00043364243544356546</v>
      </c>
    </row>
    <row r="377" spans="2:7" ht="12" customHeight="1">
      <c r="B377" s="85" t="s">
        <v>111</v>
      </c>
      <c r="C377" s="87">
        <v>1429123.715136</v>
      </c>
      <c r="D377" s="86">
        <v>0.000631037700549374</v>
      </c>
      <c r="E377" s="86">
        <v>0.0002770996001296602</v>
      </c>
      <c r="F377" s="86">
        <v>0</v>
      </c>
      <c r="G377" s="86">
        <v>0.0013765942529424637</v>
      </c>
    </row>
    <row r="378" spans="2:7" ht="12" customHeight="1">
      <c r="B378" s="85" t="s">
        <v>112</v>
      </c>
      <c r="C378" s="87">
        <v>29416516.22856</v>
      </c>
      <c r="D378" s="86">
        <v>0.0012418463661081956</v>
      </c>
      <c r="E378" s="86">
        <v>0.00025999935582359744</v>
      </c>
      <c r="F378" s="86">
        <v>0.00025130225732926213</v>
      </c>
      <c r="G378" s="86">
        <v>0.0012964284106482332</v>
      </c>
    </row>
    <row r="379" spans="2:7" ht="12" customHeight="1">
      <c r="B379" s="85" t="s">
        <v>113</v>
      </c>
      <c r="C379" s="87">
        <v>939772.898552</v>
      </c>
      <c r="D379" s="86">
        <v>0.0017761497054999827</v>
      </c>
      <c r="E379" s="86">
        <v>0.0004228528281803943</v>
      </c>
      <c r="F379" s="86">
        <v>0.0006220052939392737</v>
      </c>
      <c r="G379" s="86">
        <v>0.00813406231205233</v>
      </c>
    </row>
    <row r="380" spans="2:7" ht="12" customHeight="1">
      <c r="B380" s="85" t="s">
        <v>114</v>
      </c>
      <c r="C380" s="87">
        <v>1802.097395</v>
      </c>
      <c r="D380" s="86">
        <v>0.0003431196347742348</v>
      </c>
      <c r="E380" s="86">
        <v>0.002047108558191995</v>
      </c>
      <c r="F380" s="86">
        <v>0</v>
      </c>
      <c r="G380" s="86">
        <v>0.01060041485715593</v>
      </c>
    </row>
    <row r="381" spans="2:7" ht="12" customHeight="1">
      <c r="B381" s="85" t="s">
        <v>115</v>
      </c>
      <c r="C381" s="87">
        <v>51410.787286</v>
      </c>
      <c r="D381" s="86">
        <v>0</v>
      </c>
      <c r="E381" s="86">
        <v>0</v>
      </c>
      <c r="F381" s="86">
        <v>0</v>
      </c>
      <c r="G381" s="86">
        <v>9.527796127202844E-05</v>
      </c>
    </row>
    <row r="382" spans="2:7" ht="12" customHeight="1">
      <c r="B382" s="85" t="s">
        <v>116</v>
      </c>
      <c r="C382" s="87">
        <v>45958.036369</v>
      </c>
      <c r="D382" s="86">
        <v>0.00036412532654001473</v>
      </c>
      <c r="E382" s="86">
        <v>0</v>
      </c>
      <c r="F382" s="86">
        <v>0</v>
      </c>
      <c r="G382" s="86">
        <v>0.00481462548189403</v>
      </c>
    </row>
    <row r="383" spans="2:7" ht="12" customHeight="1">
      <c r="B383" s="85" t="s">
        <v>117</v>
      </c>
      <c r="C383" s="87">
        <v>1051298.473583</v>
      </c>
      <c r="D383" s="86">
        <v>0.0012449303750431734</v>
      </c>
      <c r="E383" s="86">
        <v>0.0006701050621704163</v>
      </c>
      <c r="F383" s="86">
        <v>0.0006492187120502985</v>
      </c>
      <c r="G383" s="86">
        <v>0.0029135688151060305</v>
      </c>
    </row>
    <row r="384" spans="2:7" ht="12" customHeight="1">
      <c r="B384" s="85" t="s">
        <v>118</v>
      </c>
      <c r="C384" s="87">
        <v>10085.525186</v>
      </c>
      <c r="D384" s="86">
        <v>0.006834826122459895</v>
      </c>
      <c r="E384" s="86">
        <v>0.0027844261436163944</v>
      </c>
      <c r="F384" s="86">
        <v>0.0005162204152964772</v>
      </c>
      <c r="G384" s="86">
        <v>0.007691548785945393</v>
      </c>
    </row>
    <row r="385" spans="2:7" ht="12" customHeight="1">
      <c r="B385" s="85" t="s">
        <v>119</v>
      </c>
      <c r="C385" s="87">
        <v>220.172304</v>
      </c>
      <c r="D385" s="86">
        <v>0</v>
      </c>
      <c r="E385" s="86">
        <v>0</v>
      </c>
      <c r="F385" s="86">
        <v>0</v>
      </c>
      <c r="G385" s="86">
        <v>0</v>
      </c>
    </row>
    <row r="386" spans="2:7" ht="12" customHeight="1">
      <c r="B386" s="85" t="s">
        <v>120</v>
      </c>
      <c r="C386" s="87">
        <v>56085.794852</v>
      </c>
      <c r="D386" s="86">
        <v>0.003929235300694709</v>
      </c>
      <c r="E386" s="86">
        <v>0</v>
      </c>
      <c r="F386" s="86">
        <v>0.0005467277602272681</v>
      </c>
      <c r="G386" s="86">
        <v>0.0021539343307656117</v>
      </c>
    </row>
    <row r="387" spans="2:7" ht="12" customHeight="1">
      <c r="B387" s="85" t="s">
        <v>121</v>
      </c>
      <c r="C387" s="87">
        <v>186273.691366</v>
      </c>
      <c r="D387" s="86">
        <v>5.543676041567321E-06</v>
      </c>
      <c r="E387" s="86">
        <v>0</v>
      </c>
      <c r="F387" s="86">
        <v>0</v>
      </c>
      <c r="G387" s="86">
        <v>0.00012343704487405063</v>
      </c>
    </row>
    <row r="388" spans="2:7" ht="12" customHeight="1">
      <c r="B388" s="85" t="s">
        <v>122</v>
      </c>
      <c r="C388" s="87">
        <v>5297257.319213</v>
      </c>
      <c r="D388" s="86">
        <v>0.0005665551462102428</v>
      </c>
      <c r="E388" s="86">
        <v>0.00024180709880831355</v>
      </c>
      <c r="F388" s="86">
        <v>0.0001565320274309783</v>
      </c>
      <c r="G388" s="86">
        <v>0.0010827053049127862</v>
      </c>
    </row>
    <row r="389" spans="2:7" ht="12" customHeight="1">
      <c r="B389" s="85" t="s">
        <v>123</v>
      </c>
      <c r="C389" s="87">
        <v>1607773.221186</v>
      </c>
      <c r="D389" s="86">
        <v>0.003051939037385136</v>
      </c>
      <c r="E389" s="86">
        <v>0.0008275598414423858</v>
      </c>
      <c r="F389" s="86">
        <v>0.0006388254167104195</v>
      </c>
      <c r="G389" s="86">
        <v>0.005370878998488442</v>
      </c>
    </row>
    <row r="390" spans="2:7" ht="12" customHeight="1">
      <c r="B390" s="129" t="s">
        <v>124</v>
      </c>
      <c r="C390" s="130">
        <v>86956572.317786</v>
      </c>
      <c r="D390" s="131">
        <v>0.0013140895249113633</v>
      </c>
      <c r="E390" s="131">
        <v>0.00025398237359549957</v>
      </c>
      <c r="F390" s="131">
        <v>0.0002571473900360534</v>
      </c>
      <c r="G390" s="131">
        <v>0.0024010351400695126</v>
      </c>
    </row>
    <row r="393" ht="12" customHeight="1">
      <c r="B393" s="82" t="s">
        <v>149</v>
      </c>
    </row>
    <row r="394" spans="2:7" ht="12" customHeight="1">
      <c r="B394" s="10"/>
      <c r="C394" s="10"/>
      <c r="D394" s="202" t="s">
        <v>56</v>
      </c>
      <c r="E394" s="202"/>
      <c r="F394" s="202"/>
      <c r="G394" s="202"/>
    </row>
    <row r="395" spans="2:7" ht="12" customHeight="1">
      <c r="B395" s="81" t="s">
        <v>136</v>
      </c>
      <c r="C395" s="82" t="s">
        <v>125</v>
      </c>
      <c r="D395" s="84" t="s">
        <v>64</v>
      </c>
      <c r="E395" s="84" t="s">
        <v>60</v>
      </c>
      <c r="F395" s="84" t="s">
        <v>61</v>
      </c>
      <c r="G395" s="123" t="s">
        <v>62</v>
      </c>
    </row>
    <row r="396" spans="2:7" ht="12" customHeight="1">
      <c r="B396" s="85" t="s">
        <v>102</v>
      </c>
      <c r="C396" s="87">
        <v>17635289.79586</v>
      </c>
      <c r="D396" s="111">
        <v>0.001458627442914985</v>
      </c>
      <c r="E396" s="111">
        <v>0.00022002249834935479</v>
      </c>
      <c r="F396" s="111">
        <v>0.00019289871271628328</v>
      </c>
      <c r="G396" s="86">
        <v>0.0025280675478588505</v>
      </c>
    </row>
    <row r="397" spans="2:7" ht="12" customHeight="1">
      <c r="B397" s="85" t="s">
        <v>103</v>
      </c>
      <c r="C397" s="87">
        <v>112158.981684</v>
      </c>
      <c r="D397" s="111">
        <v>0.0036435602469302463</v>
      </c>
      <c r="E397" s="111">
        <v>0.002338750147884233</v>
      </c>
      <c r="F397" s="111">
        <v>6.288607380434319E-05</v>
      </c>
      <c r="G397" s="86">
        <v>0.013467148027927167</v>
      </c>
    </row>
    <row r="398" spans="2:7" ht="12" customHeight="1">
      <c r="B398" s="85" t="s">
        <v>104</v>
      </c>
      <c r="C398" s="87">
        <v>4769794.790864</v>
      </c>
      <c r="D398" s="111">
        <v>0.002393193083665614</v>
      </c>
      <c r="E398" s="111">
        <v>0.00042245390008382306</v>
      </c>
      <c r="F398" s="111">
        <v>0.00040602678100732146</v>
      </c>
      <c r="G398" s="86">
        <v>0.005465328139049343</v>
      </c>
    </row>
    <row r="399" spans="2:7" ht="12" customHeight="1">
      <c r="B399" s="85" t="s">
        <v>105</v>
      </c>
      <c r="C399" s="87">
        <v>728438.497639</v>
      </c>
      <c r="D399" s="86">
        <v>0.0038291327229966325</v>
      </c>
      <c r="E399" s="86">
        <v>1.3768904351579967E-06</v>
      </c>
      <c r="F399" s="111">
        <v>0.0014697795949419883</v>
      </c>
      <c r="G399" s="86">
        <v>0.013116191373695005</v>
      </c>
    </row>
    <row r="400" spans="2:7" ht="12" customHeight="1">
      <c r="B400" s="85" t="s">
        <v>106</v>
      </c>
      <c r="C400" s="87">
        <v>16328508.750947</v>
      </c>
      <c r="D400" s="86">
        <v>0.0015632355955052916</v>
      </c>
      <c r="E400" s="86">
        <v>0.00018446501563257033</v>
      </c>
      <c r="F400" s="111">
        <v>0.00022088384224253318</v>
      </c>
      <c r="G400" s="86">
        <v>0.0014096374279534297</v>
      </c>
    </row>
    <row r="401" spans="2:7" ht="12" customHeight="1">
      <c r="B401" s="85" t="s">
        <v>107</v>
      </c>
      <c r="C401" s="87">
        <v>2554.825305</v>
      </c>
      <c r="D401" s="86">
        <v>0</v>
      </c>
      <c r="E401" s="86">
        <v>0.0008976739018169386</v>
      </c>
      <c r="F401" s="111">
        <v>0</v>
      </c>
      <c r="G401" s="86">
        <v>0.0017046918986893317</v>
      </c>
    </row>
    <row r="402" spans="2:7" ht="12" customHeight="1">
      <c r="B402" s="85" t="s">
        <v>108</v>
      </c>
      <c r="C402" s="87">
        <v>1951429.761847</v>
      </c>
      <c r="D402" s="86">
        <v>0.001689471109572269</v>
      </c>
      <c r="E402" s="86">
        <v>0.00019676178385051428</v>
      </c>
      <c r="F402" s="111">
        <v>0.0003925178102618562</v>
      </c>
      <c r="G402" s="86">
        <v>0.001642123022643151</v>
      </c>
    </row>
    <row r="403" spans="2:7" ht="12" customHeight="1">
      <c r="B403" s="85" t="s">
        <v>109</v>
      </c>
      <c r="C403" s="87">
        <v>3577861.94757</v>
      </c>
      <c r="D403" s="86">
        <v>0.0005514820604914903</v>
      </c>
      <c r="E403" s="86">
        <v>9.280692711621275E-05</v>
      </c>
      <c r="F403" s="111">
        <v>0.00012150767647568505</v>
      </c>
      <c r="G403" s="86">
        <v>0.0007107207005924449</v>
      </c>
    </row>
    <row r="404" spans="2:7" ht="12" customHeight="1">
      <c r="B404" s="85" t="s">
        <v>110</v>
      </c>
      <c r="C404" s="87">
        <v>58422.705753</v>
      </c>
      <c r="D404" s="86">
        <v>3.2848820938106815E-05</v>
      </c>
      <c r="E404" s="86">
        <v>0</v>
      </c>
      <c r="F404" s="111">
        <v>0</v>
      </c>
      <c r="G404" s="86">
        <v>0.0007686817209367943</v>
      </c>
    </row>
    <row r="405" spans="2:7" ht="12" customHeight="1">
      <c r="B405" s="85" t="s">
        <v>111</v>
      </c>
      <c r="C405" s="87">
        <v>1303287.483478</v>
      </c>
      <c r="D405" s="86">
        <v>0.000998437653623001</v>
      </c>
      <c r="E405" s="86">
        <v>0.00033620796068007096</v>
      </c>
      <c r="F405" s="111">
        <v>0</v>
      </c>
      <c r="G405" s="86">
        <v>0.001178797403854553</v>
      </c>
    </row>
    <row r="406" spans="2:7" ht="12" customHeight="1">
      <c r="B406" s="85" t="s">
        <v>112</v>
      </c>
      <c r="C406" s="87">
        <v>28734632.581321</v>
      </c>
      <c r="D406" s="86">
        <v>0.0012562282375054655</v>
      </c>
      <c r="E406" s="86">
        <v>0.0002552669844043223</v>
      </c>
      <c r="F406" s="111">
        <v>0.00021118714199062924</v>
      </c>
      <c r="G406" s="86">
        <v>0.0015648836382975175</v>
      </c>
    </row>
    <row r="407" spans="2:7" ht="12" customHeight="1">
      <c r="B407" s="85" t="s">
        <v>113</v>
      </c>
      <c r="C407" s="87">
        <v>956107.936161</v>
      </c>
      <c r="D407" s="86">
        <v>0.00222765958470336</v>
      </c>
      <c r="E407" s="86">
        <v>0.0005876107673113118</v>
      </c>
      <c r="F407" s="111">
        <v>0.00021284434978869588</v>
      </c>
      <c r="G407" s="86">
        <v>0.010499063472170207</v>
      </c>
    </row>
    <row r="408" spans="2:7" ht="12" customHeight="1">
      <c r="B408" s="85" t="s">
        <v>114</v>
      </c>
      <c r="C408" s="87">
        <v>2152.12105</v>
      </c>
      <c r="D408" s="86">
        <v>0.0023082670001299413</v>
      </c>
      <c r="E408" s="86">
        <v>0</v>
      </c>
      <c r="F408" s="111">
        <v>0</v>
      </c>
      <c r="G408" s="86">
        <v>0.010656708180982664</v>
      </c>
    </row>
    <row r="409" spans="2:7" ht="12" customHeight="1">
      <c r="B409" s="85" t="s">
        <v>115</v>
      </c>
      <c r="C409" s="87">
        <v>49564.042495</v>
      </c>
      <c r="D409" s="86">
        <v>0</v>
      </c>
      <c r="E409" s="86">
        <v>0</v>
      </c>
      <c r="F409" s="111">
        <v>0</v>
      </c>
      <c r="G409" s="86">
        <v>6.0056945522558715E-05</v>
      </c>
    </row>
    <row r="410" spans="2:7" ht="12" customHeight="1">
      <c r="B410" s="85" t="s">
        <v>116</v>
      </c>
      <c r="C410" s="87">
        <v>64331.373537</v>
      </c>
      <c r="D410" s="86">
        <v>0.0004982595464336604</v>
      </c>
      <c r="E410" s="86">
        <v>0</v>
      </c>
      <c r="F410" s="111">
        <v>0</v>
      </c>
      <c r="G410" s="86">
        <v>0.019196842692775974</v>
      </c>
    </row>
    <row r="411" spans="2:7" ht="12" customHeight="1">
      <c r="B411" s="85" t="s">
        <v>117</v>
      </c>
      <c r="C411" s="87">
        <v>857055.90232</v>
      </c>
      <c r="D411" s="86">
        <v>0.0023779367967517485</v>
      </c>
      <c r="E411" s="86">
        <v>0.00027565414620036146</v>
      </c>
      <c r="F411" s="111">
        <v>0.00023875551460072466</v>
      </c>
      <c r="G411" s="86">
        <v>0.0046079928815722015</v>
      </c>
    </row>
    <row r="412" spans="2:7" ht="12" customHeight="1">
      <c r="B412" s="85" t="s">
        <v>118</v>
      </c>
      <c r="C412" s="87">
        <v>5018.869258</v>
      </c>
      <c r="D412" s="86">
        <v>0.004536103020358854</v>
      </c>
      <c r="E412" s="86">
        <v>0.0012052095181316637</v>
      </c>
      <c r="F412" s="111">
        <v>0.0012077130700980695</v>
      </c>
      <c r="G412" s="86">
        <v>0.012603602673883402</v>
      </c>
    </row>
    <row r="413" spans="2:7" ht="12" customHeight="1">
      <c r="B413" s="85" t="s">
        <v>119</v>
      </c>
      <c r="C413" s="87">
        <v>0.846242</v>
      </c>
      <c r="D413" s="86">
        <v>0</v>
      </c>
      <c r="E413" s="86">
        <v>0</v>
      </c>
      <c r="F413" s="111">
        <v>0</v>
      </c>
      <c r="G413" s="86">
        <v>0</v>
      </c>
    </row>
    <row r="414" spans="2:7" ht="12" customHeight="1">
      <c r="B414" s="85" t="s">
        <v>120</v>
      </c>
      <c r="C414" s="87">
        <v>53848.352878</v>
      </c>
      <c r="D414" s="86">
        <v>0.007032626027726055</v>
      </c>
      <c r="E414" s="86">
        <v>0</v>
      </c>
      <c r="F414" s="111">
        <v>0.0011264336002518944</v>
      </c>
      <c r="G414" s="86">
        <v>0.003670386584484528</v>
      </c>
    </row>
    <row r="415" spans="2:7" ht="12" customHeight="1">
      <c r="B415" s="85" t="s">
        <v>121</v>
      </c>
      <c r="C415" s="87">
        <v>130992.054639</v>
      </c>
      <c r="D415" s="86">
        <v>0</v>
      </c>
      <c r="E415" s="86">
        <v>0</v>
      </c>
      <c r="F415" s="111">
        <v>0</v>
      </c>
      <c r="G415" s="86">
        <v>0</v>
      </c>
    </row>
    <row r="416" spans="2:7" ht="12" customHeight="1">
      <c r="B416" s="85" t="s">
        <v>122</v>
      </c>
      <c r="C416" s="87">
        <v>5308647.591599</v>
      </c>
      <c r="D416" s="86">
        <v>0.0007383408068380356</v>
      </c>
      <c r="E416" s="86">
        <v>0.0002662160994141863</v>
      </c>
      <c r="F416" s="111">
        <v>0.00012416478578143112</v>
      </c>
      <c r="G416" s="86">
        <v>0.0010527883007047736</v>
      </c>
    </row>
    <row r="417" spans="2:7" ht="12" customHeight="1">
      <c r="B417" s="85" t="s">
        <v>123</v>
      </c>
      <c r="C417" s="87">
        <v>1824549.436399</v>
      </c>
      <c r="D417" s="86">
        <v>0.002694095218763399</v>
      </c>
      <c r="E417" s="86">
        <v>0.0005646089562983598</v>
      </c>
      <c r="F417" s="111">
        <v>0.0004704028873527926</v>
      </c>
      <c r="G417" s="86">
        <v>0.005019701795570936</v>
      </c>
    </row>
    <row r="418" spans="2:7" ht="12" customHeight="1">
      <c r="B418" s="129" t="s">
        <v>124</v>
      </c>
      <c r="C418" s="130">
        <v>84454648.648846</v>
      </c>
      <c r="D418" s="131">
        <v>0.001444248968095928</v>
      </c>
      <c r="E418" s="131">
        <v>0.00024758311637693034</v>
      </c>
      <c r="F418" s="132">
        <v>0.00022833853884327896</v>
      </c>
      <c r="G418" s="131">
        <v>0.0022176392926306866</v>
      </c>
    </row>
  </sheetData>
  <sheetProtection pivotTables="0"/>
  <mergeCells count="17">
    <mergeCell ref="D164:G164"/>
    <mergeCell ref="B2:H2"/>
    <mergeCell ref="D335:G335"/>
    <mergeCell ref="D366:G366"/>
    <mergeCell ref="D60:G60"/>
    <mergeCell ref="D34:G34"/>
    <mergeCell ref="D8:G8"/>
    <mergeCell ref="D394:G394"/>
    <mergeCell ref="B5:E5"/>
    <mergeCell ref="D221:G221"/>
    <mergeCell ref="D249:G249"/>
    <mergeCell ref="D278:G278"/>
    <mergeCell ref="D307:G307"/>
    <mergeCell ref="D191:G191"/>
    <mergeCell ref="D112:G112"/>
    <mergeCell ref="D138:G138"/>
    <mergeCell ref="D86:G86"/>
  </mergeCells>
  <conditionalFormatting sqref="B309:B324 B326:B331 B303:F304 B325:F325 B193:B216 C244:F245 B223:B245 C272:F273 B274:F274 B251:B273 C301:F302 C323:C324 F323:F324 D324:E324 B337:B359 B368:B390 B396:B418 B166:B187 B140:B163 B280:B302 B114:B136 B88:B110 B62:B83 B46 B49 C24:C31 B23 B20">
    <cfRule type="cellIs" priority="1" dxfId="0" operator="equal" stopIfTrue="1">
      <formula>0</formula>
    </cfRule>
  </conditionalFormatting>
  <conditionalFormatting sqref="B50:B57 B36:B45 B47:B48 B21:B22 B10:B19 B24:B31">
    <cfRule type="cellIs" priority="2" dxfId="0" operator="equal" stopIfTrue="1">
      <formula>999</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rarroyo</cp:lastModifiedBy>
  <cp:lastPrinted>2006-06-27T16:44:19Z</cp:lastPrinted>
  <dcterms:created xsi:type="dcterms:W3CDTF">2005-08-25T19:57:10Z</dcterms:created>
  <dcterms:modified xsi:type="dcterms:W3CDTF">2010-04-06T19:22:47Z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