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570" windowHeight="12750" tabRatio="603"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'1.1'!$A$1:$H$31</definedName>
    <definedName name="_xlnm.Print_Area" localSheetId="2">'1.2'!$A$1:$H$32</definedName>
    <definedName name="_xlnm.Print_Area" localSheetId="3">'1.3'!$A$1:$G$29</definedName>
    <definedName name="_xlnm.Print_Area" localSheetId="4">'1.4'!$A$1:$G$41</definedName>
    <definedName name="_xlnm.Print_Area" localSheetId="5">'2.1'!$A$1:$H$143</definedName>
    <definedName name="_xlnm.Print_Area" localSheetId="6">'2.2'!$A$1:$I$151</definedName>
    <definedName name="_xlnm.Print_Area" localSheetId="7">'2.3'!$A$1:$H$7</definedName>
    <definedName name="_xlnm.Print_Area" localSheetId="8">'2.4'!$A$1:$H$7</definedName>
    <definedName name="_xlnm.Print_Area" localSheetId="9">'2.5'!$A$1:$L$31</definedName>
    <definedName name="_xlnm.Print_Area" localSheetId="10">'2.6'!$A$1:$K$32</definedName>
    <definedName name="_xlnm.Print_Area" localSheetId="11">'2.7'!$A$1:$M$31</definedName>
    <definedName name="_xlnm.Print_Area" localSheetId="12">'2.8'!$A$1:$K$31</definedName>
    <definedName name="_xlnm.Print_Area" localSheetId="13">'GLOSARIO'!$A$1:$D$38</definedName>
    <definedName name="_xlnm.Print_Area" localSheetId="0">'INDICE'!$B$1:$L$27</definedName>
  </definedNames>
  <calcPr fullCalcOnLoad="1"/>
</workbook>
</file>

<file path=xl/sharedStrings.xml><?xml version="1.0" encoding="utf-8"?>
<sst xmlns="http://schemas.openxmlformats.org/spreadsheetml/2006/main" count="1263" uniqueCount="168">
  <si>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</si>
  <si>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</si>
  <si>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</si>
  <si>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</si>
  <si>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</si>
  <si>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</si>
  <si>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</si>
  <si>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</si>
  <si>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</si>
  <si>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</si>
  <si>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</si>
  <si>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</si>
  <si>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</si>
  <si>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</si>
  <si>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</si>
  <si>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</si>
  <si>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</si>
  <si>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</si>
  <si>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</si>
  <si>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</si>
  <si>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</si>
  <si>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</si>
  <si>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</si>
  <si>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</si>
  <si>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</si>
  <si>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</si>
  <si>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</si>
  <si>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</si>
  <si>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</si>
  <si>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</si>
  <si>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</si>
  <si>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</si>
  <si>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</si>
  <si>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</si>
  <si>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</si>
  <si>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</si>
  <si>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</si>
  <si>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</si>
  <si>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</si>
  <si>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</si>
  <si>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</si>
  <si>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</si>
  <si>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</si>
  <si>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</si>
  <si>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</si>
  <si>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</si>
  <si>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</si>
  <si>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</si>
  <si>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</si>
  <si>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</si>
  <si>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</si>
  <si>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</si>
  <si>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</si>
  <si>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</si>
  <si>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</si>
  <si>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</si>
  <si>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</si>
  <si>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</si>
  <si>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</si>
  <si>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Institucion</t>
  </si>
  <si>
    <r>
      <t xml:space="preserve">Montos </t>
    </r>
    <r>
      <rPr>
        <b/>
        <sz val="10"/>
        <color indexed="21"/>
        <rFont val="Arial"/>
        <family val="0"/>
      </rPr>
      <t>de Cheques Protestados según la Causal (cifras expresada en M$)</t>
    </r>
  </si>
  <si>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</si>
  <si>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</si>
  <si>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</si>
  <si>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</si>
  <si>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</si>
  <si>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</si>
  <si>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</si>
  <si>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</si>
  <si>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</si>
  <si>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</si>
  <si>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</si>
  <si>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</si>
  <si>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</si>
  <si>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</si>
  <si>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</si>
  <si>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</si>
  <si>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</si>
  <si>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</si>
  <si>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</si>
  <si>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</si>
  <si>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</si>
  <si>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</si>
  <si>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</si>
  <si>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</si>
  <si>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</si>
  <si>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</si>
  <si>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</si>
  <si>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</si>
  <si>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</si>
  <si>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</si>
  <si>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</si>
  <si>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</si>
  <si>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</si>
  <si>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</si>
  <si>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</si>
  <si>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</si>
  <si>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</si>
  <si>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</si>
  <si>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</si>
  <si>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4°_trim_2005</t>
  </si>
  <si>
    <t>1r trim 2006</t>
  </si>
  <si>
    <t>1r_trim_2006</t>
  </si>
  <si>
    <t>De Chile</t>
  </si>
  <si>
    <t>Internacional</t>
  </si>
  <si>
    <t>Del Estado de Chile</t>
  </si>
  <si>
    <t>Scotiabank Sud Americano</t>
  </si>
  <si>
    <t>De Credito e Inversiones</t>
  </si>
  <si>
    <t>Do Brasil S.A.</t>
  </si>
  <si>
    <t>Corpbanca</t>
  </si>
  <si>
    <t>Bice</t>
  </si>
  <si>
    <t>HSBC Bank Chile</t>
  </si>
  <si>
    <t>Citibank N.A.</t>
  </si>
  <si>
    <t>Santander-Chile</t>
  </si>
  <si>
    <t>BankBoston, N.A.</t>
  </si>
  <si>
    <t>De la Nacion Argentina</t>
  </si>
  <si>
    <t>Of Tokyo-Mitsubishi</t>
  </si>
  <si>
    <t>ABN AMRO Bank (Chile)</t>
  </si>
  <si>
    <t>Security</t>
  </si>
  <si>
    <t>Falabella</t>
  </si>
  <si>
    <t>Banco Ripley</t>
  </si>
  <si>
    <t>HNS Banco</t>
  </si>
  <si>
    <t>BANCO MONEX</t>
  </si>
  <si>
    <t>BBVA</t>
  </si>
  <si>
    <t>Del Desarrollo</t>
  </si>
  <si>
    <t>SISTEMA FINANCIERO</t>
  </si>
  <si>
    <t>Dresdner Bank Lateinamerika</t>
  </si>
  <si>
    <t>Monto Cheques Presentados</t>
  </si>
  <si>
    <t>Código institución</t>
  </si>
  <si>
    <t>JP Morgan Chase Bank</t>
  </si>
  <si>
    <t>2°_trim_2006</t>
  </si>
  <si>
    <t>3r_trim_2006</t>
  </si>
  <si>
    <t>4°_trim_2006</t>
  </si>
  <si>
    <t>1r trim 2007</t>
  </si>
  <si>
    <t>2°_trim_2007</t>
  </si>
  <si>
    <t>1r_trim_2007</t>
  </si>
  <si>
    <t>Banco</t>
  </si>
  <si>
    <t xml:space="preserve"> mch_nro_pres_cobro</t>
  </si>
  <si>
    <t>1 tirm 2006</t>
  </si>
  <si>
    <t>2 trom 2006</t>
  </si>
  <si>
    <t>2  trimestre 2007</t>
  </si>
  <si>
    <t>4 trimestre 2006</t>
  </si>
  <si>
    <t>Institución</t>
  </si>
  <si>
    <t xml:space="preserve">Institución </t>
  </si>
  <si>
    <t>1  trimestre  2007</t>
  </si>
  <si>
    <t>3  trimestre 2006</t>
  </si>
  <si>
    <t>N° cheques Protestados</t>
  </si>
  <si>
    <t>CAUSALES</t>
  </si>
  <si>
    <r>
      <t>Número</t>
    </r>
    <r>
      <rPr>
        <b/>
        <sz val="12"/>
        <color indexed="21"/>
        <rFont val="Arial"/>
        <family val="2"/>
      </rPr>
      <t xml:space="preserve"> de Cheques Protestados según la Causal</t>
    </r>
  </si>
  <si>
    <t>Monto cheques Presentados</t>
  </si>
  <si>
    <t>Monto cheques Protestados</t>
  </si>
  <si>
    <t>2003-2007</t>
  </si>
  <si>
    <t>2°  trimestre 2007</t>
  </si>
  <si>
    <t>1r  trimestre  2007</t>
  </si>
  <si>
    <t>4° trimestre 2006</t>
  </si>
  <si>
    <t>3r  trimestre 2006</t>
  </si>
  <si>
    <t>2° trimestre  2006</t>
  </si>
  <si>
    <t>1r trimestre 2006</t>
  </si>
  <si>
    <t>1r  trimestre 2007</t>
  </si>
  <si>
    <t>2°  trimestre 2006</t>
  </si>
  <si>
    <t>1 r trimestre 2006</t>
  </si>
  <si>
    <t>2° trimestre 2007</t>
  </si>
  <si>
    <t>1 r trimestre  2007</t>
  </si>
  <si>
    <t>3 r trimestre 2006</t>
  </si>
  <si>
    <t>1r  trimestre 2006</t>
  </si>
  <si>
    <t>1r trimestre 2007</t>
  </si>
  <si>
    <t>3r trimestre 2006</t>
  </si>
  <si>
    <t>2° trimestre 2006</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</si>
</sst>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40A]dddd\,\ dd&quot; de &quot;mmmm&quot; de &quot;yyyy"/>
    <numFmt numFmtId="173" formatCode="[$-C0A]mmm/yy;@"/>
    <numFmt numFmtId="174" formatCode="mmm"/>
    <numFmt numFmtId="175" formatCode="_-* #,##0.0_-;\-* #,##0.0_-;_-* &quot;-&quot;??_-;_-@_-"/>
    <numFmt numFmtId="176" formatCode="_-* #,##0_-;\-* #,##0_-;_-* &quot;-&quot;??_-;_-@_-"/>
    <numFmt numFmtId="177" formatCode="yy"/>
    <numFmt numFmtId="178" formatCode="0.0%"/>
    <numFmt numFmtId="179" formatCode="0.000%"/>
    <numFmt numFmtId="180" formatCode="_-* #,##0.000_-;\-* #,##0.000_-;_-* &quot;-&quot;??_-;_-@_-"/>
    <numFmt numFmtId="181" formatCode="_-* #,##0.0000_-;\-* #,##0.0000_-;_-* &quot;-&quot;??_-;_-@_-"/>
  </numFmts>
  <fonts count="34">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b/>
      <sz val="10"/>
      <color indexed="9"/>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0"/>
      <color indexed="9"/>
      <name val="Arial"/>
      <family val="0"/>
    </font>
    <font>
      <sz val="12"/>
      <color indexed="21"/>
      <name val="Arial"/>
      <family val="0"/>
    </font>
    <font>
      <sz val="12"/>
      <name val="Arial"/>
      <family val="0"/>
    </font>
    <font>
      <sz val="10"/>
      <color indexed="63"/>
      <name val="Arial"/>
      <family val="0"/>
    </font>
    <font>
      <b/>
      <u val="single"/>
      <sz val="10"/>
      <color indexed="63"/>
      <name val="Arial"/>
      <family val="0"/>
    </font>
    <font>
      <b/>
      <sz val="10"/>
      <color indexed="63"/>
      <name val="Arial"/>
      <family val="0"/>
    </font>
    <font>
      <sz val="10"/>
      <color indexed="14"/>
      <name val="Arial"/>
      <family val="0"/>
    </font>
    <font>
      <b/>
      <sz val="12"/>
      <color indexed="9"/>
      <name val="Arial"/>
      <family val="0"/>
    </font>
  </fonts>
  <fills count="5">
    <fill>
      <patternFill/>
    </fill>
    <fill>
      <patternFill patternType="gray125"/>
    </fill>
    <fill>
      <patternFill patternType="solid">
        <fgColor indexed="21"/>
        <bgColor indexed="64"/>
      </patternFill>
    </fill>
    <fill>
      <patternFill patternType="solid">
        <fgColor indexed="49"/>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2"/>
      </left>
      <right style="thin">
        <color indexed="23"/>
      </right>
      <top style="thin">
        <color indexed="23"/>
      </top>
      <bottom>
        <color indexed="63"/>
      </bottom>
    </border>
    <border>
      <left style="hair">
        <color indexed="8"/>
      </left>
      <right>
        <color indexed="63"/>
      </right>
      <top style="hair">
        <color indexed="8"/>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4"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Fill="1" applyAlignment="1">
      <alignment/>
    </xf>
    <xf numFmtId="0" fontId="8" fillId="2" borderId="0" xfId="0" applyFont="1" applyFill="1" applyAlignment="1">
      <alignment/>
    </xf>
    <xf numFmtId="0" fontId="6" fillId="2" borderId="0" xfId="0" applyFont="1" applyFill="1" applyAlignment="1">
      <alignment/>
    </xf>
    <xf numFmtId="0" fontId="9" fillId="0" borderId="0" xfId="15" applyFont="1" applyFill="1" applyAlignment="1">
      <alignment/>
    </xf>
    <xf numFmtId="0" fontId="4" fillId="0" borderId="0" xfId="0" applyFont="1" applyBorder="1" applyAlignment="1">
      <alignment/>
    </xf>
    <xf numFmtId="0" fontId="4" fillId="0" borderId="0" xfId="0" applyFont="1" applyAlignment="1">
      <alignment/>
    </xf>
    <xf numFmtId="0" fontId="4" fillId="0" borderId="1" xfId="0" applyFont="1" applyBorder="1" applyAlignment="1">
      <alignment/>
    </xf>
    <xf numFmtId="0" fontId="8" fillId="3" borderId="0" xfId="0" applyFont="1" applyFill="1" applyAlignment="1">
      <alignment/>
    </xf>
    <xf numFmtId="0" fontId="6" fillId="3" borderId="0" xfId="0" applyFont="1" applyFill="1" applyAlignment="1">
      <alignment/>
    </xf>
    <xf numFmtId="0" fontId="4" fillId="4" borderId="0" xfId="0" applyFont="1" applyFill="1" applyBorder="1" applyAlignment="1">
      <alignment/>
    </xf>
    <xf numFmtId="0" fontId="4" fillId="0" borderId="0" xfId="0" applyFont="1" applyAlignment="1">
      <alignment/>
    </xf>
    <xf numFmtId="0" fontId="4" fillId="4" borderId="1" xfId="0" applyFont="1" applyFill="1" applyBorder="1" applyAlignment="1">
      <alignment/>
    </xf>
    <xf numFmtId="0" fontId="4" fillId="0" borderId="1" xfId="0" applyFont="1" applyBorder="1" applyAlignment="1">
      <alignment/>
    </xf>
    <xf numFmtId="0" fontId="4" fillId="4" borderId="0" xfId="0" applyFont="1" applyFill="1" applyAlignment="1">
      <alignment/>
    </xf>
    <xf numFmtId="0" fontId="10" fillId="4" borderId="0" xfId="15" applyFont="1" applyFill="1" applyAlignment="1">
      <alignment/>
    </xf>
    <xf numFmtId="0" fontId="6" fillId="4" borderId="0" xfId="0" applyFont="1" applyFill="1" applyAlignment="1">
      <alignment/>
    </xf>
    <xf numFmtId="0" fontId="5" fillId="4" borderId="0" xfId="0" applyFont="1" applyFill="1" applyAlignment="1">
      <alignment/>
    </xf>
    <xf numFmtId="0" fontId="11" fillId="4" borderId="0" xfId="0" applyFont="1" applyFill="1" applyAlignment="1">
      <alignment/>
    </xf>
    <xf numFmtId="0" fontId="13" fillId="4" borderId="0" xfId="0" applyFont="1" applyFill="1" applyAlignment="1">
      <alignment horizontal="center"/>
    </xf>
    <xf numFmtId="0" fontId="13" fillId="4" borderId="0" xfId="0" applyFont="1" applyFill="1" applyBorder="1" applyAlignment="1">
      <alignment horizontal="center"/>
    </xf>
    <xf numFmtId="0" fontId="11" fillId="4" borderId="0" xfId="0" applyFont="1" applyFill="1" applyBorder="1" applyAlignment="1">
      <alignment/>
    </xf>
    <xf numFmtId="0" fontId="11" fillId="4" borderId="2" xfId="0" applyFont="1" applyFill="1" applyBorder="1" applyAlignment="1">
      <alignment/>
    </xf>
    <xf numFmtId="0" fontId="13" fillId="4" borderId="3" xfId="0" applyFont="1" applyFill="1" applyBorder="1" applyAlignment="1">
      <alignment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5" fillId="4" borderId="0" xfId="15" applyFont="1" applyFill="1" applyAlignment="1">
      <alignment horizontal="center"/>
    </xf>
    <xf numFmtId="0" fontId="11" fillId="4" borderId="0" xfId="0" applyNumberFormat="1" applyFont="1" applyFill="1" applyAlignment="1">
      <alignment/>
    </xf>
    <xf numFmtId="0" fontId="0" fillId="4" borderId="0" xfId="0" applyFont="1" applyFill="1" applyBorder="1" applyAlignment="1">
      <alignment/>
    </xf>
    <xf numFmtId="0" fontId="0" fillId="4" borderId="0" xfId="0" applyFont="1" applyFill="1" applyAlignment="1">
      <alignment/>
    </xf>
    <xf numFmtId="0" fontId="13" fillId="4" borderId="0" xfId="0" applyFont="1" applyFill="1" applyBorder="1" applyAlignment="1">
      <alignment/>
    </xf>
    <xf numFmtId="0" fontId="0" fillId="4" borderId="7" xfId="0" applyFont="1" applyFill="1" applyBorder="1" applyAlignment="1">
      <alignment/>
    </xf>
    <xf numFmtId="0" fontId="0" fillId="4" borderId="8" xfId="0" applyFont="1" applyFill="1" applyBorder="1" applyAlignment="1">
      <alignment/>
    </xf>
    <xf numFmtId="0" fontId="0" fillId="4" borderId="2" xfId="0" applyFont="1" applyFill="1" applyBorder="1" applyAlignment="1">
      <alignment/>
    </xf>
    <xf numFmtId="0" fontId="13" fillId="4" borderId="6" xfId="0" applyFont="1" applyFill="1" applyBorder="1" applyAlignment="1">
      <alignment wrapText="1"/>
    </xf>
    <xf numFmtId="0" fontId="13" fillId="4" borderId="9" xfId="0" applyFont="1" applyFill="1" applyBorder="1" applyAlignment="1">
      <alignment horizontal="center" vertical="center" wrapText="1"/>
    </xf>
    <xf numFmtId="0" fontId="13" fillId="4" borderId="0" xfId="0" applyFont="1" applyFill="1" applyBorder="1" applyAlignment="1">
      <alignment horizontal="center" vertical="center" wrapText="1"/>
    </xf>
    <xf numFmtId="10" fontId="11" fillId="4" borderId="0" xfId="21" applyNumberFormat="1" applyFont="1" applyFill="1" applyBorder="1" applyAlignment="1">
      <alignment/>
    </xf>
    <xf numFmtId="0" fontId="0" fillId="4" borderId="10" xfId="0" applyFont="1" applyFill="1" applyBorder="1" applyAlignment="1">
      <alignment/>
    </xf>
    <xf numFmtId="0" fontId="0" fillId="4" borderId="0" xfId="0" applyFill="1" applyAlignment="1">
      <alignment/>
    </xf>
    <xf numFmtId="0" fontId="13" fillId="4" borderId="0" xfId="0" applyFont="1" applyFill="1" applyAlignment="1">
      <alignment/>
    </xf>
    <xf numFmtId="0" fontId="0" fillId="4" borderId="2" xfId="0" applyFill="1" applyBorder="1" applyAlignment="1">
      <alignment/>
    </xf>
    <xf numFmtId="0" fontId="13" fillId="4" borderId="3" xfId="0" applyFont="1" applyFill="1" applyBorder="1" applyAlignment="1">
      <alignment wrapText="1"/>
    </xf>
    <xf numFmtId="0" fontId="13" fillId="4" borderId="11" xfId="0" applyFont="1" applyFill="1" applyBorder="1" applyAlignment="1">
      <alignment horizontal="center" vertical="center" wrapText="1"/>
    </xf>
    <xf numFmtId="10" fontId="11" fillId="4" borderId="3" xfId="21" applyNumberFormat="1" applyFont="1" applyFill="1" applyBorder="1" applyAlignment="1">
      <alignment horizontal="center"/>
    </xf>
    <xf numFmtId="0" fontId="14" fillId="4" borderId="0" xfId="0" applyFont="1" applyFill="1" applyAlignment="1">
      <alignment/>
    </xf>
    <xf numFmtId="0" fontId="15" fillId="4" borderId="0" xfId="15" applyFont="1" applyFill="1" applyAlignment="1">
      <alignment/>
    </xf>
    <xf numFmtId="0" fontId="13" fillId="4" borderId="11" xfId="0" applyFont="1" applyFill="1" applyBorder="1" applyAlignment="1">
      <alignment vertical="center" wrapText="1"/>
    </xf>
    <xf numFmtId="0" fontId="11" fillId="4" borderId="12" xfId="0" applyFont="1" applyFill="1" applyBorder="1" applyAlignment="1">
      <alignment/>
    </xf>
    <xf numFmtId="3" fontId="11" fillId="4" borderId="12" xfId="0" applyNumberFormat="1" applyFont="1" applyFill="1" applyBorder="1" applyAlignment="1">
      <alignment horizontal="center"/>
    </xf>
    <xf numFmtId="10" fontId="11" fillId="4" borderId="12" xfId="21" applyNumberFormat="1" applyFont="1" applyFill="1" applyBorder="1" applyAlignment="1">
      <alignment horizontal="center"/>
    </xf>
    <xf numFmtId="0" fontId="11" fillId="4" borderId="12" xfId="0" applyFont="1" applyFill="1" applyBorder="1" applyAlignment="1">
      <alignment/>
    </xf>
    <xf numFmtId="3" fontId="11" fillId="4" borderId="12" xfId="0" applyNumberFormat="1" applyFont="1" applyFill="1" applyBorder="1" applyAlignment="1">
      <alignment horizontal="center"/>
    </xf>
    <xf numFmtId="10" fontId="11" fillId="4" borderId="12" xfId="21" applyNumberFormat="1" applyFont="1" applyFill="1" applyBorder="1" applyAlignment="1">
      <alignment horizontal="center"/>
    </xf>
    <xf numFmtId="0" fontId="0" fillId="4" borderId="0" xfId="0" applyFill="1" applyBorder="1" applyAlignment="1">
      <alignment/>
    </xf>
    <xf numFmtId="0" fontId="15" fillId="4" borderId="0" xfId="15" applyFont="1" applyFill="1" applyAlignment="1">
      <alignment horizontal="right"/>
    </xf>
    <xf numFmtId="0" fontId="11" fillId="4" borderId="0" xfId="0" applyFont="1" applyFill="1" applyAlignment="1">
      <alignment horizontal="right"/>
    </xf>
    <xf numFmtId="0" fontId="11" fillId="4" borderId="13" xfId="0" applyFont="1" applyFill="1" applyBorder="1" applyAlignment="1">
      <alignment/>
    </xf>
    <xf numFmtId="179" fontId="11" fillId="4" borderId="13" xfId="21" applyNumberFormat="1" applyFont="1" applyFill="1" applyBorder="1" applyAlignment="1">
      <alignment/>
    </xf>
    <xf numFmtId="0" fontId="13" fillId="4" borderId="13" xfId="0" applyFont="1" applyFill="1" applyBorder="1" applyAlignment="1">
      <alignment/>
    </xf>
    <xf numFmtId="179" fontId="11" fillId="4" borderId="0" xfId="21" applyNumberFormat="1" applyFont="1" applyFill="1" applyAlignment="1">
      <alignment/>
    </xf>
    <xf numFmtId="0" fontId="20" fillId="4" borderId="0" xfId="0" applyFont="1" applyFill="1" applyAlignment="1">
      <alignment/>
    </xf>
    <xf numFmtId="0" fontId="20" fillId="4" borderId="0" xfId="0" applyFont="1" applyFill="1" applyAlignment="1">
      <alignment/>
    </xf>
    <xf numFmtId="0" fontId="13" fillId="4" borderId="13" xfId="0" applyFont="1" applyFill="1" applyBorder="1" applyAlignment="1">
      <alignment/>
    </xf>
    <xf numFmtId="179" fontId="13" fillId="4" borderId="13" xfId="21" applyNumberFormat="1" applyFont="1" applyFill="1" applyBorder="1" applyAlignment="1">
      <alignment/>
    </xf>
    <xf numFmtId="0" fontId="0" fillId="4" borderId="0" xfId="0" applyFont="1" applyFill="1" applyAlignment="1">
      <alignment/>
    </xf>
    <xf numFmtId="179" fontId="11" fillId="4" borderId="0" xfId="0" applyNumberFormat="1" applyFont="1" applyFill="1" applyAlignment="1">
      <alignment/>
    </xf>
    <xf numFmtId="0" fontId="21" fillId="0" borderId="0" xfId="0" applyFont="1" applyAlignment="1">
      <alignment/>
    </xf>
    <xf numFmtId="0" fontId="21" fillId="0" borderId="0" xfId="0" applyFont="1" applyFill="1" applyAlignment="1">
      <alignment/>
    </xf>
    <xf numFmtId="0" fontId="13" fillId="0" borderId="0" xfId="0" applyFont="1" applyAlignment="1">
      <alignment horizontal="center"/>
    </xf>
    <xf numFmtId="0" fontId="22" fillId="2" borderId="0" xfId="0" applyFont="1" applyFill="1" applyAlignment="1">
      <alignment horizontal="left" vertical="center"/>
    </xf>
    <xf numFmtId="0" fontId="22" fillId="0" borderId="0" xfId="0" applyFont="1" applyFill="1" applyAlignment="1">
      <alignment horizontal="left" vertical="center"/>
    </xf>
    <xf numFmtId="0" fontId="0" fillId="0" borderId="0" xfId="0" applyFont="1" applyAlignment="1">
      <alignment horizontal="justify" vertical="justify"/>
    </xf>
    <xf numFmtId="0" fontId="21" fillId="4" borderId="0" xfId="0" applyFont="1" applyFill="1" applyAlignment="1">
      <alignment/>
    </xf>
    <xf numFmtId="0" fontId="0" fillId="0" borderId="0" xfId="0" applyFont="1" applyAlignment="1">
      <alignment/>
    </xf>
    <xf numFmtId="0" fontId="22" fillId="0" borderId="0" xfId="0" applyFont="1" applyFill="1" applyAlignment="1">
      <alignment/>
    </xf>
    <xf numFmtId="0" fontId="15" fillId="0" borderId="0" xfId="15" applyFont="1" applyAlignment="1">
      <alignment horizontal="right"/>
    </xf>
    <xf numFmtId="179" fontId="13" fillId="4" borderId="13" xfId="0" applyNumberFormat="1" applyFont="1" applyFill="1" applyBorder="1" applyAlignment="1">
      <alignment/>
    </xf>
    <xf numFmtId="179" fontId="11" fillId="4" borderId="13" xfId="0" applyNumberFormat="1" applyFont="1" applyFill="1" applyBorder="1" applyAlignment="1">
      <alignment/>
    </xf>
    <xf numFmtId="179" fontId="13" fillId="4" borderId="13" xfId="21" applyNumberFormat="1" applyFont="1" applyFill="1" applyBorder="1" applyAlignment="1">
      <alignment/>
    </xf>
    <xf numFmtId="10" fontId="11" fillId="4" borderId="13" xfId="21" applyNumberFormat="1" applyFont="1" applyFill="1" applyBorder="1" applyAlignment="1">
      <alignment/>
    </xf>
    <xf numFmtId="10" fontId="13" fillId="4" borderId="13" xfId="21" applyNumberFormat="1" applyFont="1" applyFill="1" applyBorder="1" applyAlignment="1">
      <alignment/>
    </xf>
    <xf numFmtId="0" fontId="23" fillId="4" borderId="0" xfId="0" applyFont="1" applyFill="1" applyAlignment="1">
      <alignment/>
    </xf>
    <xf numFmtId="0" fontId="24" fillId="4" borderId="0" xfId="0" applyFont="1" applyFill="1" applyAlignment="1">
      <alignment/>
    </xf>
    <xf numFmtId="0" fontId="13" fillId="4" borderId="0" xfId="0" applyFont="1" applyFill="1" applyAlignment="1">
      <alignment/>
    </xf>
    <xf numFmtId="0" fontId="25" fillId="4" borderId="0" xfId="0" applyFont="1" applyFill="1" applyAlignment="1">
      <alignment/>
    </xf>
    <xf numFmtId="0" fontId="25" fillId="4" borderId="0" xfId="0" applyFont="1" applyFill="1" applyBorder="1" applyAlignment="1">
      <alignment/>
    </xf>
    <xf numFmtId="0" fontId="11" fillId="4" borderId="14" xfId="0" applyFont="1" applyFill="1" applyBorder="1" applyAlignment="1">
      <alignment/>
    </xf>
    <xf numFmtId="176" fontId="11" fillId="4" borderId="14" xfId="17" applyNumberFormat="1" applyFont="1" applyFill="1" applyBorder="1" applyAlignment="1">
      <alignment/>
    </xf>
    <xf numFmtId="0" fontId="26" fillId="2" borderId="14" xfId="0" applyFont="1" applyFill="1" applyBorder="1" applyAlignment="1">
      <alignment horizontal="center" vertical="center" wrapText="1"/>
    </xf>
    <xf numFmtId="176" fontId="26" fillId="2" borderId="14" xfId="17" applyNumberFormat="1" applyFont="1" applyFill="1" applyBorder="1" applyAlignment="1">
      <alignment horizontal="center" vertical="center" wrapText="1"/>
    </xf>
    <xf numFmtId="0" fontId="28" fillId="4" borderId="0" xfId="0" applyFont="1" applyFill="1" applyAlignment="1">
      <alignment/>
    </xf>
    <xf numFmtId="0" fontId="26" fillId="2" borderId="15" xfId="0" applyFont="1" applyFill="1" applyBorder="1" applyAlignment="1">
      <alignment horizontal="center" vertical="center" wrapText="1"/>
    </xf>
    <xf numFmtId="0" fontId="11" fillId="4" borderId="16" xfId="0" applyFont="1" applyFill="1" applyBorder="1" applyAlignment="1">
      <alignment/>
    </xf>
    <xf numFmtId="10" fontId="11" fillId="4" borderId="16" xfId="21" applyNumberFormat="1" applyFont="1" applyFill="1" applyBorder="1" applyAlignment="1">
      <alignment/>
    </xf>
    <xf numFmtId="176" fontId="11" fillId="4" borderId="16" xfId="17" applyNumberFormat="1" applyFont="1" applyFill="1" applyBorder="1" applyAlignment="1">
      <alignment/>
    </xf>
    <xf numFmtId="3" fontId="11" fillId="4" borderId="0" xfId="0" applyNumberFormat="1" applyFont="1" applyFill="1" applyBorder="1" applyAlignment="1">
      <alignment/>
    </xf>
    <xf numFmtId="10" fontId="11" fillId="4" borderId="0" xfId="0" applyNumberFormat="1" applyFont="1" applyFill="1" applyBorder="1" applyAlignment="1">
      <alignment horizontal="center"/>
    </xf>
    <xf numFmtId="0" fontId="13" fillId="4" borderId="0" xfId="0" applyFont="1" applyFill="1" applyBorder="1" applyAlignment="1">
      <alignment/>
    </xf>
    <xf numFmtId="3" fontId="13" fillId="4" borderId="0" xfId="0" applyNumberFormat="1" applyFont="1" applyFill="1" applyBorder="1" applyAlignment="1">
      <alignment/>
    </xf>
    <xf numFmtId="10" fontId="13" fillId="4" borderId="0" xfId="0" applyNumberFormat="1" applyFont="1" applyFill="1" applyBorder="1" applyAlignment="1">
      <alignment horizontal="center"/>
    </xf>
    <xf numFmtId="0" fontId="27" fillId="4" borderId="0" xfId="0" applyFont="1" applyFill="1" applyBorder="1" applyAlignment="1">
      <alignment/>
    </xf>
    <xf numFmtId="0" fontId="13" fillId="4" borderId="13" xfId="0" applyFont="1" applyFill="1" applyBorder="1" applyAlignment="1">
      <alignment wrapText="1"/>
    </xf>
    <xf numFmtId="10" fontId="13" fillId="4" borderId="13" xfId="0" applyNumberFormat="1" applyFont="1" applyFill="1" applyBorder="1" applyAlignment="1">
      <alignment/>
    </xf>
    <xf numFmtId="0" fontId="13" fillId="4" borderId="13" xfId="0" applyFont="1" applyFill="1" applyBorder="1" applyAlignment="1">
      <alignment horizontal="center" vertical="center" wrapText="1"/>
    </xf>
    <xf numFmtId="3" fontId="11" fillId="4" borderId="0" xfId="0" applyNumberFormat="1" applyFont="1" applyFill="1" applyBorder="1" applyAlignment="1">
      <alignment horizontal="center"/>
    </xf>
    <xf numFmtId="3" fontId="11" fillId="4" borderId="0" xfId="0" applyNumberFormat="1" applyFont="1" applyFill="1" applyBorder="1" applyAlignment="1">
      <alignment horizontal="center"/>
    </xf>
    <xf numFmtId="10" fontId="11" fillId="4" borderId="0" xfId="21" applyNumberFormat="1" applyFont="1" applyFill="1" applyBorder="1" applyAlignment="1">
      <alignment horizontal="center"/>
    </xf>
    <xf numFmtId="0" fontId="11" fillId="4" borderId="0" xfId="0" applyFont="1" applyFill="1" applyBorder="1" applyAlignment="1">
      <alignment/>
    </xf>
    <xf numFmtId="10" fontId="11" fillId="4" borderId="0" xfId="21" applyNumberFormat="1" applyFont="1" applyFill="1" applyBorder="1" applyAlignment="1">
      <alignment horizontal="center"/>
    </xf>
    <xf numFmtId="0" fontId="29" fillId="4" borderId="0" xfId="0" applyFont="1" applyFill="1" applyAlignment="1">
      <alignment/>
    </xf>
    <xf numFmtId="0" fontId="29" fillId="4" borderId="0" xfId="0" applyFont="1" applyFill="1" applyBorder="1" applyAlignment="1">
      <alignment/>
    </xf>
    <xf numFmtId="0" fontId="30" fillId="4" borderId="0" xfId="0" applyFont="1" applyFill="1" applyAlignment="1">
      <alignment horizontal="left"/>
    </xf>
    <xf numFmtId="0" fontId="31" fillId="4" borderId="0" xfId="0" applyFont="1" applyFill="1" applyAlignment="1">
      <alignment/>
    </xf>
    <xf numFmtId="0" fontId="29" fillId="4" borderId="0" xfId="0" applyFont="1" applyFill="1" applyBorder="1" applyAlignment="1">
      <alignment horizontal="center"/>
    </xf>
    <xf numFmtId="0" fontId="29" fillId="0" borderId="0" xfId="0" applyFont="1" applyAlignment="1">
      <alignment/>
    </xf>
    <xf numFmtId="176" fontId="29" fillId="4" borderId="0" xfId="17" applyNumberFormat="1" applyFont="1" applyFill="1" applyAlignment="1">
      <alignment/>
    </xf>
    <xf numFmtId="176" fontId="11" fillId="4" borderId="0" xfId="17" applyNumberFormat="1" applyFont="1" applyFill="1" applyBorder="1" applyAlignment="1">
      <alignment/>
    </xf>
    <xf numFmtId="0" fontId="26" fillId="4" borderId="0" xfId="0" applyFont="1" applyFill="1" applyBorder="1" applyAlignment="1">
      <alignment/>
    </xf>
    <xf numFmtId="10" fontId="25" fillId="4" borderId="0" xfId="21" applyNumberFormat="1" applyFont="1" applyFill="1" applyBorder="1" applyAlignment="1">
      <alignment/>
    </xf>
    <xf numFmtId="179" fontId="11" fillId="4" borderId="16" xfId="21" applyNumberFormat="1" applyFont="1" applyFill="1" applyBorder="1" applyAlignment="1">
      <alignment/>
    </xf>
    <xf numFmtId="0" fontId="32" fillId="4" borderId="0" xfId="0" applyFont="1" applyFill="1" applyAlignment="1">
      <alignment/>
    </xf>
    <xf numFmtId="0" fontId="26" fillId="4" borderId="0" xfId="0" applyFont="1" applyFill="1" applyAlignment="1">
      <alignment/>
    </xf>
    <xf numFmtId="176" fontId="25" fillId="4" borderId="0" xfId="17" applyNumberFormat="1" applyFont="1" applyFill="1" applyAlignment="1">
      <alignment/>
    </xf>
    <xf numFmtId="176" fontId="25" fillId="4" borderId="0" xfId="21" applyNumberFormat="1" applyFont="1" applyFill="1" applyBorder="1" applyAlignment="1">
      <alignment/>
    </xf>
    <xf numFmtId="0" fontId="26" fillId="2" borderId="0" xfId="0" applyFont="1" applyFill="1" applyAlignment="1">
      <alignment horizontal="center"/>
    </xf>
    <xf numFmtId="176" fontId="26" fillId="2" borderId="15" xfId="17" applyNumberFormat="1"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176" fontId="29" fillId="4" borderId="0" xfId="17" applyNumberFormat="1" applyFont="1" applyFill="1" applyBorder="1" applyAlignment="1">
      <alignment/>
    </xf>
    <xf numFmtId="176" fontId="25" fillId="4" borderId="0" xfId="17" applyNumberFormat="1" applyFont="1" applyFill="1" applyBorder="1" applyAlignment="1">
      <alignment/>
    </xf>
    <xf numFmtId="0" fontId="26" fillId="2" borderId="20" xfId="0" applyFont="1" applyFill="1" applyBorder="1" applyAlignment="1">
      <alignment horizontal="center" vertical="center" wrapText="1"/>
    </xf>
    <xf numFmtId="179" fontId="11" fillId="4" borderId="0" xfId="21" applyNumberFormat="1" applyFont="1" applyFill="1" applyBorder="1" applyAlignment="1">
      <alignment/>
    </xf>
    <xf numFmtId="0" fontId="13" fillId="4" borderId="3" xfId="0" applyFont="1" applyFill="1" applyBorder="1" applyAlignment="1">
      <alignment/>
    </xf>
    <xf numFmtId="3" fontId="13" fillId="4" borderId="3" xfId="0" applyNumberFormat="1" applyFont="1" applyFill="1" applyBorder="1" applyAlignment="1">
      <alignment horizontal="center"/>
    </xf>
    <xf numFmtId="0" fontId="13" fillId="4" borderId="14" xfId="0" applyFont="1" applyFill="1" applyBorder="1" applyAlignment="1">
      <alignment/>
    </xf>
    <xf numFmtId="176" fontId="13" fillId="4" borderId="14" xfId="17" applyNumberFormat="1" applyFont="1" applyFill="1" applyBorder="1" applyAlignment="1">
      <alignment/>
    </xf>
    <xf numFmtId="0" fontId="13" fillId="4" borderId="16" xfId="0" applyFont="1" applyFill="1" applyBorder="1" applyAlignment="1">
      <alignment/>
    </xf>
    <xf numFmtId="176" fontId="13" fillId="4" borderId="16" xfId="17" applyNumberFormat="1" applyFont="1" applyFill="1" applyBorder="1" applyAlignment="1">
      <alignment/>
    </xf>
    <xf numFmtId="10" fontId="13" fillId="4" borderId="16" xfId="21" applyNumberFormat="1" applyFont="1" applyFill="1" applyBorder="1" applyAlignment="1">
      <alignment/>
    </xf>
    <xf numFmtId="179" fontId="13" fillId="4" borderId="16" xfId="21" applyNumberFormat="1" applyFont="1" applyFill="1" applyBorder="1" applyAlignment="1">
      <alignment/>
    </xf>
    <xf numFmtId="0" fontId="11" fillId="4" borderId="7" xfId="0" applyFont="1" applyFill="1" applyBorder="1" applyAlignment="1">
      <alignment horizontal="left" wrapText="1"/>
    </xf>
    <xf numFmtId="0" fontId="13" fillId="4" borderId="0" xfId="0" applyFont="1" applyFill="1" applyAlignment="1">
      <alignment horizontal="center" wrapText="1"/>
    </xf>
    <xf numFmtId="0" fontId="13" fillId="4" borderId="21" xfId="0" applyFont="1" applyFill="1" applyBorder="1" applyAlignment="1">
      <alignment horizontal="center"/>
    </xf>
    <xf numFmtId="0" fontId="4" fillId="4" borderId="1" xfId="0" applyFont="1" applyFill="1" applyBorder="1" applyAlignment="1">
      <alignment/>
    </xf>
    <xf numFmtId="0" fontId="4" fillId="4" borderId="0" xfId="0" applyFont="1" applyFill="1" applyAlignment="1">
      <alignment/>
    </xf>
    <xf numFmtId="0" fontId="13" fillId="4" borderId="0" xfId="0" applyFont="1" applyFill="1" applyAlignment="1">
      <alignment horizontal="center"/>
    </xf>
    <xf numFmtId="0" fontId="13" fillId="4" borderId="22" xfId="0" applyFont="1" applyFill="1" applyBorder="1" applyAlignment="1">
      <alignment horizontal="center"/>
    </xf>
    <xf numFmtId="0" fontId="13" fillId="4" borderId="10" xfId="0" applyFont="1" applyFill="1" applyBorder="1" applyAlignment="1">
      <alignment horizontal="center"/>
    </xf>
    <xf numFmtId="0" fontId="13" fillId="4" borderId="18" xfId="0" applyFont="1" applyFill="1" applyBorder="1" applyAlignment="1">
      <alignment horizontal="center"/>
    </xf>
    <xf numFmtId="0" fontId="14" fillId="4" borderId="0" xfId="0" applyFont="1" applyFill="1" applyAlignment="1">
      <alignment horizontal="justify" vertical="top" wrapText="1"/>
    </xf>
    <xf numFmtId="0" fontId="13" fillId="4" borderId="0" xfId="0" applyFont="1" applyFill="1" applyBorder="1" applyAlignment="1">
      <alignment horizontal="center"/>
    </xf>
    <xf numFmtId="0" fontId="17" fillId="4" borderId="23" xfId="0" applyFont="1" applyFill="1" applyBorder="1" applyAlignment="1">
      <alignment horizontal="center"/>
    </xf>
    <xf numFmtId="0" fontId="17" fillId="4" borderId="7" xfId="0" applyFont="1" applyFill="1" applyBorder="1" applyAlignment="1">
      <alignment horizontal="center"/>
    </xf>
    <xf numFmtId="0" fontId="17" fillId="4" borderId="24" xfId="0" applyFont="1" applyFill="1" applyBorder="1" applyAlignment="1">
      <alignment horizontal="center"/>
    </xf>
    <xf numFmtId="0" fontId="13" fillId="4" borderId="21"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3" fillId="4" borderId="9" xfId="0" applyFont="1" applyFill="1" applyBorder="1" applyAlignment="1">
      <alignment horizontal="center"/>
    </xf>
    <xf numFmtId="0" fontId="13" fillId="4" borderId="6" xfId="0" applyFont="1" applyFill="1" applyBorder="1" applyAlignment="1">
      <alignment horizontal="center"/>
    </xf>
    <xf numFmtId="0" fontId="14" fillId="4" borderId="7" xfId="0" applyFont="1" applyFill="1" applyBorder="1" applyAlignment="1">
      <alignment horizontal="left" wrapText="1"/>
    </xf>
    <xf numFmtId="0" fontId="19" fillId="4" borderId="0" xfId="0" applyFont="1" applyFill="1" applyBorder="1" applyAlignment="1">
      <alignment horizontal="center" wrapText="1"/>
    </xf>
    <xf numFmtId="0" fontId="17" fillId="4" borderId="0" xfId="0" applyFont="1" applyFill="1" applyBorder="1" applyAlignment="1">
      <alignment horizontal="center" wrapText="1"/>
    </xf>
    <xf numFmtId="0" fontId="33" fillId="2" borderId="23" xfId="0" applyFont="1" applyFill="1" applyBorder="1" applyAlignment="1">
      <alignment horizontal="center"/>
    </xf>
    <xf numFmtId="0" fontId="33" fillId="2" borderId="7" xfId="0" applyFont="1" applyFill="1" applyBorder="1" applyAlignment="1">
      <alignment horizontal="center"/>
    </xf>
    <xf numFmtId="0" fontId="33" fillId="2" borderId="24" xfId="0" applyFont="1" applyFill="1" applyBorder="1" applyAlignment="1">
      <alignment horizontal="center"/>
    </xf>
    <xf numFmtId="0" fontId="12" fillId="4" borderId="0" xfId="0" applyFont="1" applyFill="1" applyAlignment="1">
      <alignment horizontal="center"/>
    </xf>
    <xf numFmtId="0" fontId="18" fillId="4" borderId="25" xfId="0" applyFont="1" applyFill="1" applyBorder="1" applyAlignment="1">
      <alignment horizontal="center" wrapText="1"/>
    </xf>
    <xf numFmtId="0" fontId="13" fillId="4" borderId="0" xfId="0" applyFont="1" applyFill="1" applyBorder="1" applyAlignment="1">
      <alignment horizontal="center"/>
    </xf>
    <xf numFmtId="0" fontId="13" fillId="4" borderId="26" xfId="0" applyFont="1" applyFill="1" applyBorder="1" applyAlignment="1">
      <alignment horizontal="center" wrapText="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0" xfId="0" applyFont="1" applyFill="1" applyAlignment="1">
      <alignment horizontal="center"/>
    </xf>
    <xf numFmtId="0" fontId="17" fillId="4" borderId="0" xfId="0" applyFont="1" applyFill="1" applyAlignment="1">
      <alignment horizontal="center"/>
    </xf>
    <xf numFmtId="0" fontId="11" fillId="4" borderId="0" xfId="0" applyFont="1" applyFill="1" applyAlignment="1">
      <alignment horizontal="left"/>
    </xf>
    <xf numFmtId="0" fontId="11" fillId="4" borderId="26" xfId="0" applyFont="1" applyFill="1" applyBorder="1" applyAlignment="1">
      <alignment horizontal="left"/>
    </xf>
    <xf numFmtId="0" fontId="17" fillId="4" borderId="0" xfId="0" applyFont="1" applyFill="1" applyAlignment="1">
      <alignment horizontal="center"/>
    </xf>
    <xf numFmtId="0" fontId="22" fillId="2" borderId="0" xfId="0" applyFont="1" applyFill="1" applyAlignment="1">
      <alignment horizontal="justify" vertical="center"/>
    </xf>
    <xf numFmtId="0" fontId="0" fillId="0" borderId="0" xfId="0" applyFont="1" applyAlignment="1">
      <alignment horizontal="justify" vertical="justify"/>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2</xdr:col>
      <xdr:colOff>123825</xdr:colOff>
      <xdr:row>3</xdr:row>
      <xdr:rowOff>28575</xdr:rowOff>
    </xdr:to>
    <xdr:pic>
      <xdr:nvPicPr>
        <xdr:cNvPr id="1" name="Picture 1"/>
        <xdr:cNvPicPr preferRelativeResize="1">
          <a:picLocks noChangeAspect="1"/>
        </xdr:cNvPicPr>
      </xdr:nvPicPr>
      <xdr:blipFill>
        <a:blip r:embed="rId1"/>
        <a:stretch>
          <a:fillRect/>
        </a:stretch>
      </xdr:blipFill>
      <xdr:spPr>
        <a:xfrm>
          <a:off x="171450" y="85725"/>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2</xdr:col>
      <xdr:colOff>285750</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2</xdr:col>
      <xdr:colOff>333375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1028700</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200025"/>
    <xdr:sp>
      <xdr:nvSpPr>
        <xdr:cNvPr id="2" name="TextBox 2"/>
        <xdr:cNvSpPr txBox="1">
          <a:spLocks noChangeArrowheads="1"/>
        </xdr:cNvSpPr>
      </xdr:nvSpPr>
      <xdr:spPr>
        <a:xfrm>
          <a:off x="7772400" y="151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2</xdr:row>
      <xdr:rowOff>142875</xdr:rowOff>
    </xdr:to>
    <xdr:pic>
      <xdr:nvPicPr>
        <xdr:cNvPr id="1" name="Picture 2"/>
        <xdr:cNvPicPr preferRelativeResize="1">
          <a:picLocks noChangeAspect="1"/>
        </xdr:cNvPicPr>
      </xdr:nvPicPr>
      <xdr:blipFill>
        <a:blip r:embed="rId1"/>
        <a:stretch>
          <a:fillRect/>
        </a:stretch>
      </xdr:blipFill>
      <xdr:spPr>
        <a:xfrm>
          <a:off x="209550" y="76200"/>
          <a:ext cx="9620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1</xdr:col>
      <xdr:colOff>809625</xdr:colOff>
      <xdr:row>3</xdr:row>
      <xdr:rowOff>142875</xdr:rowOff>
    </xdr:to>
    <xdr:pic>
      <xdr:nvPicPr>
        <xdr:cNvPr id="1" name="Picture 1"/>
        <xdr:cNvPicPr preferRelativeResize="1">
          <a:picLocks noChangeAspect="1"/>
        </xdr:cNvPicPr>
      </xdr:nvPicPr>
      <xdr:blipFill>
        <a:blip r:embed="rId1"/>
        <a:stretch>
          <a:fillRect/>
        </a:stretch>
      </xdr:blipFill>
      <xdr:spPr>
        <a:xfrm>
          <a:off x="19050"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904875</xdr:colOff>
      <xdr:row>3</xdr:row>
      <xdr:rowOff>104775</xdr:rowOff>
    </xdr:to>
    <xdr:pic>
      <xdr:nvPicPr>
        <xdr:cNvPr id="1" name="Picture 2"/>
        <xdr:cNvPicPr preferRelativeResize="1">
          <a:picLocks noChangeAspect="1"/>
        </xdr:cNvPicPr>
      </xdr:nvPicPr>
      <xdr:blipFill>
        <a:blip r:embed="rId1"/>
        <a:stretch>
          <a:fillRect/>
        </a:stretch>
      </xdr:blipFill>
      <xdr:spPr>
        <a:xfrm>
          <a:off x="695325"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895350</xdr:colOff>
      <xdr:row>3</xdr:row>
      <xdr:rowOff>123825</xdr:rowOff>
    </xdr:to>
    <xdr:pic>
      <xdr:nvPicPr>
        <xdr:cNvPr id="1" name="Picture 2"/>
        <xdr:cNvPicPr preferRelativeResize="1">
          <a:picLocks noChangeAspect="1"/>
        </xdr:cNvPicPr>
      </xdr:nvPicPr>
      <xdr:blipFill>
        <a:blip r:embed="rId1"/>
        <a:stretch>
          <a:fillRect/>
        </a:stretch>
      </xdr:blipFill>
      <xdr:spPr>
        <a:xfrm>
          <a:off x="695325" y="16192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29"/>
  <sheetViews>
    <sheetView showGridLines="0" tabSelected="1" zoomScale="120" zoomScaleNormal="120" zoomScaleSheetLayoutView="100" workbookViewId="0" topLeftCell="A1">
      <pane ySplit="4" topLeftCell="BM5" activePane="bottomLeft" state="frozen"/>
      <selection pane="topLeft" activeCell="F43" sqref="F43:F44"/>
      <selection pane="bottomLeft" activeCell="A1" sqref="A1"/>
    </sheetView>
  </sheetViews>
  <sheetFormatPr defaultColWidth="11.421875" defaultRowHeight="12.75"/>
  <cols>
    <col min="1" max="1" width="2.7109375" style="2" customWidth="1"/>
    <col min="2" max="2" width="5.00390625" style="1" customWidth="1"/>
    <col min="3" max="16384" width="11.421875" style="2" customWidth="1"/>
  </cols>
  <sheetData>
    <row r="1" ht="12.75"/>
    <row r="2" ht="12.75">
      <c r="D2" s="3" t="s">
        <v>0</v>
      </c>
    </row>
    <row r="3" ht="12.75">
      <c r="E3" s="3" t="s">
        <v>151</v>
      </c>
    </row>
    <row r="7" spans="2:11" s="3" customFormat="1" ht="12.75">
      <c r="B7" s="4" t="s">
        <v>1</v>
      </c>
      <c r="C7" s="5" t="s">
        <v>2</v>
      </c>
      <c r="D7" s="6"/>
      <c r="E7" s="6"/>
      <c r="F7" s="6"/>
      <c r="G7" s="6"/>
      <c r="H7" s="6"/>
      <c r="I7" s="6"/>
      <c r="J7" s="6"/>
      <c r="K7" s="6"/>
    </row>
    <row r="8" spans="2:11" s="9" customFormat="1" ht="11.25">
      <c r="B8" s="7" t="s">
        <v>3</v>
      </c>
      <c r="C8" s="8" t="s">
        <v>4</v>
      </c>
      <c r="D8" s="8"/>
      <c r="E8" s="8"/>
      <c r="F8" s="8"/>
      <c r="G8" s="8"/>
      <c r="H8" s="8"/>
      <c r="I8" s="8"/>
      <c r="J8" s="8"/>
      <c r="K8" s="8"/>
    </row>
    <row r="9" spans="2:11" s="9" customFormat="1" ht="11.25">
      <c r="B9" s="7" t="s">
        <v>5</v>
      </c>
      <c r="C9" s="10" t="s">
        <v>6</v>
      </c>
      <c r="D9" s="10"/>
      <c r="E9" s="10"/>
      <c r="F9" s="10"/>
      <c r="G9" s="10"/>
      <c r="H9" s="10"/>
      <c r="I9" s="10"/>
      <c r="J9" s="10"/>
      <c r="K9" s="10"/>
    </row>
    <row r="10" spans="2:11" s="9" customFormat="1" ht="11.25">
      <c r="B10" s="7" t="s">
        <v>7</v>
      </c>
      <c r="C10" s="8" t="s">
        <v>8</v>
      </c>
      <c r="D10" s="8"/>
      <c r="E10" s="8"/>
      <c r="F10" s="8"/>
      <c r="G10" s="8"/>
      <c r="H10" s="8"/>
      <c r="I10" s="8"/>
      <c r="J10" s="8"/>
      <c r="K10" s="8"/>
    </row>
    <row r="11" spans="2:11" s="9" customFormat="1" ht="11.25">
      <c r="B11" s="7" t="s">
        <v>9</v>
      </c>
      <c r="C11" s="10" t="s">
        <v>10</v>
      </c>
      <c r="D11" s="10"/>
      <c r="E11" s="10"/>
      <c r="F11" s="10"/>
      <c r="G11" s="10"/>
      <c r="H11" s="10"/>
      <c r="I11" s="10"/>
      <c r="J11" s="10"/>
      <c r="K11" s="10"/>
    </row>
    <row r="12" s="9" customFormat="1" ht="11.25"/>
    <row r="15" spans="2:11" s="3" customFormat="1" ht="12.75">
      <c r="B15" s="4" t="s">
        <v>1</v>
      </c>
      <c r="C15" s="11" t="s">
        <v>11</v>
      </c>
      <c r="D15" s="12"/>
      <c r="E15" s="12"/>
      <c r="F15" s="12"/>
      <c r="G15" s="12"/>
      <c r="H15" s="12"/>
      <c r="I15" s="12"/>
      <c r="J15" s="12"/>
      <c r="K15" s="12"/>
    </row>
    <row r="16" spans="2:15" s="9" customFormat="1" ht="11.25">
      <c r="B16" s="7" t="s">
        <v>12</v>
      </c>
      <c r="C16" s="13" t="s">
        <v>13</v>
      </c>
      <c r="D16" s="13"/>
      <c r="E16" s="13"/>
      <c r="F16" s="14"/>
      <c r="G16" s="14"/>
      <c r="H16" s="14"/>
      <c r="I16" s="14"/>
      <c r="J16" s="14"/>
      <c r="K16" s="14"/>
      <c r="L16" s="14"/>
      <c r="M16" s="14"/>
      <c r="N16" s="14"/>
      <c r="O16" s="14"/>
    </row>
    <row r="17" spans="2:15" s="9" customFormat="1" ht="11.25">
      <c r="B17" s="7" t="s">
        <v>14</v>
      </c>
      <c r="C17" s="154" t="s">
        <v>15</v>
      </c>
      <c r="D17" s="154"/>
      <c r="E17" s="154"/>
      <c r="F17" s="154"/>
      <c r="G17" s="154"/>
      <c r="H17" s="154"/>
      <c r="I17" s="154"/>
      <c r="J17" s="16"/>
      <c r="K17" s="16"/>
      <c r="L17" s="14"/>
      <c r="M17" s="14"/>
      <c r="N17" s="14"/>
      <c r="O17" s="14"/>
    </row>
    <row r="18" spans="2:15" s="9" customFormat="1" ht="11.25">
      <c r="B18" s="7" t="s">
        <v>16</v>
      </c>
      <c r="C18" s="9" t="s">
        <v>17</v>
      </c>
      <c r="D18" s="14"/>
      <c r="E18" s="14"/>
      <c r="F18" s="14"/>
      <c r="G18" s="14"/>
      <c r="H18" s="14"/>
      <c r="I18" s="14"/>
      <c r="J18" s="14"/>
      <c r="K18" s="14"/>
      <c r="L18" s="14"/>
      <c r="M18" s="14"/>
      <c r="N18" s="14"/>
      <c r="O18" s="14"/>
    </row>
    <row r="19" spans="2:15" s="9" customFormat="1" ht="11.25">
      <c r="B19" s="7" t="s">
        <v>18</v>
      </c>
      <c r="C19" s="154" t="s">
        <v>19</v>
      </c>
      <c r="D19" s="154"/>
      <c r="E19" s="154"/>
      <c r="F19" s="154"/>
      <c r="G19" s="154"/>
      <c r="H19" s="154"/>
      <c r="I19" s="154"/>
      <c r="J19" s="16"/>
      <c r="K19" s="16"/>
      <c r="L19" s="14"/>
      <c r="M19" s="14"/>
      <c r="N19" s="14"/>
      <c r="O19" s="14"/>
    </row>
    <row r="20" spans="2:15" s="9" customFormat="1" ht="11.25">
      <c r="B20" s="7" t="s">
        <v>20</v>
      </c>
      <c r="C20" s="155" t="s">
        <v>21</v>
      </c>
      <c r="D20" s="155"/>
      <c r="E20" s="155"/>
      <c r="F20" s="155"/>
      <c r="G20" s="155"/>
      <c r="H20" s="155"/>
      <c r="I20" s="155"/>
      <c r="J20" s="155"/>
      <c r="K20" s="155"/>
      <c r="L20" s="155"/>
      <c r="M20" s="14"/>
      <c r="N20" s="14"/>
      <c r="O20" s="14"/>
    </row>
    <row r="21" spans="2:15" s="9" customFormat="1" ht="11.25">
      <c r="B21" s="7" t="s">
        <v>22</v>
      </c>
      <c r="C21" s="15" t="s">
        <v>23</v>
      </c>
      <c r="D21" s="10"/>
      <c r="E21" s="15"/>
      <c r="F21" s="15"/>
      <c r="G21" s="15"/>
      <c r="H21" s="15"/>
      <c r="I21" s="15"/>
      <c r="J21" s="15"/>
      <c r="K21" s="15"/>
      <c r="L21" s="17"/>
      <c r="M21" s="17"/>
      <c r="N21" s="14"/>
      <c r="O21" s="14"/>
    </row>
    <row r="22" spans="2:15" s="9" customFormat="1" ht="11.25">
      <c r="B22" s="7" t="s">
        <v>24</v>
      </c>
      <c r="C22" s="17" t="s">
        <v>25</v>
      </c>
      <c r="D22" s="14"/>
      <c r="F22" s="17"/>
      <c r="G22" s="17"/>
      <c r="H22" s="17"/>
      <c r="I22" s="17"/>
      <c r="J22" s="17"/>
      <c r="K22" s="17"/>
      <c r="L22" s="17"/>
      <c r="M22" s="17"/>
      <c r="N22" s="17"/>
      <c r="O22" s="14"/>
    </row>
    <row r="23" spans="2:15" s="9" customFormat="1" ht="11.25">
      <c r="B23" s="7" t="s">
        <v>26</v>
      </c>
      <c r="C23" s="15" t="s">
        <v>27</v>
      </c>
      <c r="D23" s="16"/>
      <c r="E23" s="16"/>
      <c r="F23" s="10"/>
      <c r="G23" s="15"/>
      <c r="H23" s="15"/>
      <c r="I23" s="15"/>
      <c r="J23" s="15"/>
      <c r="K23" s="15"/>
      <c r="L23" s="17"/>
      <c r="M23" s="17"/>
      <c r="N23" s="17"/>
      <c r="O23" s="17"/>
    </row>
    <row r="26" spans="2:11" ht="12.75">
      <c r="B26" s="4" t="s">
        <v>1</v>
      </c>
      <c r="C26" s="18" t="s">
        <v>28</v>
      </c>
      <c r="D26" s="19"/>
      <c r="E26" s="19"/>
      <c r="F26" s="19"/>
      <c r="G26" s="19"/>
      <c r="H26" s="19"/>
      <c r="I26" s="19"/>
      <c r="J26" s="20"/>
      <c r="K26" s="20"/>
    </row>
    <row r="28" ht="12.75">
      <c r="C28" s="14"/>
    </row>
    <row r="29" ht="12.75">
      <c r="E29" s="2" t="s">
        <v>1</v>
      </c>
    </row>
  </sheetData>
  <mergeCells count="3">
    <mergeCell ref="C17:I17"/>
    <mergeCell ref="C19:I19"/>
    <mergeCell ref="C20:L20"/>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S32"/>
  <sheetViews>
    <sheetView zoomScale="75" zoomScaleNormal="75" zoomScaleSheetLayoutView="100" workbookViewId="0" topLeftCell="A1">
      <selection activeCell="A1" sqref="A1"/>
    </sheetView>
  </sheetViews>
  <sheetFormatPr defaultColWidth="11.421875" defaultRowHeight="12.75"/>
  <cols>
    <col min="1" max="1" width="2.140625" style="74" customWidth="1"/>
    <col min="2" max="2" width="13.421875" style="74" customWidth="1"/>
    <col min="3" max="3" width="25.7109375" style="74" bestFit="1" customWidth="1"/>
    <col min="4" max="4" width="13.8515625" style="74" bestFit="1" customWidth="1"/>
    <col min="5" max="5" width="14.28125" style="74" bestFit="1" customWidth="1"/>
    <col min="6" max="8" width="13.8515625" style="74" bestFit="1" customWidth="1"/>
    <col min="9" max="9" width="14.28125" style="74" bestFit="1" customWidth="1"/>
    <col min="10" max="12" width="13.8515625" style="74" bestFit="1" customWidth="1"/>
    <col min="13" max="13" width="14.28125" style="74" bestFit="1" customWidth="1"/>
    <col min="14" max="16384" width="11.421875" style="74" customWidth="1"/>
  </cols>
  <sheetData>
    <row r="1" spans="1:11" ht="12.75">
      <c r="A1" s="22"/>
      <c r="B1" s="156" t="s">
        <v>69</v>
      </c>
      <c r="C1" s="156"/>
      <c r="D1" s="156"/>
      <c r="E1" s="156"/>
      <c r="F1" s="156"/>
      <c r="G1" s="156"/>
      <c r="H1" s="156"/>
      <c r="I1" s="156"/>
      <c r="J1" s="156"/>
      <c r="K1" s="156"/>
    </row>
    <row r="2" spans="1:11" ht="12.75">
      <c r="A2" s="22"/>
      <c r="B2" s="71"/>
      <c r="C2" s="71"/>
      <c r="D2" s="70"/>
      <c r="E2" s="70"/>
      <c r="F2" s="70"/>
      <c r="G2" s="70"/>
      <c r="H2" s="70"/>
      <c r="I2" s="70"/>
      <c r="J2" s="70"/>
      <c r="K2" s="70"/>
    </row>
    <row r="3" spans="1:11" ht="12.75">
      <c r="A3" s="22"/>
      <c r="B3" s="71"/>
      <c r="C3" s="71"/>
      <c r="D3" s="70"/>
      <c r="E3" s="70"/>
      <c r="F3" s="71"/>
      <c r="G3" s="71"/>
      <c r="H3" s="71"/>
      <c r="I3" s="71"/>
      <c r="J3" s="70"/>
      <c r="K3" s="70"/>
    </row>
    <row r="4" spans="1:3" ht="10.5" customHeight="1">
      <c r="A4" s="70"/>
      <c r="B4" s="70"/>
      <c r="C4" s="70"/>
    </row>
    <row r="5" spans="1:12" ht="10.5" customHeight="1">
      <c r="A5" s="70"/>
      <c r="B5" s="70"/>
      <c r="C5" s="70"/>
      <c r="D5" s="179"/>
      <c r="E5" s="179"/>
      <c r="F5" s="179"/>
      <c r="G5" s="179"/>
      <c r="H5" s="179"/>
      <c r="I5" s="179"/>
      <c r="J5" s="179"/>
      <c r="K5" s="179"/>
      <c r="L5" s="179"/>
    </row>
    <row r="6" spans="1:19" s="92" customFormat="1" ht="30" customHeight="1">
      <c r="A6" s="91"/>
      <c r="B6" s="111" t="s">
        <v>128</v>
      </c>
      <c r="C6" s="68" t="s">
        <v>59</v>
      </c>
      <c r="D6" s="68" t="s">
        <v>134</v>
      </c>
      <c r="E6" s="68" t="s">
        <v>135</v>
      </c>
      <c r="F6" s="68" t="s">
        <v>132</v>
      </c>
      <c r="G6" s="68" t="s">
        <v>131</v>
      </c>
      <c r="H6" s="68" t="s">
        <v>130</v>
      </c>
      <c r="I6" s="68" t="s">
        <v>102</v>
      </c>
      <c r="J6" s="68" t="s">
        <v>100</v>
      </c>
      <c r="K6" s="68" t="s">
        <v>99</v>
      </c>
      <c r="L6" s="68" t="s">
        <v>44</v>
      </c>
      <c r="M6" s="68" t="s">
        <v>43</v>
      </c>
      <c r="N6" s="68" t="s">
        <v>42</v>
      </c>
      <c r="O6" s="68" t="s">
        <v>41</v>
      </c>
      <c r="P6" s="68" t="s">
        <v>40</v>
      </c>
      <c r="Q6" s="68" t="s">
        <v>39</v>
      </c>
      <c r="R6" s="68" t="s">
        <v>38</v>
      </c>
      <c r="S6" s="68" t="s">
        <v>37</v>
      </c>
    </row>
    <row r="7" spans="1:19" ht="12.75">
      <c r="A7" s="70"/>
      <c r="B7" s="66">
        <v>1</v>
      </c>
      <c r="C7" s="66" t="s">
        <v>103</v>
      </c>
      <c r="D7" s="89">
        <v>0.0005061148140693999</v>
      </c>
      <c r="E7" s="89">
        <v>0.0004937886550991457</v>
      </c>
      <c r="F7" s="89">
        <v>0.0004849134926451958</v>
      </c>
      <c r="G7" s="89">
        <v>0.00048682732891973445</v>
      </c>
      <c r="H7" s="89">
        <v>0.0004652185723269538</v>
      </c>
      <c r="I7" s="89">
        <v>0.00046218124319788754</v>
      </c>
      <c r="J7" s="89">
        <v>0.0004459729823536171</v>
      </c>
      <c r="K7" s="67">
        <v>0.0004306909544377312</v>
      </c>
      <c r="L7" s="67">
        <v>0.0004118017422170068</v>
      </c>
      <c r="M7" s="67">
        <v>0.0005127078613644842</v>
      </c>
      <c r="N7" s="67">
        <v>0.0005196634536499931</v>
      </c>
      <c r="O7" s="67">
        <v>0.0004701621118268806</v>
      </c>
      <c r="P7" s="67">
        <v>0.00048425788253030495</v>
      </c>
      <c r="Q7" s="67">
        <v>0.0006100849206762515</v>
      </c>
      <c r="R7" s="67">
        <v>0.0006511604115065166</v>
      </c>
      <c r="S7" s="67">
        <v>0.0006108746747620661</v>
      </c>
    </row>
    <row r="8" spans="1:19" ht="12.75">
      <c r="A8" s="70"/>
      <c r="B8" s="66">
        <v>11</v>
      </c>
      <c r="C8" s="66" t="s">
        <v>126</v>
      </c>
      <c r="D8" s="89"/>
      <c r="E8" s="89"/>
      <c r="F8" s="89"/>
      <c r="G8" s="89"/>
      <c r="H8" s="89"/>
      <c r="I8" s="89"/>
      <c r="J8" s="89"/>
      <c r="K8" s="67"/>
      <c r="L8" s="67"/>
      <c r="M8" s="67"/>
      <c r="N8" s="67"/>
      <c r="O8" s="67">
        <v>0.000282326369282891</v>
      </c>
      <c r="P8" s="67">
        <v>0</v>
      </c>
      <c r="Q8" s="67">
        <v>4.105427374989737E-05</v>
      </c>
      <c r="R8" s="67">
        <v>0.00032083273919863113</v>
      </c>
      <c r="S8" s="67">
        <v>6.889662062075855E-05</v>
      </c>
    </row>
    <row r="9" spans="1:19" ht="12.75">
      <c r="A9" s="70"/>
      <c r="B9" s="66">
        <v>12</v>
      </c>
      <c r="C9" s="66" t="s">
        <v>105</v>
      </c>
      <c r="D9" s="89">
        <v>0.0007430533043676003</v>
      </c>
      <c r="E9" s="89">
        <v>0.0008882346512899902</v>
      </c>
      <c r="F9" s="89">
        <v>0.0007934688947720184</v>
      </c>
      <c r="G9" s="89">
        <v>0.0006440590161941371</v>
      </c>
      <c r="H9" s="89">
        <v>0.0005119621059004746</v>
      </c>
      <c r="I9" s="89">
        <v>0.0005758699919370082</v>
      </c>
      <c r="J9" s="89">
        <v>0.0005347465561207997</v>
      </c>
      <c r="K9" s="67">
        <v>0.0004726810803481082</v>
      </c>
      <c r="L9" s="67">
        <v>0.00040960468659572205</v>
      </c>
      <c r="M9" s="67">
        <v>0.0005529067958892258</v>
      </c>
      <c r="N9" s="67">
        <v>0.0005336039743186114</v>
      </c>
      <c r="O9" s="67">
        <v>0.0005268784276399828</v>
      </c>
      <c r="P9" s="67">
        <v>0.0004630706134364066</v>
      </c>
      <c r="Q9" s="67">
        <v>0.0006331251381897523</v>
      </c>
      <c r="R9" s="67">
        <v>0.000579643262405944</v>
      </c>
      <c r="S9" s="67">
        <v>0.00061012251913239</v>
      </c>
    </row>
    <row r="10" spans="1:19" ht="12.75">
      <c r="A10" s="70"/>
      <c r="B10" s="66">
        <v>14</v>
      </c>
      <c r="C10" s="66" t="s">
        <v>106</v>
      </c>
      <c r="D10" s="89">
        <v>1.4471361176232237E-06</v>
      </c>
      <c r="E10" s="89">
        <v>7.295989540469395E-07</v>
      </c>
      <c r="F10" s="89">
        <v>1.3567536142220342E-06</v>
      </c>
      <c r="G10" s="89">
        <v>6.783128460243406E-07</v>
      </c>
      <c r="H10" s="89">
        <v>1.961006048396322E-06</v>
      </c>
      <c r="I10" s="89">
        <v>4.510579564368226E-06</v>
      </c>
      <c r="J10" s="89">
        <v>3.5883193030048584E-06</v>
      </c>
      <c r="K10" s="67">
        <v>3.52941528356459E-05</v>
      </c>
      <c r="L10" s="67">
        <v>0.000400643341862662</v>
      </c>
      <c r="M10" s="67">
        <v>0.000510309991696651</v>
      </c>
      <c r="N10" s="67">
        <v>0.0003887410798280605</v>
      </c>
      <c r="O10" s="67">
        <v>0.0004129961023492841</v>
      </c>
      <c r="P10" s="67">
        <v>0.000510046303694956</v>
      </c>
      <c r="Q10" s="67">
        <v>0.001117439479818724</v>
      </c>
      <c r="R10" s="67">
        <v>0.0007217279880609066</v>
      </c>
      <c r="S10" s="67">
        <v>0.0005806907192639168</v>
      </c>
    </row>
    <row r="11" spans="1:19" ht="12.75">
      <c r="A11" s="70"/>
      <c r="B11" s="66">
        <v>16</v>
      </c>
      <c r="C11" s="66" t="s">
        <v>107</v>
      </c>
      <c r="D11" s="89">
        <v>0.0006567890794822108</v>
      </c>
      <c r="E11" s="89">
        <v>0.0007250968140783079</v>
      </c>
      <c r="F11" s="89">
        <v>0.0007195093968646477</v>
      </c>
      <c r="G11" s="89">
        <v>0.0006534164357851061</v>
      </c>
      <c r="H11" s="89">
        <v>0.0006318269625288574</v>
      </c>
      <c r="I11" s="89">
        <v>0.0006280689532319466</v>
      </c>
      <c r="J11" s="89">
        <v>0.000649044882745768</v>
      </c>
      <c r="K11" s="67">
        <v>0.0007150906901780146</v>
      </c>
      <c r="L11" s="67">
        <v>0.0006819579204350071</v>
      </c>
      <c r="M11" s="67">
        <v>0.0007132453323591055</v>
      </c>
      <c r="N11" s="67">
        <v>0.0006505047059760028</v>
      </c>
      <c r="O11" s="67">
        <v>0.0006168461471940898</v>
      </c>
      <c r="P11" s="67">
        <v>0.0006365693159914552</v>
      </c>
      <c r="Q11" s="67">
        <v>0.0006859955040022625</v>
      </c>
      <c r="R11" s="67">
        <v>0.0006304739268864048</v>
      </c>
      <c r="S11" s="67">
        <v>0.000568462314442036</v>
      </c>
    </row>
    <row r="12" spans="1:19" ht="12.75">
      <c r="A12" s="70"/>
      <c r="B12" s="66">
        <v>17</v>
      </c>
      <c r="C12" s="66" t="s">
        <v>108</v>
      </c>
      <c r="D12" s="89">
        <v>0</v>
      </c>
      <c r="E12" s="89">
        <v>0</v>
      </c>
      <c r="F12" s="89">
        <v>0</v>
      </c>
      <c r="G12" s="89">
        <v>0</v>
      </c>
      <c r="H12" s="89">
        <v>0.0003288391976323578</v>
      </c>
      <c r="I12" s="89">
        <v>0.0007510326699211416</v>
      </c>
      <c r="J12" s="89">
        <v>0.0006944444444444445</v>
      </c>
      <c r="K12" s="67">
        <v>0</v>
      </c>
      <c r="L12" s="67">
        <v>0</v>
      </c>
      <c r="M12" s="67">
        <v>0</v>
      </c>
      <c r="N12" s="67">
        <v>0</v>
      </c>
      <c r="O12" s="67">
        <v>0</v>
      </c>
      <c r="P12" s="67">
        <v>0</v>
      </c>
      <c r="Q12" s="67">
        <v>0</v>
      </c>
      <c r="R12" s="67">
        <v>0.00038714672861014324</v>
      </c>
      <c r="S12" s="67">
        <v>0</v>
      </c>
    </row>
    <row r="13" spans="1:19" ht="12.75">
      <c r="A13" s="70"/>
      <c r="B13" s="66">
        <v>27</v>
      </c>
      <c r="C13" s="66" t="s">
        <v>109</v>
      </c>
      <c r="D13" s="89">
        <v>6.270960002181203E-05</v>
      </c>
      <c r="E13" s="89">
        <v>0.00011454627255388506</v>
      </c>
      <c r="F13" s="89">
        <v>0.00010351552701151944</v>
      </c>
      <c r="G13" s="89">
        <v>8.10948701428483E-05</v>
      </c>
      <c r="H13" s="89">
        <v>0.00010435472257297004</v>
      </c>
      <c r="I13" s="89">
        <v>0.0002083978913757704</v>
      </c>
      <c r="J13" s="89">
        <v>0.0002134660498899094</v>
      </c>
      <c r="K13" s="67">
        <v>0.00016786191570516084</v>
      </c>
      <c r="L13" s="67">
        <v>0.0001688360195089749</v>
      </c>
      <c r="M13" s="67">
        <v>0.00024128757363358228</v>
      </c>
      <c r="N13" s="67">
        <v>0.00021870675216836575</v>
      </c>
      <c r="O13" s="67">
        <v>0.00027015055037318776</v>
      </c>
      <c r="P13" s="67">
        <v>0.00034583033708621375</v>
      </c>
      <c r="Q13" s="67">
        <v>0.000338919205030296</v>
      </c>
      <c r="R13" s="67">
        <v>0.00032556157018533486</v>
      </c>
      <c r="S13" s="67">
        <v>0.0003337622099383104</v>
      </c>
    </row>
    <row r="14" spans="1:19" ht="12.75">
      <c r="A14" s="70"/>
      <c r="B14" s="66">
        <v>28</v>
      </c>
      <c r="C14" s="66" t="s">
        <v>110</v>
      </c>
      <c r="D14" s="89">
        <v>0.00019152774676481607</v>
      </c>
      <c r="E14" s="89">
        <v>0.00025381282724950193</v>
      </c>
      <c r="F14" s="89">
        <v>0.00022344618107330726</v>
      </c>
      <c r="G14" s="89">
        <v>0.00020364182578908873</v>
      </c>
      <c r="H14" s="89">
        <v>0.00020067266202728422</v>
      </c>
      <c r="I14" s="89">
        <v>0.00020233602669308487</v>
      </c>
      <c r="J14" s="89">
        <v>0.00020475091530599852</v>
      </c>
      <c r="K14" s="67">
        <v>0.00021484196928843075</v>
      </c>
      <c r="L14" s="67">
        <v>0.00020333107804539345</v>
      </c>
      <c r="M14" s="67">
        <v>0.0002525885524563036</v>
      </c>
      <c r="N14" s="67">
        <v>0.00024090204818734206</v>
      </c>
      <c r="O14" s="67">
        <v>0.00033773747718945837</v>
      </c>
      <c r="P14" s="67">
        <v>0.0002700125187622335</v>
      </c>
      <c r="Q14" s="67">
        <v>0.00047816138237036405</v>
      </c>
      <c r="R14" s="67">
        <v>0.00023137857908046145</v>
      </c>
      <c r="S14" s="67">
        <v>0.000246779239453588</v>
      </c>
    </row>
    <row r="15" spans="1:19" ht="12.75">
      <c r="A15" s="70"/>
      <c r="B15" s="66">
        <v>31</v>
      </c>
      <c r="C15" s="66" t="s">
        <v>111</v>
      </c>
      <c r="D15" s="89">
        <v>0</v>
      </c>
      <c r="E15" s="89">
        <v>0</v>
      </c>
      <c r="F15" s="89">
        <v>0</v>
      </c>
      <c r="G15" s="89">
        <v>0.002869198312236287</v>
      </c>
      <c r="H15" s="89">
        <v>0.0006677053193857111</v>
      </c>
      <c r="I15" s="89">
        <v>0</v>
      </c>
      <c r="J15" s="89">
        <v>0</v>
      </c>
      <c r="K15" s="67">
        <v>0</v>
      </c>
      <c r="L15" s="67">
        <v>0</v>
      </c>
      <c r="M15" s="67">
        <v>0</v>
      </c>
      <c r="N15" s="67">
        <v>0</v>
      </c>
      <c r="O15" s="67">
        <v>0</v>
      </c>
      <c r="P15" s="67">
        <v>0</v>
      </c>
      <c r="Q15" s="67">
        <v>0</v>
      </c>
      <c r="R15" s="67">
        <v>0</v>
      </c>
      <c r="S15" s="67">
        <v>0</v>
      </c>
    </row>
    <row r="16" spans="1:19" ht="12.75">
      <c r="A16" s="70"/>
      <c r="B16" s="66">
        <v>33</v>
      </c>
      <c r="C16" s="66" t="s">
        <v>112</v>
      </c>
      <c r="D16" s="89">
        <v>0.0007012610856773556</v>
      </c>
      <c r="E16" s="89">
        <v>0.0006468971123009837</v>
      </c>
      <c r="F16" s="89">
        <v>0.0006044289470895903</v>
      </c>
      <c r="G16" s="89">
        <v>0.0006163634229755006</v>
      </c>
      <c r="H16" s="89">
        <v>0.0005752997215931818</v>
      </c>
      <c r="I16" s="89">
        <v>0.0006812413002538278</v>
      </c>
      <c r="J16" s="89">
        <v>0.0006653558016197767</v>
      </c>
      <c r="K16" s="67">
        <v>0.00060707680346183</v>
      </c>
      <c r="L16" s="67">
        <v>0.0006908389480786546</v>
      </c>
      <c r="M16" s="67">
        <v>0.0008420124705998579</v>
      </c>
      <c r="N16" s="67">
        <v>0.0008065707646640072</v>
      </c>
      <c r="O16" s="67">
        <v>0.0005549506886673785</v>
      </c>
      <c r="P16" s="67">
        <v>0.000582605933320558</v>
      </c>
      <c r="Q16" s="67">
        <v>0.0005798925232565616</v>
      </c>
      <c r="R16" s="67">
        <v>0.0004485570135934281</v>
      </c>
      <c r="S16" s="67">
        <v>0.00036659684340823253</v>
      </c>
    </row>
    <row r="17" spans="1:19" ht="12.75">
      <c r="A17" s="70"/>
      <c r="B17" s="66">
        <v>37</v>
      </c>
      <c r="C17" s="66" t="s">
        <v>113</v>
      </c>
      <c r="D17" s="89">
        <v>0.0010635775975323003</v>
      </c>
      <c r="E17" s="89">
        <v>0.001089848692198019</v>
      </c>
      <c r="F17" s="89">
        <v>0.0010842635909110226</v>
      </c>
      <c r="G17" s="89">
        <v>0.0009877953583379952</v>
      </c>
      <c r="H17" s="89">
        <v>0.0008616840695949763</v>
      </c>
      <c r="I17" s="89">
        <v>0.0008715766429469933</v>
      </c>
      <c r="J17" s="89">
        <v>0.0008404423279644627</v>
      </c>
      <c r="K17" s="67">
        <v>0.0008074647678399007</v>
      </c>
      <c r="L17" s="67">
        <v>0.0006814919126953843</v>
      </c>
      <c r="M17" s="67">
        <v>0.00031717612204123184</v>
      </c>
      <c r="N17" s="67">
        <v>7.207021210491952E-05</v>
      </c>
      <c r="O17" s="67">
        <v>6.287548094026966E-05</v>
      </c>
      <c r="P17" s="67">
        <v>5.9059418996874026E-05</v>
      </c>
      <c r="Q17" s="67">
        <v>6.467805035857855E-05</v>
      </c>
      <c r="R17" s="67">
        <v>6.574525050358804E-05</v>
      </c>
      <c r="S17" s="67">
        <v>6.095394648743576E-05</v>
      </c>
    </row>
    <row r="18" spans="1:19" ht="12.75">
      <c r="A18" s="70"/>
      <c r="B18" s="66">
        <v>39</v>
      </c>
      <c r="C18" s="66" t="s">
        <v>114</v>
      </c>
      <c r="D18" s="89">
        <v>0.0006602780896984473</v>
      </c>
      <c r="E18" s="89">
        <v>0.000463772717015128</v>
      </c>
      <c r="F18" s="89">
        <v>0.0003561660915785964</v>
      </c>
      <c r="G18" s="89">
        <v>0.0003800728770997729</v>
      </c>
      <c r="H18" s="89">
        <v>0.00036361404834919797</v>
      </c>
      <c r="I18" s="89">
        <v>0.0004661440739221893</v>
      </c>
      <c r="J18" s="89">
        <v>0.00043594511296123463</v>
      </c>
      <c r="K18" s="67">
        <v>0.00012874924704681415</v>
      </c>
      <c r="L18" s="67">
        <v>7.7754893250008E-06</v>
      </c>
      <c r="M18" s="67">
        <v>1.9624748639677842E-05</v>
      </c>
      <c r="N18" s="67">
        <v>0.0003189696534241049</v>
      </c>
      <c r="O18" s="67">
        <v>0.0004723149813404913</v>
      </c>
      <c r="P18" s="67">
        <v>0.0005525283861458382</v>
      </c>
      <c r="Q18" s="67">
        <v>0.0005001329590208005</v>
      </c>
      <c r="R18" s="67">
        <v>0.0003789381057432516</v>
      </c>
      <c r="S18" s="67">
        <v>0.00012832074367850644</v>
      </c>
    </row>
    <row r="19" spans="1:19" ht="12.75">
      <c r="A19" s="70"/>
      <c r="B19" s="66">
        <v>43</v>
      </c>
      <c r="C19" s="66" t="s">
        <v>115</v>
      </c>
      <c r="D19" s="89">
        <v>0</v>
      </c>
      <c r="E19" s="89">
        <v>0</v>
      </c>
      <c r="F19" s="89">
        <v>0</v>
      </c>
      <c r="G19" s="89">
        <v>0</v>
      </c>
      <c r="H19" s="89">
        <v>0.0002484472049689441</v>
      </c>
      <c r="I19" s="89">
        <v>0</v>
      </c>
      <c r="J19" s="89">
        <v>0</v>
      </c>
      <c r="K19" s="67">
        <v>0</v>
      </c>
      <c r="L19" s="67">
        <v>0</v>
      </c>
      <c r="M19" s="67">
        <v>0</v>
      </c>
      <c r="N19" s="67">
        <v>0</v>
      </c>
      <c r="O19" s="67">
        <v>0</v>
      </c>
      <c r="P19" s="67">
        <v>0</v>
      </c>
      <c r="Q19" s="67">
        <v>0</v>
      </c>
      <c r="R19" s="67">
        <v>0</v>
      </c>
      <c r="S19" s="67">
        <v>0</v>
      </c>
    </row>
    <row r="20" spans="1:19" ht="12.75">
      <c r="A20" s="70"/>
      <c r="B20" s="66">
        <v>45</v>
      </c>
      <c r="C20" s="66" t="s">
        <v>116</v>
      </c>
      <c r="D20" s="89">
        <v>0</v>
      </c>
      <c r="E20" s="89">
        <v>0</v>
      </c>
      <c r="F20" s="89">
        <v>0</v>
      </c>
      <c r="G20" s="89">
        <v>0</v>
      </c>
      <c r="H20" s="89">
        <v>0</v>
      </c>
      <c r="I20" s="89">
        <v>0</v>
      </c>
      <c r="J20" s="89">
        <v>0</v>
      </c>
      <c r="K20" s="67">
        <v>0</v>
      </c>
      <c r="L20" s="67">
        <v>0</v>
      </c>
      <c r="M20" s="67">
        <v>0</v>
      </c>
      <c r="N20" s="67">
        <v>0</v>
      </c>
      <c r="O20" s="67">
        <v>0</v>
      </c>
      <c r="P20" s="67">
        <v>0</v>
      </c>
      <c r="Q20" s="67">
        <v>0</v>
      </c>
      <c r="R20" s="67">
        <v>0</v>
      </c>
      <c r="S20" s="67">
        <v>0</v>
      </c>
    </row>
    <row r="21" spans="1:19" ht="12.75">
      <c r="A21" s="70"/>
      <c r="B21" s="66">
        <v>46</v>
      </c>
      <c r="C21" s="66" t="s">
        <v>117</v>
      </c>
      <c r="D21" s="89">
        <v>0</v>
      </c>
      <c r="E21" s="89">
        <v>0</v>
      </c>
      <c r="F21" s="89">
        <v>0</v>
      </c>
      <c r="G21" s="89">
        <v>9.950248756218905E-05</v>
      </c>
      <c r="H21" s="89">
        <v>0</v>
      </c>
      <c r="I21" s="89">
        <v>0</v>
      </c>
      <c r="J21" s="89">
        <v>0</v>
      </c>
      <c r="K21" s="67">
        <v>0</v>
      </c>
      <c r="L21" s="67">
        <v>0</v>
      </c>
      <c r="M21" s="67">
        <v>0</v>
      </c>
      <c r="N21" s="67">
        <v>0</v>
      </c>
      <c r="O21" s="67">
        <v>0</v>
      </c>
      <c r="P21" s="67">
        <v>0</v>
      </c>
      <c r="Q21" s="67">
        <v>0</v>
      </c>
      <c r="R21" s="67">
        <v>0</v>
      </c>
      <c r="S21" s="67">
        <v>0</v>
      </c>
    </row>
    <row r="22" spans="1:19" ht="12.75">
      <c r="A22" s="70"/>
      <c r="B22" s="66">
        <v>49</v>
      </c>
      <c r="C22" s="66" t="s">
        <v>118</v>
      </c>
      <c r="D22" s="89">
        <v>0.0005861883517185411</v>
      </c>
      <c r="E22" s="89">
        <v>0.0005063044790461406</v>
      </c>
      <c r="F22" s="89">
        <v>0.0004500304906651656</v>
      </c>
      <c r="G22" s="89">
        <v>0.0006130901998899334</v>
      </c>
      <c r="H22" s="89">
        <v>0.0006050373775080164</v>
      </c>
      <c r="I22" s="89">
        <v>0.00048636133221904073</v>
      </c>
      <c r="J22" s="89">
        <v>0.0003900773105031057</v>
      </c>
      <c r="K22" s="67">
        <v>0.00010214841175695268</v>
      </c>
      <c r="L22" s="67">
        <v>0.000376317731002144</v>
      </c>
      <c r="M22" s="67">
        <v>0.0004769716635470793</v>
      </c>
      <c r="N22" s="67">
        <v>0.00026069297839237117</v>
      </c>
      <c r="O22" s="67">
        <v>0.0004639460395067897</v>
      </c>
      <c r="P22" s="67">
        <v>0.00047004092886032727</v>
      </c>
      <c r="Q22" s="67">
        <v>0.0005326086745236165</v>
      </c>
      <c r="R22" s="67">
        <v>0.0006222231925507876</v>
      </c>
      <c r="S22" s="67">
        <v>0.0004918942714414225</v>
      </c>
    </row>
    <row r="23" spans="1:19" ht="12.75">
      <c r="A23" s="70"/>
      <c r="B23" s="66">
        <v>504</v>
      </c>
      <c r="C23" s="66" t="s">
        <v>123</v>
      </c>
      <c r="D23" s="89">
        <v>0.0008176155934448558</v>
      </c>
      <c r="E23" s="89">
        <v>0.0008984389911725477</v>
      </c>
      <c r="F23" s="89">
        <v>0.0009186590492003224</v>
      </c>
      <c r="G23" s="89">
        <v>0.0008999273680667505</v>
      </c>
      <c r="H23" s="89">
        <v>0.0008621735867891213</v>
      </c>
      <c r="I23" s="89">
        <v>0.0011007425452993923</v>
      </c>
      <c r="J23" s="89">
        <v>0.0010383603837800482</v>
      </c>
      <c r="K23" s="67">
        <v>0.0011165178455809777</v>
      </c>
      <c r="L23" s="67">
        <v>0.0009977721321086574</v>
      </c>
      <c r="M23" s="67">
        <v>0.001135535346323951</v>
      </c>
      <c r="N23" s="67">
        <v>0.0012427774123311718</v>
      </c>
      <c r="O23" s="67">
        <v>0.0013860948505952954</v>
      </c>
      <c r="P23" s="67">
        <v>0.0013186588523919859</v>
      </c>
      <c r="Q23" s="67">
        <v>0.0015590967583519386</v>
      </c>
      <c r="R23" s="67">
        <v>0.0014707400558554924</v>
      </c>
      <c r="S23" s="67">
        <v>0.0014500997953751011</v>
      </c>
    </row>
    <row r="24" spans="1:19" ht="12.75">
      <c r="A24" s="70"/>
      <c r="B24" s="66">
        <v>507</v>
      </c>
      <c r="C24" s="66" t="s">
        <v>124</v>
      </c>
      <c r="D24" s="89">
        <v>0.0010711050179987333</v>
      </c>
      <c r="E24" s="89">
        <v>0.001102200025813406</v>
      </c>
      <c r="F24" s="89">
        <v>0.0010254865180303451</v>
      </c>
      <c r="G24" s="89">
        <v>0.0009240984393227227</v>
      </c>
      <c r="H24" s="89">
        <v>0.000943641790871787</v>
      </c>
      <c r="I24" s="89">
        <v>0.0009592687695823223</v>
      </c>
      <c r="J24" s="89">
        <v>0.0010195361110694634</v>
      </c>
      <c r="K24" s="67">
        <v>0.0010326270429135969</v>
      </c>
      <c r="L24" s="67">
        <v>0.0010869372798243905</v>
      </c>
      <c r="M24" s="67">
        <v>0.0011585621822186242</v>
      </c>
      <c r="N24" s="67">
        <v>0.0010180101613285844</v>
      </c>
      <c r="O24" s="67">
        <v>0.0010390682835840035</v>
      </c>
      <c r="P24" s="67">
        <v>0.0012381504629242722</v>
      </c>
      <c r="Q24" s="67">
        <v>0.001451314548693966</v>
      </c>
      <c r="R24" s="67">
        <v>0.0012782976299501668</v>
      </c>
      <c r="S24" s="67">
        <v>0.001130972394942639</v>
      </c>
    </row>
    <row r="25" spans="1:19" ht="12.75">
      <c r="A25" s="70"/>
      <c r="B25" s="66">
        <v>51</v>
      </c>
      <c r="C25" s="66" t="s">
        <v>119</v>
      </c>
      <c r="D25" s="89">
        <v>0.0015955790784557909</v>
      </c>
      <c r="E25" s="89">
        <v>0.0012055027655651681</v>
      </c>
      <c r="F25" s="89">
        <v>0.0010125476493011436</v>
      </c>
      <c r="G25" s="89">
        <v>0.0011219976777257369</v>
      </c>
      <c r="H25" s="89">
        <v>0.0014592595106390199</v>
      </c>
      <c r="I25" s="89">
        <v>0.000933589018974566</v>
      </c>
      <c r="J25" s="89">
        <v>0.0009802250255710877</v>
      </c>
      <c r="K25" s="67">
        <v>0.000499001996007984</v>
      </c>
      <c r="L25" s="67">
        <v>0</v>
      </c>
      <c r="M25" s="67">
        <v>0</v>
      </c>
      <c r="N25" s="67">
        <v>0</v>
      </c>
      <c r="O25" s="67">
        <v>0</v>
      </c>
      <c r="P25" s="67"/>
      <c r="Q25" s="67"/>
      <c r="R25" s="67"/>
      <c r="S25" s="67"/>
    </row>
    <row r="26" spans="1:19" ht="12.75">
      <c r="A26" s="70"/>
      <c r="B26" s="66">
        <v>9</v>
      </c>
      <c r="C26" s="66" t="s">
        <v>104</v>
      </c>
      <c r="D26" s="89">
        <v>0.0013541038449721783</v>
      </c>
      <c r="E26" s="89">
        <v>0.0005965286620550412</v>
      </c>
      <c r="F26" s="89">
        <v>0.0006353695903915721</v>
      </c>
      <c r="G26" s="89">
        <v>0.0004181028329016337</v>
      </c>
      <c r="H26" s="89">
        <v>0.000515607028120414</v>
      </c>
      <c r="I26" s="89">
        <v>0.001360489776319475</v>
      </c>
      <c r="J26" s="89">
        <v>0.00043893437483204044</v>
      </c>
      <c r="K26" s="67">
        <v>0.0008477719493456261</v>
      </c>
      <c r="L26" s="67">
        <v>0.000992970123022847</v>
      </c>
      <c r="M26" s="67">
        <v>0.0005338062192948329</v>
      </c>
      <c r="N26" s="67">
        <v>0.000675251256281407</v>
      </c>
      <c r="O26" s="67">
        <v>0.0009826140703995435</v>
      </c>
      <c r="P26" s="67">
        <v>0.0007501576129027109</v>
      </c>
      <c r="Q26" s="67">
        <v>0.0011754894563361265</v>
      </c>
      <c r="R26" s="67">
        <v>0.0019644930658506837</v>
      </c>
      <c r="S26" s="67">
        <v>0.001371981097149328</v>
      </c>
    </row>
    <row r="27" spans="1:19" ht="12.75">
      <c r="A27" s="70"/>
      <c r="B27" s="72">
        <v>999</v>
      </c>
      <c r="C27" s="72" t="s">
        <v>125</v>
      </c>
      <c r="D27" s="90">
        <v>0.0007330724237949644</v>
      </c>
      <c r="E27" s="90">
        <v>0.0007620335333723736</v>
      </c>
      <c r="F27" s="90">
        <v>0.0007377988954866238</v>
      </c>
      <c r="G27" s="90">
        <v>0.0006800827455862322</v>
      </c>
      <c r="H27" s="90">
        <v>0.0006179228155323214</v>
      </c>
      <c r="I27" s="90">
        <v>0.0006443363956744401</v>
      </c>
      <c r="J27" s="88">
        <v>0.0006249748703056565</v>
      </c>
      <c r="K27" s="88">
        <v>0.0006094946605950129</v>
      </c>
      <c r="L27" s="73">
        <v>0.0005504580039356711</v>
      </c>
      <c r="M27" s="73">
        <v>0.0005245641560506094</v>
      </c>
      <c r="N27" s="73">
        <v>0.0004611076529347202</v>
      </c>
      <c r="O27" s="73">
        <v>0.0004588834916880888</v>
      </c>
      <c r="P27" s="73">
        <v>0.000468497576509147</v>
      </c>
      <c r="Q27" s="73">
        <v>0.0005672402550181357</v>
      </c>
      <c r="R27" s="73">
        <v>0.000530448011498305</v>
      </c>
      <c r="S27" s="73">
        <v>0.000488685568600653</v>
      </c>
    </row>
    <row r="28" spans="1:19" ht="12.75">
      <c r="A28" s="70"/>
      <c r="B28" s="21"/>
      <c r="C28" s="21"/>
      <c r="D28" s="21"/>
      <c r="E28" s="21"/>
      <c r="F28" s="21"/>
      <c r="G28" s="21"/>
      <c r="H28" s="21"/>
      <c r="I28" s="21"/>
      <c r="J28" s="21"/>
      <c r="K28" s="21"/>
      <c r="L28" s="69"/>
      <c r="M28" s="69"/>
      <c r="N28" s="69"/>
      <c r="O28" s="69"/>
      <c r="P28" s="69"/>
      <c r="Q28" s="69"/>
      <c r="R28" s="69"/>
      <c r="S28" s="69"/>
    </row>
    <row r="29" spans="1:19" s="92" customFormat="1" ht="12.75">
      <c r="A29" s="91"/>
      <c r="B29" s="180" t="s">
        <v>67</v>
      </c>
      <c r="C29" s="181"/>
      <c r="D29" s="86">
        <f>+AVERAGE(D7:D26)</f>
        <v>0.0005269131758064033</v>
      </c>
      <c r="E29" s="86">
        <f>+AVERAGE(E7:E26)</f>
        <v>0.00047293169812585845</v>
      </c>
      <c r="F29" s="86">
        <f>+AVERAGE(F7:F26)</f>
        <v>0.00044279800911308783</v>
      </c>
      <c r="G29" s="86">
        <f>+AVERAGE(G7:G26)</f>
        <v>0.0005789403560944979</v>
      </c>
      <c r="H29" s="86">
        <f>+AVERAGE(H7:H26)</f>
        <v>0.0004919634150977718</v>
      </c>
      <c r="I29" s="86">
        <v>0.0004845905407719508</v>
      </c>
      <c r="J29" s="88">
        <v>0.00045025739991919793</v>
      </c>
      <c r="K29" s="88">
        <v>0.00041304160345226066</v>
      </c>
      <c r="L29" s="88">
        <v>0.00037422517919588665</v>
      </c>
      <c r="M29" s="88">
        <v>0.00038245972947708456</v>
      </c>
      <c r="N29" s="88">
        <v>0.00036560339224499694</v>
      </c>
      <c r="O29" s="88">
        <v>0.0003939480790444773</v>
      </c>
      <c r="P29" s="88">
        <v>0.00040426255616021766</v>
      </c>
      <c r="Q29" s="88">
        <v>0.0005141048881252178</v>
      </c>
      <c r="R29" s="88">
        <v>0.0005303641852621968</v>
      </c>
      <c r="S29" s="88">
        <v>0.00042212670474188057</v>
      </c>
    </row>
    <row r="30" spans="1:19" s="92" customFormat="1" ht="12.75">
      <c r="A30" s="91"/>
      <c r="B30" s="180" t="s">
        <v>68</v>
      </c>
      <c r="C30" s="181"/>
      <c r="D30" s="86">
        <f>+MAX(D7:D26)</f>
        <v>0.0015955790784557909</v>
      </c>
      <c r="E30" s="86">
        <f>+MAX(E7:E26)</f>
        <v>0.0012055027655651681</v>
      </c>
      <c r="F30" s="86">
        <f>+MAX(F7:F26)</f>
        <v>0.0010842635909110226</v>
      </c>
      <c r="G30" s="86">
        <f>+MAX(G7:G26)</f>
        <v>0.002869198312236287</v>
      </c>
      <c r="H30" s="86">
        <f>+MAX(H7:H26)</f>
        <v>0.0014592595106390199</v>
      </c>
      <c r="I30" s="86">
        <v>0.001360489776319475</v>
      </c>
      <c r="J30" s="86">
        <v>0.0010383603837800482</v>
      </c>
      <c r="K30" s="88">
        <v>0.0011165178455809777</v>
      </c>
      <c r="L30" s="88">
        <v>0.0010869372798243905</v>
      </c>
      <c r="M30" s="88">
        <v>0.0011585621822186242</v>
      </c>
      <c r="N30" s="88">
        <v>0.0012427774123311718</v>
      </c>
      <c r="O30" s="88">
        <v>0.0013860948505952954</v>
      </c>
      <c r="P30" s="88">
        <v>0.0013186588523919859</v>
      </c>
      <c r="Q30" s="88">
        <v>0.0015590967583519386</v>
      </c>
      <c r="R30" s="88">
        <v>0.0019644930658506837</v>
      </c>
      <c r="S30" s="88">
        <v>0.0014500997953751011</v>
      </c>
    </row>
    <row r="31" spans="1:10" ht="12.75">
      <c r="A31" s="70"/>
      <c r="B31" s="21"/>
      <c r="C31" s="21"/>
      <c r="D31" s="21"/>
      <c r="E31" s="21"/>
      <c r="F31" s="21"/>
      <c r="G31" s="21"/>
      <c r="H31" s="21"/>
      <c r="I31" s="21"/>
      <c r="J31" s="21"/>
    </row>
    <row r="32" spans="1:12" ht="12.75">
      <c r="A32" s="70"/>
      <c r="C32" s="21"/>
      <c r="D32" s="21"/>
      <c r="E32" s="21"/>
      <c r="F32" s="21"/>
      <c r="G32" s="21"/>
      <c r="H32" s="21"/>
      <c r="L32" s="55" t="s">
        <v>45</v>
      </c>
    </row>
  </sheetData>
  <mergeCells count="4">
    <mergeCell ref="B1:K1"/>
    <mergeCell ref="D5:L5"/>
    <mergeCell ref="B29:C29"/>
    <mergeCell ref="B30:C30"/>
  </mergeCells>
  <hyperlinks>
    <hyperlink ref="L32" location="INDICE!A1" display="volver al indice"/>
  </hyperlinks>
  <printOptions/>
  <pageMargins left="0.75" right="0.75" top="1" bottom="1" header="0" footer="0"/>
  <pageSetup fitToHeight="1" fitToWidth="1" horizontalDpi="600" verticalDpi="600" orientation="landscape" scale="67"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T34"/>
  <sheetViews>
    <sheetView zoomScale="75" zoomScaleNormal="75" workbookViewId="0" topLeftCell="A1">
      <selection activeCell="A1" sqref="A1"/>
    </sheetView>
  </sheetViews>
  <sheetFormatPr defaultColWidth="11.421875" defaultRowHeight="12.75"/>
  <cols>
    <col min="1" max="1" width="2.8515625" style="48" customWidth="1"/>
    <col min="2" max="2" width="11.28125" style="48" customWidth="1"/>
    <col min="3" max="3" width="23.8515625" style="48" bestFit="1" customWidth="1"/>
    <col min="4" max="9" width="15.28125" style="48" customWidth="1"/>
    <col min="10" max="10" width="15.8515625" style="48" customWidth="1"/>
    <col min="11" max="11" width="13.421875" style="48" customWidth="1"/>
    <col min="12" max="12" width="14.140625" style="48" customWidth="1"/>
    <col min="13" max="13" width="13.8515625" style="48" customWidth="1"/>
    <col min="14" max="16384" width="11.421875" style="48" customWidth="1"/>
  </cols>
  <sheetData>
    <row r="2" spans="1:11" ht="12.75">
      <c r="A2" s="21"/>
      <c r="B2" s="21"/>
      <c r="C2" s="21"/>
      <c r="D2" s="21"/>
      <c r="E2" s="21"/>
      <c r="F2" s="21"/>
      <c r="G2" s="21"/>
      <c r="H2" s="21"/>
      <c r="I2" s="21"/>
      <c r="J2" s="21"/>
      <c r="K2" s="21"/>
    </row>
    <row r="3" spans="1:11" ht="12.75">
      <c r="A3" s="21"/>
      <c r="B3" s="182" t="s">
        <v>94</v>
      </c>
      <c r="C3" s="182"/>
      <c r="D3" s="182"/>
      <c r="E3" s="182"/>
      <c r="F3" s="182"/>
      <c r="G3" s="182"/>
      <c r="H3" s="182"/>
      <c r="I3" s="182"/>
      <c r="J3" s="182"/>
      <c r="K3" s="21"/>
    </row>
    <row r="4" spans="2:11" ht="12.75">
      <c r="B4" s="182" t="s">
        <v>93</v>
      </c>
      <c r="C4" s="182"/>
      <c r="D4" s="182"/>
      <c r="E4" s="182"/>
      <c r="F4" s="182"/>
      <c r="G4" s="182"/>
      <c r="H4" s="182"/>
      <c r="I4" s="182"/>
      <c r="J4" s="182"/>
      <c r="K4" s="21"/>
    </row>
    <row r="5" spans="1:11" ht="12.75">
      <c r="A5" s="21"/>
      <c r="B5" s="21"/>
      <c r="C5" s="21"/>
      <c r="D5" s="21"/>
      <c r="E5" s="21"/>
      <c r="F5" s="21"/>
      <c r="G5" s="21"/>
      <c r="H5" s="21"/>
      <c r="I5" s="21"/>
      <c r="J5" s="21"/>
      <c r="K5" s="21"/>
    </row>
    <row r="6" spans="1:11" ht="12.75">
      <c r="A6" s="21"/>
      <c r="B6" s="21"/>
      <c r="C6" s="21"/>
      <c r="D6" s="21"/>
      <c r="E6" s="21"/>
      <c r="F6" s="21"/>
      <c r="G6" s="21"/>
      <c r="H6" s="21"/>
      <c r="I6" s="21"/>
      <c r="J6" s="21"/>
      <c r="K6" s="21"/>
    </row>
    <row r="7" spans="1:11" ht="12.75">
      <c r="A7" s="21"/>
      <c r="B7" s="21"/>
      <c r="C7" s="21"/>
      <c r="D7" s="21"/>
      <c r="E7" s="21"/>
      <c r="F7" s="21"/>
      <c r="G7" s="21"/>
      <c r="H7" s="21"/>
      <c r="I7" s="21"/>
      <c r="J7" s="21"/>
      <c r="K7" s="21"/>
    </row>
    <row r="8" spans="1:20" ht="27" customHeight="1">
      <c r="A8" s="21"/>
      <c r="B8" s="111" t="s">
        <v>128</v>
      </c>
      <c r="C8" s="68" t="s">
        <v>59</v>
      </c>
      <c r="D8" s="68" t="s">
        <v>134</v>
      </c>
      <c r="E8" s="68" t="s">
        <v>135</v>
      </c>
      <c r="F8" s="68" t="s">
        <v>132</v>
      </c>
      <c r="G8" s="68" t="s">
        <v>131</v>
      </c>
      <c r="H8" s="68" t="s">
        <v>130</v>
      </c>
      <c r="I8" s="68" t="s">
        <v>102</v>
      </c>
      <c r="J8" s="68" t="s">
        <v>100</v>
      </c>
      <c r="K8" s="68" t="s">
        <v>99</v>
      </c>
      <c r="L8" s="68" t="s">
        <v>44</v>
      </c>
      <c r="M8" s="68" t="s">
        <v>43</v>
      </c>
      <c r="N8" s="68" t="s">
        <v>42</v>
      </c>
      <c r="O8" s="68" t="s">
        <v>41</v>
      </c>
      <c r="P8" s="68" t="s">
        <v>40</v>
      </c>
      <c r="Q8" s="68" t="s">
        <v>39</v>
      </c>
      <c r="R8" s="68" t="s">
        <v>38</v>
      </c>
      <c r="S8" s="68" t="s">
        <v>37</v>
      </c>
      <c r="T8" s="93"/>
    </row>
    <row r="9" spans="1:20" ht="12.75">
      <c r="A9" s="21"/>
      <c r="B9" s="66">
        <v>1</v>
      </c>
      <c r="C9" s="66" t="s">
        <v>103</v>
      </c>
      <c r="D9" s="67">
        <v>0.0002915292950915442</v>
      </c>
      <c r="E9" s="67">
        <v>0.0002610735780485524</v>
      </c>
      <c r="F9" s="67">
        <v>0.00023650054522693692</v>
      </c>
      <c r="G9" s="67">
        <v>0.000641499917858281</v>
      </c>
      <c r="H9" s="67">
        <v>0.0002514673672434351</v>
      </c>
      <c r="I9" s="67">
        <v>0.00022002249834935479</v>
      </c>
      <c r="J9" s="67">
        <v>0.0001733939246172595</v>
      </c>
      <c r="K9" s="87">
        <v>0.00016446709706064585</v>
      </c>
      <c r="L9" s="87">
        <v>0.00015241268657194873</v>
      </c>
      <c r="M9" s="87">
        <v>0.000202894022881466</v>
      </c>
      <c r="N9" s="87">
        <v>0.00038394923473829707</v>
      </c>
      <c r="O9" s="87">
        <v>0.00017923787258716648</v>
      </c>
      <c r="P9" s="87">
        <v>0.00020403527082636227</v>
      </c>
      <c r="Q9" s="87">
        <v>0.00027748257509528754</v>
      </c>
      <c r="R9" s="87">
        <v>0.00027442638527940525</v>
      </c>
      <c r="S9" s="87">
        <v>0.000266154877884945</v>
      </c>
      <c r="T9" s="21"/>
    </row>
    <row r="10" spans="1:20" ht="12.75">
      <c r="A10" s="21"/>
      <c r="B10" s="66">
        <v>12</v>
      </c>
      <c r="C10" s="66" t="s">
        <v>105</v>
      </c>
      <c r="D10" s="67">
        <v>0.0006883749262821388</v>
      </c>
      <c r="E10" s="67">
        <v>0.0007603973657207271</v>
      </c>
      <c r="F10" s="67">
        <v>0.0005367578829233563</v>
      </c>
      <c r="G10" s="67">
        <v>0.00044471481559154864</v>
      </c>
      <c r="H10" s="67">
        <v>0.0003804342647990697</v>
      </c>
      <c r="I10" s="67">
        <v>0.00042245390008382306</v>
      </c>
      <c r="J10" s="67">
        <v>0.000350301827874848</v>
      </c>
      <c r="K10" s="87">
        <v>0.0003009680373569242</v>
      </c>
      <c r="L10" s="87">
        <v>0.0002866932398054838</v>
      </c>
      <c r="M10" s="87">
        <v>0.0003431236307619682</v>
      </c>
      <c r="N10" s="87">
        <v>0.00029698990162947095</v>
      </c>
      <c r="O10" s="87">
        <v>0.000282860443924377</v>
      </c>
      <c r="P10" s="87">
        <v>0.00032870121014567407</v>
      </c>
      <c r="Q10" s="87">
        <v>0.0003738277944121416</v>
      </c>
      <c r="R10" s="87">
        <v>0.0003554504299250569</v>
      </c>
      <c r="S10" s="87">
        <v>0.00038231648268540505</v>
      </c>
      <c r="T10" s="21"/>
    </row>
    <row r="11" spans="1:20" ht="12.75">
      <c r="A11" s="21"/>
      <c r="B11" s="66">
        <v>14</v>
      </c>
      <c r="C11" s="66" t="s">
        <v>106</v>
      </c>
      <c r="D11" s="67">
        <v>4.305767084703862E-07</v>
      </c>
      <c r="E11" s="67">
        <v>4.270941418188969E-06</v>
      </c>
      <c r="F11" s="67">
        <v>6.218455126395503E-07</v>
      </c>
      <c r="G11" s="67">
        <v>4.6032676884414406E-07</v>
      </c>
      <c r="H11" s="67">
        <v>4.751558546964674E-07</v>
      </c>
      <c r="I11" s="67">
        <v>1.3768904351579967E-06</v>
      </c>
      <c r="J11" s="67">
        <v>1.3564373013909556E-06</v>
      </c>
      <c r="K11" s="87">
        <v>2.9777530252545082E-05</v>
      </c>
      <c r="L11" s="87">
        <v>0.0003391829668361485</v>
      </c>
      <c r="M11" s="87">
        <v>0.000251454270741819</v>
      </c>
      <c r="N11" s="87">
        <v>0.00017780362477356972</v>
      </c>
      <c r="O11" s="87">
        <v>0.00020189213641096026</v>
      </c>
      <c r="P11" s="87">
        <v>0.0002548693581099924</v>
      </c>
      <c r="Q11" s="87">
        <v>0.000810833444612762</v>
      </c>
      <c r="R11" s="87">
        <v>0.00036797167453717517</v>
      </c>
      <c r="S11" s="87">
        <v>0.0002645480683477996</v>
      </c>
      <c r="T11" s="21"/>
    </row>
    <row r="12" spans="1:20" ht="12.75">
      <c r="A12" s="21"/>
      <c r="B12" s="66">
        <v>16</v>
      </c>
      <c r="C12" s="66" t="s">
        <v>107</v>
      </c>
      <c r="D12" s="67">
        <v>0.00018758527125151155</v>
      </c>
      <c r="E12" s="67">
        <v>0.0001925026103905045</v>
      </c>
      <c r="F12" s="67">
        <v>0.00021881319551003787</v>
      </c>
      <c r="G12" s="67">
        <v>0.00019945565336101662</v>
      </c>
      <c r="H12" s="67">
        <v>0.0001783203265606576</v>
      </c>
      <c r="I12" s="67">
        <v>0.00018446501563257033</v>
      </c>
      <c r="J12" s="67">
        <v>0.0001765599426195633</v>
      </c>
      <c r="K12" s="87">
        <v>0.00019508701278874143</v>
      </c>
      <c r="L12" s="87">
        <v>0.0001699160045938265</v>
      </c>
      <c r="M12" s="87">
        <v>0.00021751203039752703</v>
      </c>
      <c r="N12" s="87">
        <v>0.00021615698345711447</v>
      </c>
      <c r="O12" s="87">
        <v>0.0001932647298476418</v>
      </c>
      <c r="P12" s="87">
        <v>0.00020723661392692993</v>
      </c>
      <c r="Q12" s="87">
        <v>0.00022327300687195146</v>
      </c>
      <c r="R12" s="87">
        <v>0.00025738348043078394</v>
      </c>
      <c r="S12" s="87">
        <v>0.00020473901834737167</v>
      </c>
      <c r="T12" s="21"/>
    </row>
    <row r="13" spans="1:20" ht="12.75">
      <c r="A13" s="21"/>
      <c r="B13" s="66">
        <v>17</v>
      </c>
      <c r="C13" s="66" t="s">
        <v>108</v>
      </c>
      <c r="D13" s="67">
        <v>0</v>
      </c>
      <c r="E13" s="67">
        <v>0</v>
      </c>
      <c r="F13" s="67">
        <v>0</v>
      </c>
      <c r="G13" s="67">
        <v>0</v>
      </c>
      <c r="H13" s="67">
        <v>8.222578529845575E-05</v>
      </c>
      <c r="I13" s="67">
        <v>0.0008976739018169386</v>
      </c>
      <c r="J13" s="67">
        <v>0.000857665890101663</v>
      </c>
      <c r="K13" s="87">
        <v>0</v>
      </c>
      <c r="L13" s="87">
        <v>0</v>
      </c>
      <c r="M13" s="87">
        <v>0</v>
      </c>
      <c r="N13" s="87">
        <v>0</v>
      </c>
      <c r="O13" s="87">
        <v>0</v>
      </c>
      <c r="P13" s="87">
        <v>0</v>
      </c>
      <c r="Q13" s="87">
        <v>0</v>
      </c>
      <c r="R13" s="87">
        <v>2.3892834745150665E-05</v>
      </c>
      <c r="S13" s="87">
        <v>0</v>
      </c>
      <c r="T13" s="21"/>
    </row>
    <row r="14" spans="1:20" ht="12.75">
      <c r="A14" s="21"/>
      <c r="B14" s="66">
        <v>27</v>
      </c>
      <c r="C14" s="66" t="s">
        <v>109</v>
      </c>
      <c r="D14" s="67">
        <v>8.847480809325498E-05</v>
      </c>
      <c r="E14" s="67">
        <v>8.214649576293348E-05</v>
      </c>
      <c r="F14" s="67">
        <v>9.753523584700705E-05</v>
      </c>
      <c r="G14" s="67">
        <v>6.834349258669538E-05</v>
      </c>
      <c r="H14" s="67">
        <v>0.0001181096052033981</v>
      </c>
      <c r="I14" s="67">
        <v>0.00019676178385051428</v>
      </c>
      <c r="J14" s="67">
        <v>0.00011376904435052415</v>
      </c>
      <c r="K14" s="87">
        <v>7.742185150410857E-05</v>
      </c>
      <c r="L14" s="87">
        <v>0.00010755936488850334</v>
      </c>
      <c r="M14" s="87">
        <v>0.00016902022327798397</v>
      </c>
      <c r="N14" s="87">
        <v>0.000115338434463334</v>
      </c>
      <c r="O14" s="87">
        <v>0.0001320675250024625</v>
      </c>
      <c r="P14" s="87">
        <v>0.00017099030993256856</v>
      </c>
      <c r="Q14" s="87">
        <v>0.00021032990107424754</v>
      </c>
      <c r="R14" s="87">
        <v>0.00018092378510151013</v>
      </c>
      <c r="S14" s="87">
        <v>0.0001483210297532474</v>
      </c>
      <c r="T14" s="21"/>
    </row>
    <row r="15" spans="1:20" ht="12.75">
      <c r="A15" s="21"/>
      <c r="B15" s="66">
        <v>28</v>
      </c>
      <c r="C15" s="66" t="s">
        <v>110</v>
      </c>
      <c r="D15" s="67">
        <v>9.004878414373016E-05</v>
      </c>
      <c r="E15" s="67">
        <v>8.290576962124134E-05</v>
      </c>
      <c r="F15" s="67">
        <v>7.298387000518796E-05</v>
      </c>
      <c r="G15" s="67">
        <v>5.884434720170521E-05</v>
      </c>
      <c r="H15" s="67">
        <v>9.825086835999267E-05</v>
      </c>
      <c r="I15" s="67">
        <v>9.280692711621275E-05</v>
      </c>
      <c r="J15" s="67">
        <v>5.586313701413131E-05</v>
      </c>
      <c r="K15" s="87">
        <v>0.00012257212206825036</v>
      </c>
      <c r="L15" s="87">
        <v>6.817449098848406E-05</v>
      </c>
      <c r="M15" s="87">
        <v>7.505739763757426E-05</v>
      </c>
      <c r="N15" s="87">
        <v>4.04764384940695E-05</v>
      </c>
      <c r="O15" s="87">
        <v>5.9853893473410706E-05</v>
      </c>
      <c r="P15" s="87">
        <v>5.698521893297301E-05</v>
      </c>
      <c r="Q15" s="87">
        <v>6.355835334870077E-05</v>
      </c>
      <c r="R15" s="87">
        <v>2.2233203010925977E-05</v>
      </c>
      <c r="S15" s="87">
        <v>4.3789138641834955E-05</v>
      </c>
      <c r="T15" s="21"/>
    </row>
    <row r="16" spans="1:20" ht="12.75">
      <c r="A16" s="21"/>
      <c r="B16" s="66">
        <v>31</v>
      </c>
      <c r="C16" s="66" t="s">
        <v>111</v>
      </c>
      <c r="D16" s="67">
        <v>0</v>
      </c>
      <c r="E16" s="67">
        <v>0</v>
      </c>
      <c r="F16" s="67">
        <v>0</v>
      </c>
      <c r="G16" s="67">
        <v>4.281287913147237E-05</v>
      </c>
      <c r="H16" s="67">
        <v>7.260465315671838E-06</v>
      </c>
      <c r="I16" s="67">
        <v>0</v>
      </c>
      <c r="J16" s="67">
        <v>0</v>
      </c>
      <c r="K16" s="87">
        <v>0</v>
      </c>
      <c r="L16" s="87">
        <v>0</v>
      </c>
      <c r="M16" s="87">
        <v>0</v>
      </c>
      <c r="N16" s="87">
        <v>0</v>
      </c>
      <c r="O16" s="87">
        <v>0</v>
      </c>
      <c r="P16" s="87">
        <v>0</v>
      </c>
      <c r="Q16" s="87">
        <v>0</v>
      </c>
      <c r="R16" s="87">
        <v>0</v>
      </c>
      <c r="S16" s="87">
        <v>0</v>
      </c>
      <c r="T16" s="21"/>
    </row>
    <row r="17" spans="1:20" ht="12.75">
      <c r="A17" s="21"/>
      <c r="B17" s="66">
        <v>33</v>
      </c>
      <c r="C17" s="66" t="s">
        <v>112</v>
      </c>
      <c r="D17" s="67">
        <v>0.00032689620571666383</v>
      </c>
      <c r="E17" s="67">
        <v>0.00029665217558249354</v>
      </c>
      <c r="F17" s="67">
        <v>0.00033851978794485554</v>
      </c>
      <c r="G17" s="67">
        <v>0.00030551238101133123</v>
      </c>
      <c r="H17" s="67">
        <v>0.0002770996001296602</v>
      </c>
      <c r="I17" s="67">
        <v>0.00033620796068007096</v>
      </c>
      <c r="J17" s="67">
        <v>0.000192127549345541</v>
      </c>
      <c r="K17" s="87">
        <v>0.00018687032398141744</v>
      </c>
      <c r="L17" s="87">
        <v>0.0002635963999902331</v>
      </c>
      <c r="M17" s="87">
        <v>0.0002309600890477263</v>
      </c>
      <c r="N17" s="87">
        <v>9.451096736797301E-05</v>
      </c>
      <c r="O17" s="87">
        <v>9.679947734220134E-05</v>
      </c>
      <c r="P17" s="87">
        <v>7.790678471918306E-05</v>
      </c>
      <c r="Q17" s="87">
        <v>8.148910494327279E-05</v>
      </c>
      <c r="R17" s="87">
        <v>7.4271403403243E-05</v>
      </c>
      <c r="S17" s="87">
        <v>2.5315179296370713E-05</v>
      </c>
      <c r="T17" s="21"/>
    </row>
    <row r="18" spans="1:20" ht="12.75">
      <c r="A18" s="21"/>
      <c r="B18" s="66">
        <v>37</v>
      </c>
      <c r="C18" s="66" t="s">
        <v>113</v>
      </c>
      <c r="D18" s="67">
        <v>0.0002891312901902966</v>
      </c>
      <c r="E18" s="67">
        <v>0.00027416223930583036</v>
      </c>
      <c r="F18" s="67">
        <v>0.00029704938824748236</v>
      </c>
      <c r="G18" s="67">
        <v>0.000300522639908003</v>
      </c>
      <c r="H18" s="67">
        <v>0.00025999935582359744</v>
      </c>
      <c r="I18" s="67">
        <v>0.0002552669844043223</v>
      </c>
      <c r="J18" s="67">
        <v>0.00019624630398004203</v>
      </c>
      <c r="K18" s="87">
        <v>0.0003264214985408225</v>
      </c>
      <c r="L18" s="87">
        <v>0.00012845510513968006</v>
      </c>
      <c r="M18" s="87">
        <v>5.800112347984227E-05</v>
      </c>
      <c r="N18" s="87">
        <v>1.5140760169216005E-05</v>
      </c>
      <c r="O18" s="87">
        <v>1.6061288309696095E-05</v>
      </c>
      <c r="P18" s="87">
        <v>1.3745344791341465E-05</v>
      </c>
      <c r="Q18" s="87">
        <v>1.5000337414335953E-05</v>
      </c>
      <c r="R18" s="87">
        <v>1.709976644365939E-05</v>
      </c>
      <c r="S18" s="87">
        <v>1.4665181556325176E-05</v>
      </c>
      <c r="T18" s="21"/>
    </row>
    <row r="19" spans="1:20" ht="12.75">
      <c r="A19" s="21"/>
      <c r="B19" s="66">
        <v>39</v>
      </c>
      <c r="C19" s="66" t="s">
        <v>114</v>
      </c>
      <c r="D19" s="67">
        <v>0.0007990359686778046</v>
      </c>
      <c r="E19" s="67">
        <v>0.0006608200526246491</v>
      </c>
      <c r="F19" s="67">
        <v>0.0004586443937994555</v>
      </c>
      <c r="G19" s="67">
        <v>0.00036461042249036075</v>
      </c>
      <c r="H19" s="67">
        <v>0.0004228528281803943</v>
      </c>
      <c r="I19" s="67">
        <v>0.0005876107673113118</v>
      </c>
      <c r="J19" s="67">
        <v>0.00024867534491198814</v>
      </c>
      <c r="K19" s="87">
        <v>8.668760027248225E-05</v>
      </c>
      <c r="L19" s="87">
        <v>7.077522824472474E-06</v>
      </c>
      <c r="M19" s="87">
        <v>3.3990457280182786E-05</v>
      </c>
      <c r="N19" s="87">
        <v>3.3554390171294014E-05</v>
      </c>
      <c r="O19" s="87">
        <v>4.270114847141709E-05</v>
      </c>
      <c r="P19" s="87">
        <v>5.1724925698957045E-05</v>
      </c>
      <c r="Q19" s="87">
        <v>7.137872550437485E-05</v>
      </c>
      <c r="R19" s="87">
        <v>6.233556375183455E-05</v>
      </c>
      <c r="S19" s="87">
        <v>2.5661094452888447E-05</v>
      </c>
      <c r="T19" s="21"/>
    </row>
    <row r="20" spans="1:20" ht="12.75">
      <c r="A20" s="21"/>
      <c r="B20" s="66">
        <v>43</v>
      </c>
      <c r="C20" s="66" t="s">
        <v>115</v>
      </c>
      <c r="D20" s="67">
        <v>0</v>
      </c>
      <c r="E20" s="67">
        <v>0</v>
      </c>
      <c r="F20" s="67">
        <v>0</v>
      </c>
      <c r="G20" s="67">
        <v>0</v>
      </c>
      <c r="H20" s="67">
        <v>0.002047108558191995</v>
      </c>
      <c r="I20" s="67">
        <v>0</v>
      </c>
      <c r="J20" s="67">
        <v>0</v>
      </c>
      <c r="K20" s="87">
        <v>0</v>
      </c>
      <c r="L20" s="87">
        <v>0</v>
      </c>
      <c r="M20" s="87">
        <v>0</v>
      </c>
      <c r="N20" s="87">
        <v>0</v>
      </c>
      <c r="O20" s="87">
        <v>0</v>
      </c>
      <c r="P20" s="87">
        <v>0</v>
      </c>
      <c r="Q20" s="87">
        <v>0</v>
      </c>
      <c r="R20" s="87">
        <v>0</v>
      </c>
      <c r="S20" s="87">
        <v>0</v>
      </c>
      <c r="T20" s="21"/>
    </row>
    <row r="21" spans="1:20" ht="12.75">
      <c r="A21" s="21"/>
      <c r="B21" s="66">
        <v>45</v>
      </c>
      <c r="C21" s="66" t="s">
        <v>116</v>
      </c>
      <c r="D21" s="67">
        <v>0</v>
      </c>
      <c r="E21" s="67">
        <v>0</v>
      </c>
      <c r="F21" s="67">
        <v>0</v>
      </c>
      <c r="G21" s="67">
        <v>0</v>
      </c>
      <c r="H21" s="67">
        <v>0</v>
      </c>
      <c r="I21" s="67">
        <v>0</v>
      </c>
      <c r="J21" s="67">
        <v>0</v>
      </c>
      <c r="K21" s="87">
        <v>0</v>
      </c>
      <c r="L21" s="87">
        <v>0</v>
      </c>
      <c r="M21" s="87">
        <v>0</v>
      </c>
      <c r="N21" s="87">
        <v>0</v>
      </c>
      <c r="O21" s="87">
        <v>0</v>
      </c>
      <c r="P21" s="87">
        <v>0</v>
      </c>
      <c r="Q21" s="87">
        <v>0</v>
      </c>
      <c r="R21" s="87">
        <v>0</v>
      </c>
      <c r="S21" s="87">
        <v>0</v>
      </c>
      <c r="T21" s="21"/>
    </row>
    <row r="22" spans="1:20" ht="12.75">
      <c r="A22" s="21"/>
      <c r="B22" s="66">
        <v>46</v>
      </c>
      <c r="C22" s="66" t="s">
        <v>117</v>
      </c>
      <c r="D22" s="67">
        <v>0</v>
      </c>
      <c r="E22" s="67">
        <v>0</v>
      </c>
      <c r="F22" s="67">
        <v>0</v>
      </c>
      <c r="G22" s="67">
        <v>1.0686116607312511E-05</v>
      </c>
      <c r="H22" s="67">
        <v>0</v>
      </c>
      <c r="I22" s="67">
        <v>0</v>
      </c>
      <c r="J22" s="67">
        <v>0</v>
      </c>
      <c r="K22" s="87">
        <v>0</v>
      </c>
      <c r="L22" s="87">
        <v>0</v>
      </c>
      <c r="M22" s="87">
        <v>0</v>
      </c>
      <c r="N22" s="87">
        <v>0</v>
      </c>
      <c r="O22" s="87">
        <v>0</v>
      </c>
      <c r="P22" s="87">
        <v>0</v>
      </c>
      <c r="Q22" s="87">
        <v>0</v>
      </c>
      <c r="R22" s="87">
        <v>0</v>
      </c>
      <c r="S22" s="87">
        <v>0</v>
      </c>
      <c r="T22" s="21"/>
    </row>
    <row r="23" spans="1:20" ht="12.75">
      <c r="A23" s="21"/>
      <c r="B23" s="66">
        <v>49</v>
      </c>
      <c r="C23" s="66" t="s">
        <v>118</v>
      </c>
      <c r="D23" s="67">
        <v>0.0005024013736882595</v>
      </c>
      <c r="E23" s="67">
        <v>0.00030050399925578557</v>
      </c>
      <c r="F23" s="67">
        <v>0.00028451520004714735</v>
      </c>
      <c r="G23" s="67">
        <v>0.000633898138282631</v>
      </c>
      <c r="H23" s="67">
        <v>0.0006701050621704163</v>
      </c>
      <c r="I23" s="67">
        <v>0.00027565414620036146</v>
      </c>
      <c r="J23" s="67">
        <v>0.00013866171626281148</v>
      </c>
      <c r="K23" s="87">
        <v>2.8647129582500253E-05</v>
      </c>
      <c r="L23" s="87">
        <v>8.41149029410998E-05</v>
      </c>
      <c r="M23" s="87">
        <v>0.0001666255425982461</v>
      </c>
      <c r="N23" s="87">
        <v>4.294153661282007E-05</v>
      </c>
      <c r="O23" s="87">
        <v>0.00010872821257892245</v>
      </c>
      <c r="P23" s="87">
        <v>0.00010848592114244889</v>
      </c>
      <c r="Q23" s="87">
        <v>0.00019921593343425674</v>
      </c>
      <c r="R23" s="87">
        <v>0.00013580291040603607</v>
      </c>
      <c r="S23" s="87">
        <v>0.0001520607259137956</v>
      </c>
      <c r="T23" s="21"/>
    </row>
    <row r="24" spans="1:20" ht="12.75">
      <c r="A24" s="21"/>
      <c r="B24" s="66">
        <v>504</v>
      </c>
      <c r="C24" s="66" t="s">
        <v>123</v>
      </c>
      <c r="D24" s="67">
        <v>0.00023084399169536707</v>
      </c>
      <c r="E24" s="67">
        <v>0.00024268330460521843</v>
      </c>
      <c r="F24" s="67">
        <v>0.00019673649903307683</v>
      </c>
      <c r="G24" s="67">
        <v>0.00022730005024721494</v>
      </c>
      <c r="H24" s="67">
        <v>0.00024180709880831355</v>
      </c>
      <c r="I24" s="67">
        <v>0.0002662160994141863</v>
      </c>
      <c r="J24" s="67">
        <v>0.00021953171006983442</v>
      </c>
      <c r="K24" s="87">
        <v>0.00020391638310886088</v>
      </c>
      <c r="L24" s="87">
        <v>0.00027261991555718154</v>
      </c>
      <c r="M24" s="87">
        <v>0.00023734430801376403</v>
      </c>
      <c r="N24" s="87">
        <v>0.00023357701749516865</v>
      </c>
      <c r="O24" s="87">
        <v>0.0002677708430466896</v>
      </c>
      <c r="P24" s="87">
        <v>0.00022128258832408525</v>
      </c>
      <c r="Q24" s="87">
        <v>0.0002606743338282309</v>
      </c>
      <c r="R24" s="87">
        <v>0.00033519079698713267</v>
      </c>
      <c r="S24" s="87">
        <v>0.00035331593016805937</v>
      </c>
      <c r="T24" s="21"/>
    </row>
    <row r="25" spans="1:20" ht="12.75">
      <c r="A25" s="21"/>
      <c r="B25" s="66">
        <v>507</v>
      </c>
      <c r="C25" s="66" t="s">
        <v>124</v>
      </c>
      <c r="D25" s="67">
        <v>0.0011086070875164329</v>
      </c>
      <c r="E25" s="67">
        <v>0.0015108499210671064</v>
      </c>
      <c r="F25" s="67">
        <v>0.001376250997326174</v>
      </c>
      <c r="G25" s="67">
        <v>0.0008749108989953481</v>
      </c>
      <c r="H25" s="67">
        <v>0.0008275598414423858</v>
      </c>
      <c r="I25" s="67">
        <v>0.0005646089562983598</v>
      </c>
      <c r="J25" s="67">
        <v>0.0006335081973413818</v>
      </c>
      <c r="K25" s="87">
        <v>0.0007271200245944278</v>
      </c>
      <c r="L25" s="87">
        <v>0.0006678061177582261</v>
      </c>
      <c r="M25" s="87">
        <v>0.0010714198204500188</v>
      </c>
      <c r="N25" s="87">
        <v>0.0010699522165748179</v>
      </c>
      <c r="O25" s="87">
        <v>0.0011395569640407814</v>
      </c>
      <c r="P25" s="87">
        <v>0.001400643504649727</v>
      </c>
      <c r="Q25" s="87">
        <v>0.0016440531674757394</v>
      </c>
      <c r="R25" s="87">
        <v>0.0014979220734718732</v>
      </c>
      <c r="S25" s="87">
        <v>0.00127057507480509</v>
      </c>
      <c r="T25" s="21"/>
    </row>
    <row r="26" spans="1:20" ht="12.75">
      <c r="A26" s="21"/>
      <c r="B26" s="66">
        <v>9</v>
      </c>
      <c r="C26" s="66" t="s">
        <v>104</v>
      </c>
      <c r="D26" s="67">
        <v>0.001811402387787125</v>
      </c>
      <c r="E26" s="67">
        <v>0.0007771977103419214</v>
      </c>
      <c r="F26" s="67">
        <v>0.0014388726847158384</v>
      </c>
      <c r="G26" s="67">
        <v>0.0005511417217332715</v>
      </c>
      <c r="H26" s="67">
        <v>0.0010086433114370557</v>
      </c>
      <c r="I26" s="67">
        <v>0.002338750147884233</v>
      </c>
      <c r="J26" s="67">
        <v>0.001389147256745932</v>
      </c>
      <c r="K26" s="87">
        <v>0.0009467054767051296</v>
      </c>
      <c r="L26" s="87">
        <v>0.0009609300852563671</v>
      </c>
      <c r="M26" s="87">
        <v>0.0009898015104666846</v>
      </c>
      <c r="N26" s="87">
        <v>0.0008760323942820981</v>
      </c>
      <c r="O26" s="87">
        <v>0.00140267312630444</v>
      </c>
      <c r="P26" s="87">
        <v>0.0020249659950709094</v>
      </c>
      <c r="Q26" s="87">
        <v>0.001850628190074922</v>
      </c>
      <c r="R26" s="87">
        <v>0.0035816601670951467</v>
      </c>
      <c r="S26" s="87">
        <v>0.0017372308902251197</v>
      </c>
      <c r="T26" s="21"/>
    </row>
    <row r="27" spans="1:20" ht="12.75">
      <c r="A27" s="21"/>
      <c r="B27" s="68">
        <v>999</v>
      </c>
      <c r="C27" s="68" t="s">
        <v>125</v>
      </c>
      <c r="D27" s="88">
        <v>0.0002991272310310664</v>
      </c>
      <c r="E27" s="88">
        <v>0.0002890896086864533</v>
      </c>
      <c r="F27" s="88">
        <v>0.00027978240400523705</v>
      </c>
      <c r="G27" s="88">
        <v>0.00034752401397279416</v>
      </c>
      <c r="H27" s="88">
        <v>0.00025398237359549957</v>
      </c>
      <c r="I27" s="88">
        <v>0.00024758311637693034</v>
      </c>
      <c r="J27" s="88">
        <v>0.00019343503625070835</v>
      </c>
      <c r="K27" s="86">
        <v>0.00023428876267143656</v>
      </c>
      <c r="L27" s="86">
        <v>0.00016012668529191495</v>
      </c>
      <c r="M27" s="86">
        <v>0.00015899752017229084</v>
      </c>
      <c r="N27" s="86">
        <v>0.0001598505048919888</v>
      </c>
      <c r="O27" s="86">
        <v>0.00012564919458595366</v>
      </c>
      <c r="P27" s="86">
        <v>0.0001349907719859867</v>
      </c>
      <c r="Q27" s="86">
        <v>0.00016371974549347806</v>
      </c>
      <c r="R27" s="86">
        <v>0.00016282636759215415</v>
      </c>
      <c r="S27" s="86">
        <v>0.0001446127437670188</v>
      </c>
      <c r="T27" s="21"/>
    </row>
    <row r="28" spans="1:20" ht="12.75">
      <c r="A28" s="21"/>
      <c r="B28" s="21"/>
      <c r="C28" s="21"/>
      <c r="D28" s="21"/>
      <c r="E28" s="21"/>
      <c r="F28" s="21"/>
      <c r="G28" s="21"/>
      <c r="H28" s="21"/>
      <c r="I28" s="21"/>
      <c r="J28" s="21"/>
      <c r="K28" s="21"/>
      <c r="L28" s="75"/>
      <c r="M28" s="75"/>
      <c r="N28" s="75"/>
      <c r="O28" s="75"/>
      <c r="P28" s="75"/>
      <c r="Q28" s="75"/>
      <c r="R28" s="75"/>
      <c r="S28" s="75"/>
      <c r="T28" s="21"/>
    </row>
    <row r="29" spans="1:20" ht="12.75">
      <c r="A29" s="21"/>
      <c r="B29" s="180" t="s">
        <v>67</v>
      </c>
      <c r="C29" s="181"/>
      <c r="D29" s="86">
        <f>+AVERAGE(D9:D26)</f>
        <v>0.0003563756648245888</v>
      </c>
      <c r="E29" s="86">
        <f>+AVERAGE(E9:E26)</f>
        <v>0.00030256478687473064</v>
      </c>
      <c r="F29" s="86">
        <f>+AVERAGE(F9:F26)</f>
        <v>0.00030854452922995533</v>
      </c>
      <c r="G29" s="86">
        <f>+AVERAGE(G9:G26)</f>
        <v>0.00026248410009861316</v>
      </c>
      <c r="H29" s="86">
        <f>+AVERAGE(H9:H26)</f>
        <v>0.00038176219415662194</v>
      </c>
      <c r="I29" s="86">
        <v>0.00036888199885985653</v>
      </c>
      <c r="J29" s="86">
        <v>0.0002637115712520506</v>
      </c>
      <c r="K29" s="88">
        <v>0.0001887034493231587</v>
      </c>
      <c r="L29" s="86">
        <v>0.0001930876572865037</v>
      </c>
      <c r="M29" s="86">
        <v>0.00022137904985300493</v>
      </c>
      <c r="N29" s="86">
        <v>0.00019769865290111748</v>
      </c>
      <c r="O29" s="86">
        <v>0.00022363772925926945</v>
      </c>
      <c r="P29" s="86">
        <v>0.00027666125359248104</v>
      </c>
      <c r="Q29" s="86">
        <v>0.00032870866387282643</v>
      </c>
      <c r="R29" s="86">
        <v>0.0003868100443253204</v>
      </c>
      <c r="S29" s="86">
        <v>0.000264910812412909</v>
      </c>
      <c r="T29" s="21"/>
    </row>
    <row r="30" spans="1:20" ht="12.75">
      <c r="A30" s="21"/>
      <c r="B30" s="180" t="s">
        <v>68</v>
      </c>
      <c r="C30" s="181"/>
      <c r="D30" s="86">
        <f>+MAX(D9:D26)</f>
        <v>0.001811402387787125</v>
      </c>
      <c r="E30" s="86">
        <f>+MAX(E9:E26)</f>
        <v>0.0015108499210671064</v>
      </c>
      <c r="F30" s="86">
        <f>+MAX(F9:F26)</f>
        <v>0.0014388726847158384</v>
      </c>
      <c r="G30" s="86">
        <f>+MAX(G9:G26)</f>
        <v>0.0008749108989953481</v>
      </c>
      <c r="H30" s="86">
        <f>+MAX(H9:H26)</f>
        <v>0.002047108558191995</v>
      </c>
      <c r="I30" s="86">
        <v>0.002338750147884233</v>
      </c>
      <c r="J30" s="86">
        <v>0.001389147256745932</v>
      </c>
      <c r="K30" s="88">
        <v>0.0009467054767051296</v>
      </c>
      <c r="L30" s="86">
        <v>0.0009609300852563671</v>
      </c>
      <c r="M30" s="86">
        <v>0.0010714198204500188</v>
      </c>
      <c r="N30" s="86">
        <v>0.0010699522165748179</v>
      </c>
      <c r="O30" s="86">
        <v>0.00140267312630444</v>
      </c>
      <c r="P30" s="86">
        <v>0.0020249659950709094</v>
      </c>
      <c r="Q30" s="86">
        <v>0.001850628190074922</v>
      </c>
      <c r="R30" s="86">
        <v>0.0035816601670951467</v>
      </c>
      <c r="S30" s="86">
        <v>0.0017372308902251197</v>
      </c>
      <c r="T30" s="21"/>
    </row>
    <row r="31" spans="1:12" ht="12.75">
      <c r="A31" s="21"/>
      <c r="B31" s="21"/>
      <c r="C31" s="21"/>
      <c r="D31" s="21"/>
      <c r="E31" s="21"/>
      <c r="F31" s="21"/>
      <c r="G31" s="21"/>
      <c r="H31" s="21"/>
      <c r="I31" s="21"/>
      <c r="J31" s="21"/>
      <c r="K31" s="21"/>
      <c r="L31" s="21"/>
    </row>
    <row r="32" spans="1:13" ht="12.75">
      <c r="A32" s="21"/>
      <c r="B32" s="21"/>
      <c r="C32" s="21"/>
      <c r="D32" s="21"/>
      <c r="E32" s="21"/>
      <c r="F32" s="21"/>
      <c r="G32" s="21"/>
      <c r="H32" s="21"/>
      <c r="I32" s="21"/>
      <c r="J32" s="21"/>
      <c r="K32" s="21"/>
      <c r="L32" s="55" t="s">
        <v>45</v>
      </c>
      <c r="M32" s="21"/>
    </row>
    <row r="33" spans="1:11" ht="12.75">
      <c r="A33" s="21"/>
      <c r="B33" s="21"/>
      <c r="C33" s="21"/>
      <c r="D33" s="21"/>
      <c r="E33" s="21"/>
      <c r="F33" s="21"/>
      <c r="G33" s="21"/>
      <c r="H33" s="21"/>
      <c r="I33" s="21"/>
      <c r="J33" s="21"/>
      <c r="K33" s="21" t="s">
        <v>1</v>
      </c>
    </row>
    <row r="34" ht="12.75">
      <c r="H34" s="21"/>
    </row>
  </sheetData>
  <mergeCells count="4">
    <mergeCell ref="B3:J3"/>
    <mergeCell ref="B4:J4"/>
    <mergeCell ref="B29:C29"/>
    <mergeCell ref="B30:C30"/>
  </mergeCells>
  <hyperlinks>
    <hyperlink ref="L32" location="INDICE!A1" display="volver al indice"/>
  </hyperlinks>
  <printOptions/>
  <pageMargins left="0.75" right="0.75" top="1" bottom="1" header="0" footer="0"/>
  <pageSetup fitToHeight="1" fitToWidth="1" horizontalDpi="600" verticalDpi="600" orientation="landscape" scale="79"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2:S31"/>
  <sheetViews>
    <sheetView zoomScale="75" zoomScaleNormal="75" zoomScaleSheetLayoutView="100" workbookViewId="0" topLeftCell="A1">
      <selection activeCell="B1" sqref="B1"/>
    </sheetView>
  </sheetViews>
  <sheetFormatPr defaultColWidth="11.421875" defaultRowHeight="12.75"/>
  <cols>
    <col min="1" max="1" width="2.28125" style="21" customWidth="1"/>
    <col min="2" max="2" width="11.421875" style="21" customWidth="1"/>
    <col min="3" max="3" width="23.8515625" style="21" bestFit="1" customWidth="1"/>
    <col min="4" max="6" width="13.8515625" style="21" bestFit="1" customWidth="1"/>
    <col min="7" max="7" width="14.28125" style="21" bestFit="1" customWidth="1"/>
    <col min="8" max="8" width="13.8515625" style="21" bestFit="1" customWidth="1"/>
    <col min="9" max="9" width="16.421875" style="21" bestFit="1" customWidth="1"/>
    <col min="10" max="10" width="13.8515625" style="21" bestFit="1" customWidth="1"/>
    <col min="11" max="11" width="14.28125" style="21" bestFit="1" customWidth="1"/>
    <col min="12" max="12" width="11.421875" style="21" customWidth="1"/>
    <col min="13" max="13" width="14.00390625" style="21" customWidth="1"/>
    <col min="14" max="16384" width="11.421875" style="21" customWidth="1"/>
  </cols>
  <sheetData>
    <row r="2" spans="2:10" ht="15.75">
      <c r="B2" s="183" t="s">
        <v>96</v>
      </c>
      <c r="C2" s="183"/>
      <c r="D2" s="183"/>
      <c r="E2" s="183"/>
      <c r="F2" s="183"/>
      <c r="G2" s="183"/>
      <c r="H2" s="183"/>
      <c r="I2" s="183"/>
      <c r="J2" s="183"/>
    </row>
    <row r="3" spans="2:10" ht="15.75">
      <c r="B3" s="183" t="s">
        <v>95</v>
      </c>
      <c r="C3" s="183"/>
      <c r="D3" s="183"/>
      <c r="E3" s="183"/>
      <c r="F3" s="183"/>
      <c r="G3" s="183"/>
      <c r="H3" s="183"/>
      <c r="I3" s="183"/>
      <c r="J3" s="183"/>
    </row>
    <row r="4" ht="12.75">
      <c r="M4" s="64" t="s">
        <v>71</v>
      </c>
    </row>
    <row r="5" spans="3:10" ht="12.75">
      <c r="C5" s="184" t="s">
        <v>70</v>
      </c>
      <c r="D5" s="184"/>
      <c r="E5" s="184"/>
      <c r="F5" s="184"/>
      <c r="G5" s="184"/>
      <c r="H5" s="184"/>
      <c r="I5" s="184"/>
      <c r="J5" s="184"/>
    </row>
    <row r="6" spans="3:10" ht="12.75">
      <c r="C6" s="185"/>
      <c r="D6" s="185"/>
      <c r="E6" s="185"/>
      <c r="F6" s="185"/>
      <c r="G6" s="185"/>
      <c r="H6" s="185"/>
      <c r="I6" s="185"/>
      <c r="J6" s="185"/>
    </row>
    <row r="7" spans="2:19" s="93" customFormat="1" ht="25.5" customHeight="1">
      <c r="B7" s="113" t="s">
        <v>128</v>
      </c>
      <c r="C7" s="68" t="s">
        <v>59</v>
      </c>
      <c r="D7" s="68" t="s">
        <v>134</v>
      </c>
      <c r="E7" s="68" t="s">
        <v>135</v>
      </c>
      <c r="F7" s="68" t="s">
        <v>132</v>
      </c>
      <c r="G7" s="68" t="s">
        <v>131</v>
      </c>
      <c r="H7" s="68" t="s">
        <v>130</v>
      </c>
      <c r="I7" s="68" t="s">
        <v>102</v>
      </c>
      <c r="J7" s="68" t="s">
        <v>100</v>
      </c>
      <c r="K7" s="68" t="s">
        <v>99</v>
      </c>
      <c r="L7" s="68" t="s">
        <v>44</v>
      </c>
      <c r="M7" s="68" t="s">
        <v>43</v>
      </c>
      <c r="N7" s="68" t="s">
        <v>42</v>
      </c>
      <c r="O7" s="68" t="s">
        <v>41</v>
      </c>
      <c r="P7" s="68" t="s">
        <v>40</v>
      </c>
      <c r="Q7" s="68" t="s">
        <v>39</v>
      </c>
      <c r="R7" s="68" t="s">
        <v>38</v>
      </c>
      <c r="S7" s="68" t="s">
        <v>37</v>
      </c>
    </row>
    <row r="8" spans="2:19" ht="12.75">
      <c r="B8" s="66">
        <v>1</v>
      </c>
      <c r="C8" s="66" t="s">
        <v>103</v>
      </c>
      <c r="D8" s="89">
        <v>0.00020459960568762974</v>
      </c>
      <c r="E8" s="89">
        <v>0.0002208171227574088</v>
      </c>
      <c r="F8" s="89">
        <v>0.00021639264609291865</v>
      </c>
      <c r="G8" s="89">
        <v>0.00018485838563222197</v>
      </c>
      <c r="H8" s="89">
        <v>0.00017991502617643027</v>
      </c>
      <c r="I8" s="89">
        <v>0.00019196366910282934</v>
      </c>
      <c r="J8" s="89">
        <v>0.0001897682183232111</v>
      </c>
      <c r="K8" s="87">
        <v>0.0001424077924901363</v>
      </c>
      <c r="L8" s="87">
        <v>0.0001726640807468262</v>
      </c>
      <c r="M8" s="87">
        <v>0.0002195471365977438</v>
      </c>
      <c r="N8" s="87">
        <v>0.00021520490495431576</v>
      </c>
      <c r="O8" s="87">
        <v>0.00019541978739366292</v>
      </c>
      <c r="P8" s="87">
        <v>0.0001986070303035681</v>
      </c>
      <c r="Q8" s="87">
        <v>0.0002003863851460607</v>
      </c>
      <c r="R8" s="87">
        <v>0.00021474022337348553</v>
      </c>
      <c r="S8" s="87">
        <v>0.00024385467505112166</v>
      </c>
    </row>
    <row r="9" spans="2:19" ht="12.75">
      <c r="B9" s="66">
        <v>12</v>
      </c>
      <c r="C9" s="66" t="s">
        <v>105</v>
      </c>
      <c r="D9" s="89">
        <v>4.693222889380253E-05</v>
      </c>
      <c r="E9" s="89">
        <v>6.703657745584832E-05</v>
      </c>
      <c r="F9" s="89">
        <v>8.042528997279833E-05</v>
      </c>
      <c r="G9" s="89">
        <v>0.00020213420366251575</v>
      </c>
      <c r="H9" s="89">
        <v>0.00017711121501421824</v>
      </c>
      <c r="I9" s="89">
        <v>0.00021568063137866335</v>
      </c>
      <c r="J9" s="89">
        <v>0.00021097972815108403</v>
      </c>
      <c r="K9" s="87">
        <v>0.0002713937943474875</v>
      </c>
      <c r="L9" s="87">
        <v>0.00018011740111259405</v>
      </c>
      <c r="M9" s="87">
        <v>0.00025814293794578197</v>
      </c>
      <c r="N9" s="87">
        <v>0.00024681069782927286</v>
      </c>
      <c r="O9" s="87">
        <v>0.0002500439995579579</v>
      </c>
      <c r="P9" s="87">
        <v>0.0002541823357132702</v>
      </c>
      <c r="Q9" s="87">
        <v>0.00030185672847677676</v>
      </c>
      <c r="R9" s="87">
        <v>0.0003591780699657112</v>
      </c>
      <c r="S9" s="87">
        <v>0.00033027643206155744</v>
      </c>
    </row>
    <row r="10" spans="2:19" ht="12.75">
      <c r="B10" s="66">
        <v>14</v>
      </c>
      <c r="C10" s="66" t="s">
        <v>106</v>
      </c>
      <c r="D10" s="89">
        <v>0.0009927353766895314</v>
      </c>
      <c r="E10" s="89">
        <v>0.001181950305556042</v>
      </c>
      <c r="F10" s="89">
        <v>0.0011356027751038425</v>
      </c>
      <c r="G10" s="89">
        <v>0.0010839439279468962</v>
      </c>
      <c r="H10" s="89">
        <v>0.0009641613071281916</v>
      </c>
      <c r="I10" s="89">
        <v>0.0011224899430184927</v>
      </c>
      <c r="J10" s="89">
        <v>0.0010125040966645375</v>
      </c>
      <c r="K10" s="87">
        <v>0.0008272916204822874</v>
      </c>
      <c r="L10" s="87">
        <v>0.0013956032139342946</v>
      </c>
      <c r="M10" s="87">
        <v>0.001289325583540917</v>
      </c>
      <c r="N10" s="87">
        <v>0.0011965354714269989</v>
      </c>
      <c r="O10" s="87">
        <v>0.0012521578256176637</v>
      </c>
      <c r="P10" s="87">
        <v>0.0012250450895460745</v>
      </c>
      <c r="Q10" s="87">
        <v>0.0026753656837195335</v>
      </c>
      <c r="R10" s="87">
        <v>0.001446077264214044</v>
      </c>
      <c r="S10" s="87">
        <v>0.0002696348538694593</v>
      </c>
    </row>
    <row r="11" spans="2:19" ht="12.75">
      <c r="B11" s="66">
        <v>16</v>
      </c>
      <c r="C11" s="66" t="s">
        <v>107</v>
      </c>
      <c r="D11" s="89">
        <v>0.0004556537845400603</v>
      </c>
      <c r="E11" s="89">
        <v>0.0005153658215242742</v>
      </c>
      <c r="F11" s="89">
        <v>0.0004958413532214865</v>
      </c>
      <c r="G11" s="89">
        <v>0.0004822792997422655</v>
      </c>
      <c r="H11" s="89">
        <v>0.0004349533437698657</v>
      </c>
      <c r="I11" s="89">
        <v>0.0004381034736317851</v>
      </c>
      <c r="J11" s="89">
        <v>0.0003876378319614847</v>
      </c>
      <c r="K11" s="87">
        <v>0.00017910747086685778</v>
      </c>
      <c r="L11" s="87">
        <v>0.0003220682252459316</v>
      </c>
      <c r="M11" s="87">
        <v>0.0003592407890146656</v>
      </c>
      <c r="N11" s="87">
        <v>0.00030375241530138016</v>
      </c>
      <c r="O11" s="87">
        <v>0.0002567178195212077</v>
      </c>
      <c r="P11" s="87">
        <v>0.000277385860276876</v>
      </c>
      <c r="Q11" s="87">
        <v>0.00031165419583335135</v>
      </c>
      <c r="R11" s="87">
        <v>0.00026903460309783385</v>
      </c>
      <c r="S11" s="87">
        <v>0.00030224052359231166</v>
      </c>
    </row>
    <row r="12" spans="2:19" ht="12.75">
      <c r="B12" s="66">
        <v>17</v>
      </c>
      <c r="C12" s="66" t="s">
        <v>108</v>
      </c>
      <c r="D12" s="89">
        <v>0</v>
      </c>
      <c r="E12" s="89">
        <v>0</v>
      </c>
      <c r="F12" s="89">
        <v>0</v>
      </c>
      <c r="G12" s="89">
        <v>0</v>
      </c>
      <c r="H12" s="89">
        <v>0</v>
      </c>
      <c r="I12" s="89">
        <v>0</v>
      </c>
      <c r="J12" s="89">
        <v>0</v>
      </c>
      <c r="K12" s="87">
        <v>0</v>
      </c>
      <c r="L12" s="87">
        <v>0</v>
      </c>
      <c r="M12" s="87">
        <v>0</v>
      </c>
      <c r="N12" s="87">
        <v>0</v>
      </c>
      <c r="O12" s="87">
        <v>0</v>
      </c>
      <c r="P12" s="87">
        <v>0</v>
      </c>
      <c r="Q12" s="87">
        <v>0</v>
      </c>
      <c r="R12" s="87">
        <v>0</v>
      </c>
      <c r="S12" s="87">
        <v>0</v>
      </c>
    </row>
    <row r="13" spans="2:19" ht="12.75">
      <c r="B13" s="66">
        <v>27</v>
      </c>
      <c r="C13" s="66" t="s">
        <v>109</v>
      </c>
      <c r="D13" s="89">
        <v>0.0004975870436513346</v>
      </c>
      <c r="E13" s="89">
        <v>0.0005589306070400415</v>
      </c>
      <c r="F13" s="89">
        <v>0.0005918801912560498</v>
      </c>
      <c r="G13" s="89">
        <v>0.0006698308565342351</v>
      </c>
      <c r="H13" s="89">
        <v>0.0005426445573794443</v>
      </c>
      <c r="I13" s="89">
        <v>0.0005925748737380602</v>
      </c>
      <c r="J13" s="89">
        <v>0.0005743383234889633</v>
      </c>
      <c r="K13" s="87">
        <v>0.000169289797136647</v>
      </c>
      <c r="L13" s="87">
        <v>0.0003887028616348104</v>
      </c>
      <c r="M13" s="87">
        <v>0.000541769528649235</v>
      </c>
      <c r="N13" s="87">
        <v>0.0004852069038604599</v>
      </c>
      <c r="O13" s="87">
        <v>0.0003669675106225383</v>
      </c>
      <c r="P13" s="87">
        <v>0.00042969937093047516</v>
      </c>
      <c r="Q13" s="87">
        <v>0.0005686084253068521</v>
      </c>
      <c r="R13" s="87">
        <v>0.000588080870999521</v>
      </c>
      <c r="S13" s="87">
        <v>0.0009006878792138066</v>
      </c>
    </row>
    <row r="14" spans="2:19" ht="12.75">
      <c r="B14" s="66">
        <v>28</v>
      </c>
      <c r="C14" s="66" t="s">
        <v>110</v>
      </c>
      <c r="D14" s="89">
        <v>0.0005923345924336263</v>
      </c>
      <c r="E14" s="89">
        <v>0.00047822648531952485</v>
      </c>
      <c r="F14" s="89">
        <v>0.00042997810939604547</v>
      </c>
      <c r="G14" s="89">
        <v>0.0004530563555399451</v>
      </c>
      <c r="H14" s="89">
        <v>0.00045401054757304124</v>
      </c>
      <c r="I14" s="89">
        <v>0.0006394581975677682</v>
      </c>
      <c r="J14" s="89">
        <v>0.0004806440977945897</v>
      </c>
      <c r="K14" s="87">
        <v>3.8407819406725035E-05</v>
      </c>
      <c r="L14" s="87">
        <v>0.00042086869429483183</v>
      </c>
      <c r="M14" s="87">
        <v>0.0006742097483814644</v>
      </c>
      <c r="N14" s="87">
        <v>0.0004150794283515714</v>
      </c>
      <c r="O14" s="87">
        <v>0.000666633659164533</v>
      </c>
      <c r="P14" s="87">
        <v>0.0005372976383450506</v>
      </c>
      <c r="Q14" s="87">
        <v>0.000650454350107054</v>
      </c>
      <c r="R14" s="87">
        <v>0.0005574948440836315</v>
      </c>
      <c r="S14" s="87">
        <v>0.00038279929269572315</v>
      </c>
    </row>
    <row r="15" spans="2:19" ht="12.75">
      <c r="B15" s="66">
        <v>31</v>
      </c>
      <c r="C15" s="66" t="s">
        <v>111</v>
      </c>
      <c r="D15" s="89">
        <v>0</v>
      </c>
      <c r="E15" s="89">
        <v>0</v>
      </c>
      <c r="F15" s="89">
        <v>0</v>
      </c>
      <c r="G15" s="89">
        <v>0</v>
      </c>
      <c r="H15" s="89">
        <v>0</v>
      </c>
      <c r="I15" s="89">
        <v>0</v>
      </c>
      <c r="J15" s="89">
        <v>0</v>
      </c>
      <c r="K15" s="87">
        <v>0</v>
      </c>
      <c r="L15" s="87">
        <v>0</v>
      </c>
      <c r="M15" s="87">
        <v>0</v>
      </c>
      <c r="N15" s="87">
        <v>0.00014725371815638345</v>
      </c>
      <c r="O15" s="87">
        <v>0</v>
      </c>
      <c r="P15" s="87">
        <v>0</v>
      </c>
      <c r="Q15" s="87">
        <v>0</v>
      </c>
      <c r="R15" s="87">
        <v>0</v>
      </c>
      <c r="S15" s="87">
        <v>0</v>
      </c>
    </row>
    <row r="16" spans="2:19" ht="12.75">
      <c r="B16" s="66">
        <v>33</v>
      </c>
      <c r="C16" s="66" t="s">
        <v>112</v>
      </c>
      <c r="D16" s="89">
        <v>0</v>
      </c>
      <c r="E16" s="89">
        <v>0</v>
      </c>
      <c r="F16" s="89">
        <v>0</v>
      </c>
      <c r="G16" s="89">
        <v>0</v>
      </c>
      <c r="H16" s="89">
        <v>0</v>
      </c>
      <c r="I16" s="89">
        <v>0</v>
      </c>
      <c r="J16" s="89">
        <v>0</v>
      </c>
      <c r="K16" s="87">
        <v>0</v>
      </c>
      <c r="L16" s="87">
        <v>0</v>
      </c>
      <c r="M16" s="87">
        <v>0</v>
      </c>
      <c r="N16" s="87">
        <v>0</v>
      </c>
      <c r="O16" s="87">
        <v>0</v>
      </c>
      <c r="P16" s="87">
        <v>0</v>
      </c>
      <c r="Q16" s="87">
        <v>0</v>
      </c>
      <c r="R16" s="87">
        <v>0</v>
      </c>
      <c r="S16" s="87">
        <v>0</v>
      </c>
    </row>
    <row r="17" spans="2:19" ht="12.75">
      <c r="B17" s="66">
        <v>37</v>
      </c>
      <c r="C17" s="66" t="s">
        <v>113</v>
      </c>
      <c r="D17" s="89">
        <v>0.0007632471065986398</v>
      </c>
      <c r="E17" s="89">
        <v>0.0007271872286139128</v>
      </c>
      <c r="F17" s="89">
        <v>0.0006851305423500265</v>
      </c>
      <c r="G17" s="89">
        <v>0.0005775818826344452</v>
      </c>
      <c r="H17" s="89">
        <v>0.00046487917245284597</v>
      </c>
      <c r="I17" s="89">
        <v>0.00046050384413952143</v>
      </c>
      <c r="J17" s="89">
        <v>0.00037953739947031126</v>
      </c>
      <c r="K17" s="87">
        <v>0.00011700197826094702</v>
      </c>
      <c r="L17" s="87">
        <v>0.0002913965419800953</v>
      </c>
      <c r="M17" s="87">
        <v>0.0001456062949636186</v>
      </c>
      <c r="N17" s="87">
        <v>2.5639827972361157E-05</v>
      </c>
      <c r="O17" s="87">
        <v>2.234937549785949E-05</v>
      </c>
      <c r="P17" s="87">
        <v>2.2103770764055995E-05</v>
      </c>
      <c r="Q17" s="87">
        <v>2.822637696344187E-05</v>
      </c>
      <c r="R17" s="87">
        <v>2.86453502617156E-05</v>
      </c>
      <c r="S17" s="87">
        <v>3.467207165739281E-05</v>
      </c>
    </row>
    <row r="18" spans="2:19" ht="12.75">
      <c r="B18" s="66">
        <v>39</v>
      </c>
      <c r="C18" s="66" t="s">
        <v>114</v>
      </c>
      <c r="D18" s="89">
        <v>0.0001904648335668598</v>
      </c>
      <c r="E18" s="89">
        <v>0.00023159020734727335</v>
      </c>
      <c r="F18" s="89">
        <v>0.00016209080880060932</v>
      </c>
      <c r="G18" s="89">
        <v>0.00021800841812399718</v>
      </c>
      <c r="H18" s="89">
        <v>0.00048233346161147554</v>
      </c>
      <c r="I18" s="89">
        <v>0.0002289416464326702</v>
      </c>
      <c r="J18" s="89">
        <v>0.0004447967903817673</v>
      </c>
      <c r="K18" s="87">
        <v>8.447255896302476E-05</v>
      </c>
      <c r="L18" s="87">
        <v>0.0014205220882213</v>
      </c>
      <c r="M18" s="87">
        <v>0.0012337425311477468</v>
      </c>
      <c r="N18" s="87">
        <v>0.0009416915118863191</v>
      </c>
      <c r="O18" s="87">
        <v>0.00042017631456913834</v>
      </c>
      <c r="P18" s="87">
        <v>0.00041147113932978307</v>
      </c>
      <c r="Q18" s="87">
        <v>0.0003558513938699098</v>
      </c>
      <c r="R18" s="87">
        <v>0.00023083310611506333</v>
      </c>
      <c r="S18" s="87">
        <v>0.0009244265161726156</v>
      </c>
    </row>
    <row r="19" spans="2:19" ht="12.75">
      <c r="B19" s="66">
        <v>43</v>
      </c>
      <c r="C19" s="66" t="s">
        <v>115</v>
      </c>
      <c r="D19" s="89">
        <v>0</v>
      </c>
      <c r="E19" s="89">
        <v>0</v>
      </c>
      <c r="F19" s="89">
        <v>0</v>
      </c>
      <c r="G19" s="89">
        <v>0</v>
      </c>
      <c r="H19" s="89">
        <v>0</v>
      </c>
      <c r="I19" s="89">
        <v>0</v>
      </c>
      <c r="J19" s="89">
        <v>0.00020080321285140563</v>
      </c>
      <c r="K19" s="87">
        <v>0</v>
      </c>
      <c r="L19" s="87">
        <v>0</v>
      </c>
      <c r="M19" s="87">
        <v>0</v>
      </c>
      <c r="N19" s="87">
        <v>0</v>
      </c>
      <c r="O19" s="87">
        <v>0</v>
      </c>
      <c r="P19" s="87">
        <v>0.00019837333862328903</v>
      </c>
      <c r="Q19" s="87">
        <v>0.00019592476489028212</v>
      </c>
      <c r="R19" s="87">
        <v>0</v>
      </c>
      <c r="S19" s="87">
        <v>0.0005352363960749331</v>
      </c>
    </row>
    <row r="20" spans="2:19" ht="12.75">
      <c r="B20" s="66">
        <v>45</v>
      </c>
      <c r="C20" s="66" t="s">
        <v>116</v>
      </c>
      <c r="D20" s="89">
        <v>0</v>
      </c>
      <c r="E20" s="89">
        <v>0</v>
      </c>
      <c r="F20" s="89">
        <v>0</v>
      </c>
      <c r="G20" s="89">
        <v>0</v>
      </c>
      <c r="H20" s="89">
        <v>0</v>
      </c>
      <c r="I20" s="89">
        <v>0</v>
      </c>
      <c r="J20" s="89">
        <v>0</v>
      </c>
      <c r="K20" s="87">
        <v>0</v>
      </c>
      <c r="L20" s="87">
        <v>0</v>
      </c>
      <c r="M20" s="87">
        <v>0</v>
      </c>
      <c r="N20" s="87">
        <v>0</v>
      </c>
      <c r="O20" s="87">
        <v>0</v>
      </c>
      <c r="P20" s="87">
        <v>0</v>
      </c>
      <c r="Q20" s="87">
        <v>0</v>
      </c>
      <c r="R20" s="87">
        <v>0</v>
      </c>
      <c r="S20" s="87">
        <v>0</v>
      </c>
    </row>
    <row r="21" spans="2:19" ht="12.75">
      <c r="B21" s="66">
        <v>46</v>
      </c>
      <c r="C21" s="66" t="s">
        <v>117</v>
      </c>
      <c r="D21" s="89">
        <v>0</v>
      </c>
      <c r="E21" s="89">
        <v>0</v>
      </c>
      <c r="F21" s="89">
        <v>0</v>
      </c>
      <c r="G21" s="89">
        <v>0</v>
      </c>
      <c r="H21" s="89">
        <v>0</v>
      </c>
      <c r="I21" s="89">
        <v>0</v>
      </c>
      <c r="J21" s="89">
        <v>0</v>
      </c>
      <c r="K21" s="87">
        <v>0</v>
      </c>
      <c r="L21" s="87">
        <v>0</v>
      </c>
      <c r="M21" s="87">
        <v>0</v>
      </c>
      <c r="N21" s="87">
        <v>0</v>
      </c>
      <c r="O21" s="87">
        <v>0</v>
      </c>
      <c r="P21" s="87">
        <v>0</v>
      </c>
      <c r="Q21" s="87">
        <v>0</v>
      </c>
      <c r="R21" s="87">
        <v>0</v>
      </c>
      <c r="S21" s="87">
        <v>0</v>
      </c>
    </row>
    <row r="22" spans="2:19" ht="12.75">
      <c r="B22" s="66">
        <v>49</v>
      </c>
      <c r="C22" s="66" t="s">
        <v>118</v>
      </c>
      <c r="D22" s="89">
        <v>0.00026959134100263093</v>
      </c>
      <c r="E22" s="89">
        <v>0.0001596455564559903</v>
      </c>
      <c r="F22" s="89">
        <v>0.0001553851205553992</v>
      </c>
      <c r="G22" s="89">
        <v>0.0005310230077786825</v>
      </c>
      <c r="H22" s="89">
        <v>0.0005584960407766305</v>
      </c>
      <c r="I22" s="89">
        <v>0.00044868545437108686</v>
      </c>
      <c r="J22" s="89">
        <v>0.00017075673431662057</v>
      </c>
      <c r="K22" s="87">
        <v>2.2057476401332657E-06</v>
      </c>
      <c r="L22" s="87">
        <v>0.00012048769457524786</v>
      </c>
      <c r="M22" s="87">
        <v>0.00012104962673353906</v>
      </c>
      <c r="N22" s="87">
        <v>6.97395228820356E-05</v>
      </c>
      <c r="O22" s="87">
        <v>0.0001391838118520369</v>
      </c>
      <c r="P22" s="87">
        <v>0.00014119806558650147</v>
      </c>
      <c r="Q22" s="87">
        <v>0.00016911297329764467</v>
      </c>
      <c r="R22" s="87">
        <v>0.00018193660600900223</v>
      </c>
      <c r="S22" s="87">
        <v>0.00015311883935919765</v>
      </c>
    </row>
    <row r="23" spans="2:19" ht="12.75">
      <c r="B23" s="66">
        <v>504</v>
      </c>
      <c r="C23" s="66" t="s">
        <v>123</v>
      </c>
      <c r="D23" s="89">
        <v>0.00013545851021832395</v>
      </c>
      <c r="E23" s="89">
        <v>0.0001739038562312528</v>
      </c>
      <c r="F23" s="89">
        <v>0.00018053338375000533</v>
      </c>
      <c r="G23" s="89">
        <v>0.00019415755814983435</v>
      </c>
      <c r="H23" s="89">
        <v>0.00017845147196824795</v>
      </c>
      <c r="I23" s="89">
        <v>0.00018374383219439685</v>
      </c>
      <c r="J23" s="89">
        <v>0.00018069585203700934</v>
      </c>
      <c r="K23" s="87">
        <v>0.00010586756207613585</v>
      </c>
      <c r="L23" s="87">
        <v>0.00024076607387140902</v>
      </c>
      <c r="M23" s="87">
        <v>0.0002738531682104874</v>
      </c>
      <c r="N23" s="87">
        <v>0.00027762936567079393</v>
      </c>
      <c r="O23" s="87">
        <v>0.00028220573818334306</v>
      </c>
      <c r="P23" s="87">
        <v>0.00029843033028940073</v>
      </c>
      <c r="Q23" s="87">
        <v>0.0003279616586106703</v>
      </c>
      <c r="R23" s="87">
        <v>0.00032897077081328526</v>
      </c>
      <c r="S23" s="87">
        <v>0.0003539801437275964</v>
      </c>
    </row>
    <row r="24" spans="2:19" ht="12.75">
      <c r="B24" s="66">
        <v>507</v>
      </c>
      <c r="C24" s="66" t="s">
        <v>124</v>
      </c>
      <c r="D24" s="89">
        <v>0.0003009142340984465</v>
      </c>
      <c r="E24" s="89">
        <v>0.0003483189694510763</v>
      </c>
      <c r="F24" s="89">
        <v>0.00032030813642724303</v>
      </c>
      <c r="G24" s="89">
        <v>0.00030769817670007007</v>
      </c>
      <c r="H24" s="89">
        <v>0.0003259765654239796</v>
      </c>
      <c r="I24" s="89">
        <v>0.00033593253080166786</v>
      </c>
      <c r="J24" s="89">
        <v>0.0003038323445185382</v>
      </c>
      <c r="K24" s="87">
        <v>0.0003547563855631084</v>
      </c>
      <c r="L24" s="87">
        <v>0.0002836835490095417</v>
      </c>
      <c r="M24" s="87">
        <v>0.00036692282569104917</v>
      </c>
      <c r="N24" s="87">
        <v>0.0003084749985920228</v>
      </c>
      <c r="O24" s="87">
        <v>0.0003235601360234844</v>
      </c>
      <c r="P24" s="87">
        <v>0.0003732880073406165</v>
      </c>
      <c r="Q24" s="87">
        <v>0.00039167186412392157</v>
      </c>
      <c r="R24" s="87">
        <v>0.000377099888874551</v>
      </c>
      <c r="S24" s="87">
        <v>0.00044201232647295884</v>
      </c>
    </row>
    <row r="25" spans="2:19" ht="12.75">
      <c r="B25" s="66">
        <v>9</v>
      </c>
      <c r="C25" s="66" t="s">
        <v>104</v>
      </c>
      <c r="D25" s="89">
        <v>0.00021620145423925535</v>
      </c>
      <c r="E25" s="89">
        <v>9.177364031616019E-05</v>
      </c>
      <c r="F25" s="89">
        <v>0.00011272686281140796</v>
      </c>
      <c r="G25" s="89">
        <v>3.059289021231466E-05</v>
      </c>
      <c r="H25" s="89">
        <v>0.0002875500733748463</v>
      </c>
      <c r="I25" s="89">
        <v>9.003241166820055E-05</v>
      </c>
      <c r="J25" s="89">
        <v>0.0003403980866044395</v>
      </c>
      <c r="K25" s="87">
        <v>0.0010532304195094086</v>
      </c>
      <c r="L25" s="87">
        <v>0.0009490333919156415</v>
      </c>
      <c r="M25" s="87">
        <v>0.0007961855474228017</v>
      </c>
      <c r="N25" s="87">
        <v>0.001201319095477387</v>
      </c>
      <c r="O25" s="87">
        <v>0.0016324072459863385</v>
      </c>
      <c r="P25" s="87">
        <v>0.000949667616334283</v>
      </c>
      <c r="Q25" s="87">
        <v>0.0010007545371510265</v>
      </c>
      <c r="R25" s="87">
        <v>0.0011684717120301466</v>
      </c>
      <c r="S25" s="87">
        <v>0.003208548385925942</v>
      </c>
    </row>
    <row r="26" spans="2:19" s="93" customFormat="1" ht="12.75">
      <c r="B26" s="68">
        <v>999</v>
      </c>
      <c r="C26" s="68" t="s">
        <v>125</v>
      </c>
      <c r="D26" s="90">
        <v>0.00041219196064059475</v>
      </c>
      <c r="E26" s="90">
        <v>0.00042919382898657646</v>
      </c>
      <c r="F26" s="90">
        <v>0.0004089768478030894</v>
      </c>
      <c r="G26" s="90">
        <v>0.0003898254668772165</v>
      </c>
      <c r="H26" s="90">
        <v>0.00034480457086811817</v>
      </c>
      <c r="I26" s="90">
        <v>0.00035418619068463045</v>
      </c>
      <c r="J26" s="90">
        <v>0.00031921978882487</v>
      </c>
      <c r="K26" s="86">
        <v>0.0001429710503124645</v>
      </c>
      <c r="L26" s="86">
        <v>0.0003315385046636045</v>
      </c>
      <c r="M26" s="86">
        <v>0.00032195652972705934</v>
      </c>
      <c r="N26" s="86">
        <v>0.0002589066344391599</v>
      </c>
      <c r="O26" s="86">
        <v>0.0002264874400911248</v>
      </c>
      <c r="P26" s="86">
        <v>0.00023139681894018596</v>
      </c>
      <c r="Q26" s="86">
        <v>0.00028712552055266646</v>
      </c>
      <c r="R26" s="86">
        <v>0.00025611186629373044</v>
      </c>
      <c r="S26" s="86">
        <v>0.00027287350178495384</v>
      </c>
    </row>
    <row r="27" spans="10:17" ht="12.75">
      <c r="J27" s="75"/>
      <c r="K27" s="75"/>
      <c r="L27" s="75"/>
      <c r="M27" s="75"/>
      <c r="N27" s="75"/>
      <c r="O27" s="75"/>
      <c r="P27" s="75"/>
      <c r="Q27" s="75"/>
    </row>
    <row r="28" spans="2:19" s="93" customFormat="1" ht="12.75">
      <c r="B28" s="180" t="s">
        <v>67</v>
      </c>
      <c r="C28" s="181"/>
      <c r="D28" s="112">
        <f aca="true" t="shared" si="0" ref="D28:I28">+AVERAGE(D8:D25)</f>
        <v>0.0002592066728677857</v>
      </c>
      <c r="E28" s="112">
        <f t="shared" si="0"/>
        <v>0.0002641525765593781</v>
      </c>
      <c r="F28" s="112">
        <f t="shared" si="0"/>
        <v>0.0002536830677632129</v>
      </c>
      <c r="G28" s="112">
        <f t="shared" si="0"/>
        <v>0.00027417583125874574</v>
      </c>
      <c r="H28" s="112">
        <f t="shared" si="0"/>
        <v>0.0002805823768138454</v>
      </c>
      <c r="I28" s="112">
        <f t="shared" si="0"/>
        <v>0.00027489502822473016</v>
      </c>
      <c r="J28" s="86">
        <v>0.0002709273731424423</v>
      </c>
      <c r="K28" s="86">
        <v>0.00018585738593016106</v>
      </c>
      <c r="L28" s="86">
        <v>0.00034302380637926986</v>
      </c>
      <c r="M28" s="86">
        <v>0.00034745011831716365</v>
      </c>
      <c r="N28" s="86">
        <v>0.0003206970787789717</v>
      </c>
      <c r="O28" s="86">
        <v>0.0003175952981095205</v>
      </c>
      <c r="P28" s="86">
        <v>0.0002920077059117595</v>
      </c>
      <c r="Q28" s="86">
        <v>0.0003928923609499574</v>
      </c>
      <c r="R28" s="86">
        <v>0.0003161407987437748</v>
      </c>
      <c r="S28" s="86">
        <v>0.00043970325461366154</v>
      </c>
    </row>
    <row r="29" spans="2:19" s="93" customFormat="1" ht="12.75">
      <c r="B29" s="180" t="s">
        <v>68</v>
      </c>
      <c r="C29" s="181"/>
      <c r="D29" s="112">
        <f aca="true" t="shared" si="1" ref="D29:I29">+MAX(D8:D25)</f>
        <v>0.0009927353766895314</v>
      </c>
      <c r="E29" s="112">
        <f t="shared" si="1"/>
        <v>0.001181950305556042</v>
      </c>
      <c r="F29" s="112">
        <f t="shared" si="1"/>
        <v>0.0011356027751038425</v>
      </c>
      <c r="G29" s="112">
        <f t="shared" si="1"/>
        <v>0.0010839439279468962</v>
      </c>
      <c r="H29" s="112">
        <f t="shared" si="1"/>
        <v>0.0009641613071281916</v>
      </c>
      <c r="I29" s="112">
        <f t="shared" si="1"/>
        <v>0.0011224899430184927</v>
      </c>
      <c r="J29" s="86">
        <v>0.0010125040966645375</v>
      </c>
      <c r="K29" s="86">
        <v>0.0010532304195094086</v>
      </c>
      <c r="L29" s="86">
        <v>0.0014205220882213</v>
      </c>
      <c r="M29" s="86">
        <v>0.001289325583540917</v>
      </c>
      <c r="N29" s="86">
        <v>0.001201319095477387</v>
      </c>
      <c r="O29" s="86">
        <v>0.0016324072459863385</v>
      </c>
      <c r="P29" s="86">
        <v>0.0012250450895460745</v>
      </c>
      <c r="Q29" s="86">
        <v>0.0026753656837195335</v>
      </c>
      <c r="R29" s="86">
        <v>0.001446077264214044</v>
      </c>
      <c r="S29" s="86">
        <v>0.003208548385925942</v>
      </c>
    </row>
    <row r="31" ht="12.75">
      <c r="M31" s="55" t="s">
        <v>45</v>
      </c>
    </row>
  </sheetData>
  <mergeCells count="5">
    <mergeCell ref="B29:C29"/>
    <mergeCell ref="B2:J2"/>
    <mergeCell ref="B3:J3"/>
    <mergeCell ref="C5:J6"/>
    <mergeCell ref="B28:C28"/>
  </mergeCells>
  <hyperlinks>
    <hyperlink ref="M31" location="INDICE!A1" display="volver al indice"/>
    <hyperlink ref="M4" location="GLOSARIO!A1" display="mayor informacion"/>
  </hyperlinks>
  <printOptions/>
  <pageMargins left="0.75" right="0.75" top="1" bottom="1" header="0" footer="0"/>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S31"/>
  <sheetViews>
    <sheetView zoomScale="75" zoomScaleNormal="75" zoomScaleSheetLayoutView="100" workbookViewId="0" topLeftCell="A1">
      <selection activeCell="A1" sqref="A1"/>
    </sheetView>
  </sheetViews>
  <sheetFormatPr defaultColWidth="11.421875" defaultRowHeight="12.75"/>
  <cols>
    <col min="1" max="1" width="2.421875" style="21" customWidth="1"/>
    <col min="2" max="2" width="15.57421875" style="21" customWidth="1"/>
    <col min="3" max="3" width="26.8515625" style="21" customWidth="1"/>
    <col min="4" max="4" width="13.8515625" style="21" bestFit="1" customWidth="1"/>
    <col min="5" max="12" width="17.28125" style="21" customWidth="1"/>
    <col min="13" max="13" width="15.57421875" style="21" customWidth="1"/>
    <col min="14" max="16384" width="11.421875" style="21" customWidth="1"/>
  </cols>
  <sheetData>
    <row r="2" spans="2:9" ht="15.75">
      <c r="B2" s="186" t="s">
        <v>94</v>
      </c>
      <c r="C2" s="186"/>
      <c r="D2" s="186"/>
      <c r="E2" s="186"/>
      <c r="F2" s="186"/>
      <c r="G2" s="186"/>
      <c r="H2" s="186"/>
      <c r="I2" s="186"/>
    </row>
    <row r="3" spans="1:9" ht="15.75">
      <c r="A3" s="21" t="s">
        <v>1</v>
      </c>
      <c r="B3" s="186" t="s">
        <v>95</v>
      </c>
      <c r="C3" s="186"/>
      <c r="D3" s="186"/>
      <c r="E3" s="186"/>
      <c r="F3" s="186"/>
      <c r="G3" s="186"/>
      <c r="H3" s="186"/>
      <c r="I3" s="186"/>
    </row>
    <row r="4" ht="12.75">
      <c r="K4" s="64" t="s">
        <v>71</v>
      </c>
    </row>
    <row r="6" spans="3:11" ht="12.75">
      <c r="C6" s="185" t="s">
        <v>70</v>
      </c>
      <c r="D6" s="185"/>
      <c r="E6" s="185"/>
      <c r="F6" s="185"/>
      <c r="G6" s="185"/>
      <c r="H6" s="185"/>
      <c r="I6" s="185"/>
      <c r="J6" s="185"/>
      <c r="K6" s="185"/>
    </row>
    <row r="7" spans="2:19" s="93" customFormat="1" ht="33" customHeight="1">
      <c r="B7" s="113" t="s">
        <v>128</v>
      </c>
      <c r="C7" s="68" t="s">
        <v>59</v>
      </c>
      <c r="D7" s="68" t="s">
        <v>134</v>
      </c>
      <c r="E7" s="68" t="s">
        <v>135</v>
      </c>
      <c r="F7" s="68" t="s">
        <v>132</v>
      </c>
      <c r="G7" s="68" t="s">
        <v>131</v>
      </c>
      <c r="H7" s="68" t="s">
        <v>130</v>
      </c>
      <c r="I7" s="68" t="s">
        <v>102</v>
      </c>
      <c r="J7" s="68" t="s">
        <v>100</v>
      </c>
      <c r="K7" s="68" t="s">
        <v>99</v>
      </c>
      <c r="L7" s="68" t="s">
        <v>44</v>
      </c>
      <c r="M7" s="68" t="s">
        <v>43</v>
      </c>
      <c r="N7" s="68" t="s">
        <v>42</v>
      </c>
      <c r="O7" s="68" t="s">
        <v>41</v>
      </c>
      <c r="P7" s="68" t="s">
        <v>40</v>
      </c>
      <c r="Q7" s="68" t="s">
        <v>39</v>
      </c>
      <c r="R7" s="68" t="s">
        <v>38</v>
      </c>
      <c r="S7" s="68" t="s">
        <v>37</v>
      </c>
    </row>
    <row r="8" spans="2:19" ht="12.75">
      <c r="B8" s="66">
        <v>1</v>
      </c>
      <c r="C8" s="66" t="s">
        <v>103</v>
      </c>
      <c r="D8" s="67">
        <v>0.0001686804870433842</v>
      </c>
      <c r="E8" s="67">
        <v>0.00020541051510142335</v>
      </c>
      <c r="F8" s="67">
        <v>0.00019737032702696762</v>
      </c>
      <c r="G8" s="67">
        <v>0.00016734616955589409</v>
      </c>
      <c r="H8" s="67">
        <v>0.00021635075676123357</v>
      </c>
      <c r="I8" s="67">
        <v>0.00019289871271628328</v>
      </c>
      <c r="J8" s="67">
        <v>0.00015085531094954812</v>
      </c>
      <c r="K8" s="87">
        <v>0.00017623274988929084</v>
      </c>
      <c r="L8" s="87">
        <v>0.0001490523140826691</v>
      </c>
      <c r="M8" s="87">
        <v>0.00017633082351432584</v>
      </c>
      <c r="N8" s="87">
        <v>0.00018059187937058107</v>
      </c>
      <c r="O8" s="87">
        <v>0.00012353957907271476</v>
      </c>
      <c r="P8" s="87">
        <v>0.00012775000021854755</v>
      </c>
      <c r="Q8" s="87">
        <v>0.00016382592504092164</v>
      </c>
      <c r="R8" s="87">
        <v>0.0001463525240884374</v>
      </c>
      <c r="S8" s="87">
        <v>0.00018962578630867644</v>
      </c>
    </row>
    <row r="9" spans="2:19" ht="12.75">
      <c r="B9" s="66">
        <v>12</v>
      </c>
      <c r="C9" s="66" t="s">
        <v>105</v>
      </c>
      <c r="D9" s="67">
        <v>5.8548818345534216E-05</v>
      </c>
      <c r="E9" s="67">
        <v>7.71644703560792E-05</v>
      </c>
      <c r="F9" s="67">
        <v>9.240722222221529E-05</v>
      </c>
      <c r="G9" s="67">
        <v>0.00023856199490822816</v>
      </c>
      <c r="H9" s="67">
        <v>0.0002770583437157149</v>
      </c>
      <c r="I9" s="67">
        <v>0.00040602678100732146</v>
      </c>
      <c r="J9" s="67">
        <v>0.00023464398625326272</v>
      </c>
      <c r="K9" s="87">
        <v>0.00020979620345626453</v>
      </c>
      <c r="L9" s="87">
        <v>0.0002290903841426214</v>
      </c>
      <c r="M9" s="87">
        <v>0.00029744391625749305</v>
      </c>
      <c r="N9" s="87">
        <v>0.00030867323886398494</v>
      </c>
      <c r="O9" s="87">
        <v>0.00024218639661261761</v>
      </c>
      <c r="P9" s="87">
        <v>0.00026702833994880255</v>
      </c>
      <c r="Q9" s="87">
        <v>0.00037399759300801286</v>
      </c>
      <c r="R9" s="87">
        <v>0.00028459719820880884</v>
      </c>
      <c r="S9" s="87">
        <v>0.00029901955196688336</v>
      </c>
    </row>
    <row r="10" spans="2:19" ht="12.75">
      <c r="B10" s="66">
        <v>14</v>
      </c>
      <c r="C10" s="66" t="s">
        <v>106</v>
      </c>
      <c r="D10" s="67">
        <v>0.001712698126178209</v>
      </c>
      <c r="E10" s="67">
        <v>0.001511363953870537</v>
      </c>
      <c r="F10" s="67">
        <v>0.0015628129937732735</v>
      </c>
      <c r="G10" s="67">
        <v>0.0014085478986547877</v>
      </c>
      <c r="H10" s="67">
        <v>0.0012795473965871915</v>
      </c>
      <c r="I10" s="67">
        <v>0.0014697795949419883</v>
      </c>
      <c r="J10" s="67">
        <v>0.0012194646592392222</v>
      </c>
      <c r="K10" s="87">
        <v>0.0007890336879697787</v>
      </c>
      <c r="L10" s="87">
        <v>0.00476578773447641</v>
      </c>
      <c r="M10" s="87">
        <v>0.0023802100702823696</v>
      </c>
      <c r="N10" s="87">
        <v>0.0021988471945622603</v>
      </c>
      <c r="O10" s="87">
        <v>0.001149887826946853</v>
      </c>
      <c r="P10" s="87">
        <v>0.0016612217595975457</v>
      </c>
      <c r="Q10" s="87">
        <v>0.00351025518469969</v>
      </c>
      <c r="R10" s="87">
        <v>0.000937501503793985</v>
      </c>
      <c r="S10" s="87">
        <v>0.0002558868478830304</v>
      </c>
    </row>
    <row r="11" spans="2:19" ht="12.75">
      <c r="B11" s="66">
        <v>16</v>
      </c>
      <c r="C11" s="66" t="s">
        <v>107</v>
      </c>
      <c r="D11" s="67">
        <v>0.0002423717506575489</v>
      </c>
      <c r="E11" s="67">
        <v>0.0002135061407297126</v>
      </c>
      <c r="F11" s="67">
        <v>0.00023176752962779794</v>
      </c>
      <c r="G11" s="67">
        <v>0.00022304398965970434</v>
      </c>
      <c r="H11" s="67">
        <v>0.00020755573152704806</v>
      </c>
      <c r="I11" s="67">
        <v>0.0002208838422425332</v>
      </c>
      <c r="J11" s="67">
        <v>0.00016638189125894876</v>
      </c>
      <c r="K11" s="87">
        <v>0.00031989363119800166</v>
      </c>
      <c r="L11" s="87">
        <v>0.00013876361441567583</v>
      </c>
      <c r="M11" s="87">
        <v>0.00019809333901612126</v>
      </c>
      <c r="N11" s="87">
        <v>0.0001656668236171214</v>
      </c>
      <c r="O11" s="87">
        <v>0.000145741222257126</v>
      </c>
      <c r="P11" s="87">
        <v>0.00017559657286184057</v>
      </c>
      <c r="Q11" s="87">
        <v>0.00020148508369348405</v>
      </c>
      <c r="R11" s="87">
        <v>0.0001606733051541748</v>
      </c>
      <c r="S11" s="87">
        <v>0.00019029107746300545</v>
      </c>
    </row>
    <row r="12" spans="2:19" ht="12.75">
      <c r="B12" s="66">
        <v>17</v>
      </c>
      <c r="C12" s="66" t="s">
        <v>108</v>
      </c>
      <c r="D12" s="67">
        <v>0</v>
      </c>
      <c r="E12" s="67">
        <v>0</v>
      </c>
      <c r="F12" s="67">
        <v>0</v>
      </c>
      <c r="G12" s="67">
        <v>0</v>
      </c>
      <c r="H12" s="67">
        <v>0</v>
      </c>
      <c r="I12" s="67">
        <v>0</v>
      </c>
      <c r="J12" s="67">
        <v>0</v>
      </c>
      <c r="K12" s="87">
        <v>0</v>
      </c>
      <c r="L12" s="87">
        <v>0</v>
      </c>
      <c r="M12" s="87">
        <v>0</v>
      </c>
      <c r="N12" s="87">
        <v>0</v>
      </c>
      <c r="O12" s="87">
        <v>0</v>
      </c>
      <c r="P12" s="87">
        <v>0</v>
      </c>
      <c r="Q12" s="87">
        <v>0</v>
      </c>
      <c r="R12" s="87">
        <v>0</v>
      </c>
      <c r="S12" s="87">
        <v>0</v>
      </c>
    </row>
    <row r="13" spans="2:19" ht="12.75">
      <c r="B13" s="66">
        <v>27</v>
      </c>
      <c r="C13" s="66" t="s">
        <v>109</v>
      </c>
      <c r="D13" s="67">
        <v>0.00035654253615499475</v>
      </c>
      <c r="E13" s="67">
        <v>0.00048319504817868523</v>
      </c>
      <c r="F13" s="67">
        <v>0.0003539401278715088</v>
      </c>
      <c r="G13" s="67">
        <v>0.0003403880118760975</v>
      </c>
      <c r="H13" s="67">
        <v>0.00033807479606247397</v>
      </c>
      <c r="I13" s="67">
        <v>0.00039251781026185625</v>
      </c>
      <c r="J13" s="67">
        <v>0.0002354699004869099</v>
      </c>
      <c r="K13" s="87">
        <v>0.0006108007771465207</v>
      </c>
      <c r="L13" s="87">
        <v>0.00011041590969378714</v>
      </c>
      <c r="M13" s="87">
        <v>0.00016841715020240552</v>
      </c>
      <c r="N13" s="87">
        <v>0.00015248024233569757</v>
      </c>
      <c r="O13" s="87">
        <v>9.798481526566471E-05</v>
      </c>
      <c r="P13" s="87">
        <v>9.843763561942124E-05</v>
      </c>
      <c r="Q13" s="87">
        <v>0.00016019528170325365</v>
      </c>
      <c r="R13" s="87">
        <v>0.00014918315788743468</v>
      </c>
      <c r="S13" s="87">
        <v>0.0003370988164381126</v>
      </c>
    </row>
    <row r="14" spans="2:19" ht="12.75">
      <c r="B14" s="66">
        <v>28</v>
      </c>
      <c r="C14" s="66" t="s">
        <v>110</v>
      </c>
      <c r="D14" s="67">
        <v>9.476062405667837E-05</v>
      </c>
      <c r="E14" s="67">
        <v>6.040487145784237E-05</v>
      </c>
      <c r="F14" s="67">
        <v>8.136274946058957E-05</v>
      </c>
      <c r="G14" s="67">
        <v>0.00010103392978269103</v>
      </c>
      <c r="H14" s="67">
        <v>0.0003517213277611161</v>
      </c>
      <c r="I14" s="67">
        <v>0.00012150767647568504</v>
      </c>
      <c r="J14" s="67">
        <v>0.00011690672280326308</v>
      </c>
      <c r="K14" s="87">
        <v>0.00036559242673031285</v>
      </c>
      <c r="L14" s="87">
        <v>6.239174354310615E-05</v>
      </c>
      <c r="M14" s="87">
        <v>6.973733606432983E-05</v>
      </c>
      <c r="N14" s="87">
        <v>4.334723225543483E-05</v>
      </c>
      <c r="O14" s="87">
        <v>6.520401419353057E-05</v>
      </c>
      <c r="P14" s="87">
        <v>2.782799070272818E-05</v>
      </c>
      <c r="Q14" s="87">
        <v>3.9760945217376814E-05</v>
      </c>
      <c r="R14" s="87">
        <v>3.2127917123202813E-05</v>
      </c>
      <c r="S14" s="87">
        <v>1.4265656120373207E-05</v>
      </c>
    </row>
    <row r="15" spans="2:19" ht="12.75">
      <c r="B15" s="66">
        <v>31</v>
      </c>
      <c r="C15" s="66" t="s">
        <v>111</v>
      </c>
      <c r="D15" s="67">
        <v>0</v>
      </c>
      <c r="E15" s="67">
        <v>0</v>
      </c>
      <c r="F15" s="67">
        <v>0</v>
      </c>
      <c r="G15" s="67">
        <v>0</v>
      </c>
      <c r="H15" s="67">
        <v>0</v>
      </c>
      <c r="I15" s="67">
        <v>0</v>
      </c>
      <c r="J15" s="67">
        <v>0</v>
      </c>
      <c r="K15" s="87">
        <v>0</v>
      </c>
      <c r="L15" s="87">
        <v>0</v>
      </c>
      <c r="M15" s="87">
        <v>0</v>
      </c>
      <c r="N15" s="87">
        <v>3.1580066514918355E-05</v>
      </c>
      <c r="O15" s="87">
        <v>0</v>
      </c>
      <c r="P15" s="87">
        <v>0</v>
      </c>
      <c r="Q15" s="87">
        <v>0</v>
      </c>
      <c r="R15" s="87">
        <v>0</v>
      </c>
      <c r="S15" s="87">
        <v>0</v>
      </c>
    </row>
    <row r="16" spans="2:19" ht="12.75">
      <c r="B16" s="66">
        <v>33</v>
      </c>
      <c r="C16" s="66" t="s">
        <v>112</v>
      </c>
      <c r="D16" s="67">
        <v>0</v>
      </c>
      <c r="E16" s="67">
        <v>0</v>
      </c>
      <c r="F16" s="67">
        <v>0</v>
      </c>
      <c r="G16" s="67">
        <v>0</v>
      </c>
      <c r="H16" s="67">
        <v>0</v>
      </c>
      <c r="I16" s="67">
        <v>0</v>
      </c>
      <c r="J16" s="67">
        <v>0</v>
      </c>
      <c r="K16" s="87">
        <v>0</v>
      </c>
      <c r="L16" s="87">
        <v>0</v>
      </c>
      <c r="M16" s="87">
        <v>0</v>
      </c>
      <c r="N16" s="87">
        <v>0</v>
      </c>
      <c r="O16" s="87">
        <v>0</v>
      </c>
      <c r="P16" s="87">
        <v>0</v>
      </c>
      <c r="Q16" s="87">
        <v>0</v>
      </c>
      <c r="R16" s="87">
        <v>0</v>
      </c>
      <c r="S16" s="87">
        <v>0</v>
      </c>
    </row>
    <row r="17" spans="2:19" ht="12.75">
      <c r="B17" s="66">
        <v>37</v>
      </c>
      <c r="C17" s="66" t="s">
        <v>113</v>
      </c>
      <c r="D17" s="67">
        <v>0.0003026095943733103</v>
      </c>
      <c r="E17" s="67">
        <v>0.00025032853987380096</v>
      </c>
      <c r="F17" s="67">
        <v>0.0002934701991409587</v>
      </c>
      <c r="G17" s="67">
        <v>0.0002457445333975232</v>
      </c>
      <c r="H17" s="67">
        <v>0.00025130225732926213</v>
      </c>
      <c r="I17" s="67">
        <v>0.00021118714199062927</v>
      </c>
      <c r="J17" s="67">
        <v>0.00014904422279054174</v>
      </c>
      <c r="K17" s="87">
        <v>0.00031306390286039873</v>
      </c>
      <c r="L17" s="87">
        <v>0.0001118925421156727</v>
      </c>
      <c r="M17" s="87">
        <v>5.0032077943297986E-05</v>
      </c>
      <c r="N17" s="87">
        <v>1.3979059259841732E-05</v>
      </c>
      <c r="O17" s="87">
        <v>1.4989742332182559E-05</v>
      </c>
      <c r="P17" s="87">
        <v>7.029569034317988E-06</v>
      </c>
      <c r="Q17" s="87">
        <v>1.167013914049553E-05</v>
      </c>
      <c r="R17" s="87">
        <v>1.236708256843185E-05</v>
      </c>
      <c r="S17" s="87">
        <v>1.1105337921037045E-05</v>
      </c>
    </row>
    <row r="18" spans="2:19" ht="12.75">
      <c r="B18" s="66">
        <v>39</v>
      </c>
      <c r="C18" s="66" t="s">
        <v>114</v>
      </c>
      <c r="D18" s="67">
        <v>0.0005912438963766688</v>
      </c>
      <c r="E18" s="67">
        <v>0.0009480194290212845</v>
      </c>
      <c r="F18" s="67">
        <v>0.0003099733810051277</v>
      </c>
      <c r="G18" s="67">
        <v>0.0005307976086909435</v>
      </c>
      <c r="H18" s="67">
        <v>0.0006220052939392737</v>
      </c>
      <c r="I18" s="67">
        <v>0.00021284434978869588</v>
      </c>
      <c r="J18" s="67">
        <v>0.0008740076855908558</v>
      </c>
      <c r="K18" s="87">
        <v>9.196374789058154E-05</v>
      </c>
      <c r="L18" s="87">
        <v>0.0001715104544030581</v>
      </c>
      <c r="M18" s="87">
        <v>0.000116649213537027</v>
      </c>
      <c r="N18" s="87">
        <v>6.241394109509901E-05</v>
      </c>
      <c r="O18" s="87">
        <v>2.9724932086154355E-05</v>
      </c>
      <c r="P18" s="87">
        <v>2.144213910047821E-05</v>
      </c>
      <c r="Q18" s="87">
        <v>2.9339419413858225E-05</v>
      </c>
      <c r="R18" s="87">
        <v>2.5076015487314144E-05</v>
      </c>
      <c r="S18" s="87">
        <v>9.269168216518501E-05</v>
      </c>
    </row>
    <row r="19" spans="2:19" ht="12.75">
      <c r="B19" s="66">
        <v>43</v>
      </c>
      <c r="C19" s="66" t="s">
        <v>115</v>
      </c>
      <c r="D19" s="67">
        <v>0</v>
      </c>
      <c r="E19" s="67">
        <v>0</v>
      </c>
      <c r="F19" s="67">
        <v>0</v>
      </c>
      <c r="G19" s="67">
        <v>0</v>
      </c>
      <c r="H19" s="67">
        <v>0</v>
      </c>
      <c r="I19" s="67">
        <v>0</v>
      </c>
      <c r="J19" s="67">
        <v>1.1418140555907524E-05</v>
      </c>
      <c r="K19" s="87">
        <v>0</v>
      </c>
      <c r="L19" s="87">
        <v>0</v>
      </c>
      <c r="M19" s="87">
        <v>0</v>
      </c>
      <c r="N19" s="87">
        <v>0</v>
      </c>
      <c r="O19" s="87">
        <v>0</v>
      </c>
      <c r="P19" s="87">
        <v>8.836581660137949E-06</v>
      </c>
      <c r="Q19" s="87">
        <v>0.000992337856916095</v>
      </c>
      <c r="R19" s="87">
        <v>0</v>
      </c>
      <c r="S19" s="87">
        <v>0.013496562021565883</v>
      </c>
    </row>
    <row r="20" spans="2:19" ht="12.75">
      <c r="B20" s="66">
        <v>45</v>
      </c>
      <c r="C20" s="66" t="s">
        <v>116</v>
      </c>
      <c r="D20" s="67">
        <v>0</v>
      </c>
      <c r="E20" s="67">
        <v>0</v>
      </c>
      <c r="F20" s="67">
        <v>0</v>
      </c>
      <c r="G20" s="67">
        <v>0</v>
      </c>
      <c r="H20" s="67">
        <v>0</v>
      </c>
      <c r="I20" s="67">
        <v>0</v>
      </c>
      <c r="J20" s="67">
        <v>0</v>
      </c>
      <c r="K20" s="87">
        <v>0</v>
      </c>
      <c r="L20" s="87">
        <v>0</v>
      </c>
      <c r="M20" s="87">
        <v>0</v>
      </c>
      <c r="N20" s="87">
        <v>0</v>
      </c>
      <c r="O20" s="87">
        <v>0</v>
      </c>
      <c r="P20" s="87">
        <v>0</v>
      </c>
      <c r="Q20" s="87">
        <v>0</v>
      </c>
      <c r="R20" s="87">
        <v>0</v>
      </c>
      <c r="S20" s="87">
        <v>0</v>
      </c>
    </row>
    <row r="21" spans="2:19" ht="12.75">
      <c r="B21" s="66">
        <v>46</v>
      </c>
      <c r="C21" s="66" t="s">
        <v>117</v>
      </c>
      <c r="D21" s="67">
        <v>0</v>
      </c>
      <c r="E21" s="67">
        <v>0</v>
      </c>
      <c r="F21" s="67">
        <v>0</v>
      </c>
      <c r="G21" s="67">
        <v>0</v>
      </c>
      <c r="H21" s="67">
        <v>0</v>
      </c>
      <c r="I21" s="67">
        <v>0</v>
      </c>
      <c r="J21" s="67">
        <v>0</v>
      </c>
      <c r="K21" s="87">
        <v>0</v>
      </c>
      <c r="L21" s="87">
        <v>0</v>
      </c>
      <c r="M21" s="87">
        <v>0</v>
      </c>
      <c r="N21" s="87">
        <v>0</v>
      </c>
      <c r="O21" s="87">
        <v>0</v>
      </c>
      <c r="P21" s="87">
        <v>0</v>
      </c>
      <c r="Q21" s="87">
        <v>0</v>
      </c>
      <c r="R21" s="87">
        <v>0</v>
      </c>
      <c r="S21" s="87">
        <v>0</v>
      </c>
    </row>
    <row r="22" spans="2:19" ht="12.75">
      <c r="B22" s="66">
        <v>49</v>
      </c>
      <c r="C22" s="66" t="s">
        <v>118</v>
      </c>
      <c r="D22" s="67">
        <v>0.0002915451161125872</v>
      </c>
      <c r="E22" s="67">
        <v>0.0002216796109875355</v>
      </c>
      <c r="F22" s="67">
        <v>0.00025298358464423025</v>
      </c>
      <c r="G22" s="67">
        <v>0.0006816357750601078</v>
      </c>
      <c r="H22" s="67">
        <v>0.0006492187120502985</v>
      </c>
      <c r="I22" s="67">
        <v>0.00023875551460072464</v>
      </c>
      <c r="J22" s="67">
        <v>9.798341668673916E-05</v>
      </c>
      <c r="K22" s="87">
        <v>2.1418215368393303E-05</v>
      </c>
      <c r="L22" s="87">
        <v>9.217447501771138E-05</v>
      </c>
      <c r="M22" s="87">
        <v>0.00010074963554513587</v>
      </c>
      <c r="N22" s="87">
        <v>2.7916162317258618E-05</v>
      </c>
      <c r="O22" s="87">
        <v>6.352827654525694E-05</v>
      </c>
      <c r="P22" s="87">
        <v>7.689265408227027E-05</v>
      </c>
      <c r="Q22" s="87">
        <v>0.00010082050607119838</v>
      </c>
      <c r="R22" s="87">
        <v>5.0926054908236324E-05</v>
      </c>
      <c r="S22" s="87">
        <v>7.248446943773657E-05</v>
      </c>
    </row>
    <row r="23" spans="2:19" ht="12.75">
      <c r="B23" s="66">
        <v>504</v>
      </c>
      <c r="C23" s="66" t="s">
        <v>123</v>
      </c>
      <c r="D23" s="67">
        <v>8.099149414451914E-05</v>
      </c>
      <c r="E23" s="67">
        <v>0.0002794888419669935</v>
      </c>
      <c r="F23" s="67">
        <v>9.1086003874812E-05</v>
      </c>
      <c r="G23" s="67">
        <v>0.0001265901645530374</v>
      </c>
      <c r="H23" s="67">
        <v>0.0001565320274309783</v>
      </c>
      <c r="I23" s="67">
        <v>0.00012416478578143112</v>
      </c>
      <c r="J23" s="67">
        <v>9.478605163793763E-05</v>
      </c>
      <c r="K23" s="87">
        <v>0.00019120208237612392</v>
      </c>
      <c r="L23" s="87">
        <v>0.0001328852583719717</v>
      </c>
      <c r="M23" s="87">
        <v>0.00014114821102830216</v>
      </c>
      <c r="N23" s="87">
        <v>0.0001328394296442082</v>
      </c>
      <c r="O23" s="87">
        <v>0.00013688080477015804</v>
      </c>
      <c r="P23" s="87">
        <v>0.00011998697963514828</v>
      </c>
      <c r="Q23" s="87">
        <v>0.00014455533279412837</v>
      </c>
      <c r="R23" s="87">
        <v>0.00014429205985233622</v>
      </c>
      <c r="S23" s="87">
        <v>0.0001678828901750072</v>
      </c>
    </row>
    <row r="24" spans="2:19" ht="12.75">
      <c r="B24" s="66">
        <v>507</v>
      </c>
      <c r="C24" s="66" t="s">
        <v>124</v>
      </c>
      <c r="D24" s="67">
        <v>0.000575955536783444</v>
      </c>
      <c r="E24" s="67">
        <v>0.0007995565690670515</v>
      </c>
      <c r="F24" s="67">
        <v>0.0005591288245166135</v>
      </c>
      <c r="G24" s="67">
        <v>0.000549859470959312</v>
      </c>
      <c r="H24" s="67">
        <v>0.0006388254167104195</v>
      </c>
      <c r="I24" s="67">
        <v>0.0004704028873527926</v>
      </c>
      <c r="J24" s="67">
        <v>0.00040508051124858165</v>
      </c>
      <c r="K24" s="87">
        <v>0.0002643348712415575</v>
      </c>
      <c r="L24" s="87">
        <v>0.0005137643140527344</v>
      </c>
      <c r="M24" s="87">
        <v>0.0008484222529634043</v>
      </c>
      <c r="N24" s="87">
        <v>0.0006849071263767379</v>
      </c>
      <c r="O24" s="87">
        <v>0.000813239579905725</v>
      </c>
      <c r="P24" s="87">
        <v>0.0009798657888349096</v>
      </c>
      <c r="Q24" s="87">
        <v>0.0006293771922881521</v>
      </c>
      <c r="R24" s="87">
        <v>0.001029181562837032</v>
      </c>
      <c r="S24" s="87">
        <v>0.00113855939525248</v>
      </c>
    </row>
    <row r="25" spans="2:19" ht="12.75">
      <c r="B25" s="66">
        <v>9</v>
      </c>
      <c r="C25" s="66" t="s">
        <v>104</v>
      </c>
      <c r="D25" s="67">
        <v>0.0006337903843667889</v>
      </c>
      <c r="E25" s="67">
        <v>0.00046030343747859633</v>
      </c>
      <c r="F25" s="67">
        <v>0.0005306177268818472</v>
      </c>
      <c r="G25" s="67">
        <v>3.2939752891090364E-05</v>
      </c>
      <c r="H25" s="67">
        <v>0.0006498185141739215</v>
      </c>
      <c r="I25" s="67">
        <v>6.288607380434319E-05</v>
      </c>
      <c r="J25" s="67">
        <v>0.0006593948066179496</v>
      </c>
      <c r="K25" s="87">
        <v>0.0006976456666490048</v>
      </c>
      <c r="L25" s="87">
        <v>0.0015183354686224282</v>
      </c>
      <c r="M25" s="87">
        <v>0.0021785098656219087</v>
      </c>
      <c r="N25" s="87">
        <v>0.00308151081634266</v>
      </c>
      <c r="O25" s="87">
        <v>0.0033639785809498304</v>
      </c>
      <c r="P25" s="87">
        <v>0.0032231458135534544</v>
      </c>
      <c r="Q25" s="87">
        <v>0.0045322626411690515</v>
      </c>
      <c r="R25" s="87">
        <v>0.0033657185505533674</v>
      </c>
      <c r="S25" s="87">
        <v>0.008855872145081317</v>
      </c>
    </row>
    <row r="26" spans="2:19" s="93" customFormat="1" ht="12.75">
      <c r="B26" s="68">
        <v>999</v>
      </c>
      <c r="C26" s="68" t="s">
        <v>125</v>
      </c>
      <c r="D26" s="88">
        <v>0.00024257873514258607</v>
      </c>
      <c r="E26" s="88">
        <v>0.00024385779029458405</v>
      </c>
      <c r="F26" s="88">
        <v>0.00024033340501302587</v>
      </c>
      <c r="G26" s="88">
        <v>0.00023130063689575742</v>
      </c>
      <c r="H26" s="88">
        <v>0.0002571473900360534</v>
      </c>
      <c r="I26" s="88">
        <v>0.00022833853884327896</v>
      </c>
      <c r="J26" s="88">
        <v>0.00017150375499020405</v>
      </c>
      <c r="K26" s="86">
        <v>0.0002692535557041663</v>
      </c>
      <c r="L26" s="86">
        <v>0.0001689951811276291</v>
      </c>
      <c r="M26" s="86">
        <v>0.00016837175549847067</v>
      </c>
      <c r="N26" s="86">
        <v>0.0001377876227383153</v>
      </c>
      <c r="O26" s="86">
        <v>0.00010938097209708103</v>
      </c>
      <c r="P26" s="86">
        <v>0.00011600993253209647</v>
      </c>
      <c r="Q26" s="86">
        <v>0.00014603887522901982</v>
      </c>
      <c r="R26" s="86">
        <v>0.00011042744856864186</v>
      </c>
      <c r="S26" s="86">
        <v>0.0001245360197933406</v>
      </c>
    </row>
    <row r="27" spans="2:19" ht="12.75">
      <c r="B27" s="66"/>
      <c r="C27" s="66"/>
      <c r="D27" s="66"/>
      <c r="E27" s="66"/>
      <c r="F27" s="66"/>
      <c r="G27" s="66"/>
      <c r="H27" s="66"/>
      <c r="I27" s="66"/>
      <c r="J27" s="66"/>
      <c r="K27" s="66"/>
      <c r="L27" s="87"/>
      <c r="M27" s="87"/>
      <c r="N27" s="87"/>
      <c r="O27" s="87"/>
      <c r="P27" s="87"/>
      <c r="Q27" s="87"/>
      <c r="R27" s="87"/>
      <c r="S27" s="87"/>
    </row>
    <row r="28" spans="2:19" s="93" customFormat="1" ht="12.75">
      <c r="B28" s="180" t="s">
        <v>67</v>
      </c>
      <c r="C28" s="181"/>
      <c r="D28" s="86">
        <f aca="true" t="shared" si="0" ref="D28:I28">+AVERAGE(D8:D25)</f>
        <v>0.00028387435358853707</v>
      </c>
      <c r="E28" s="86">
        <f t="shared" si="0"/>
        <v>0.00030613452378275226</v>
      </c>
      <c r="F28" s="86">
        <f t="shared" si="0"/>
        <v>0.0002531622594469968</v>
      </c>
      <c r="G28" s="86">
        <f t="shared" si="0"/>
        <v>0.0002581382944438565</v>
      </c>
      <c r="H28" s="86">
        <f t="shared" si="0"/>
        <v>0.00031322280966938513</v>
      </c>
      <c r="I28" s="86">
        <f t="shared" si="0"/>
        <v>0.00022910306505357137</v>
      </c>
      <c r="J28" s="88">
        <v>0.0002453020725622038</v>
      </c>
      <c r="K28" s="86">
        <v>0.00022505433126534602</v>
      </c>
      <c r="L28" s="86">
        <v>0.00042973996810870914</v>
      </c>
      <c r="M28" s="86">
        <v>0.0003628481919723469</v>
      </c>
      <c r="N28" s="86">
        <v>0.00038013372817337473</v>
      </c>
      <c r="O28" s="86">
        <v>0.0003345403548965734</v>
      </c>
      <c r="P28" s="86">
        <v>0.00036374061880956304</v>
      </c>
      <c r="Q28" s="86">
        <v>0.0005808379987570914</v>
      </c>
      <c r="R28" s="86">
        <v>0.00033939075689638965</v>
      </c>
      <c r="S28" s="86">
        <v>0.0013287306156616878</v>
      </c>
    </row>
    <row r="29" spans="2:19" s="93" customFormat="1" ht="12.75">
      <c r="B29" s="180" t="s">
        <v>68</v>
      </c>
      <c r="C29" s="181"/>
      <c r="D29" s="86">
        <f aca="true" t="shared" si="1" ref="D29:I29">+MAX(D8:D25)</f>
        <v>0.001712698126178209</v>
      </c>
      <c r="E29" s="86">
        <f t="shared" si="1"/>
        <v>0.001511363953870537</v>
      </c>
      <c r="F29" s="86">
        <f t="shared" si="1"/>
        <v>0.0015628129937732735</v>
      </c>
      <c r="G29" s="86">
        <f t="shared" si="1"/>
        <v>0.0014085478986547877</v>
      </c>
      <c r="H29" s="86">
        <f t="shared" si="1"/>
        <v>0.0012795473965871915</v>
      </c>
      <c r="I29" s="86">
        <f t="shared" si="1"/>
        <v>0.0014697795949419883</v>
      </c>
      <c r="J29" s="86">
        <v>0.0012194646592392222</v>
      </c>
      <c r="K29" s="86">
        <v>0.0007890336879697787</v>
      </c>
      <c r="L29" s="86">
        <v>0.00476578773447641</v>
      </c>
      <c r="M29" s="86">
        <v>0.0023802100702823696</v>
      </c>
      <c r="N29" s="86">
        <v>0.00308151081634266</v>
      </c>
      <c r="O29" s="86">
        <v>0.0033639785809498304</v>
      </c>
      <c r="P29" s="86">
        <v>0.0032231458135534544</v>
      </c>
      <c r="Q29" s="86">
        <v>0.0045322626411690515</v>
      </c>
      <c r="R29" s="86">
        <v>0.0033657185505533674</v>
      </c>
      <c r="S29" s="86">
        <v>0.013496562021565883</v>
      </c>
    </row>
    <row r="31" ht="12.75">
      <c r="L31" s="55" t="s">
        <v>45</v>
      </c>
    </row>
  </sheetData>
  <mergeCells count="5">
    <mergeCell ref="B29:C29"/>
    <mergeCell ref="B2:I2"/>
    <mergeCell ref="B3:I3"/>
    <mergeCell ref="C6:K6"/>
    <mergeCell ref="B28:C28"/>
  </mergeCells>
  <hyperlinks>
    <hyperlink ref="K4" location="GLOSARIO!A1" display="mayor informacion"/>
    <hyperlink ref="L31" location="INDICE!A1" display="volver al indice"/>
  </hyperlinks>
  <printOptions/>
  <pageMargins left="0.75" right="0.75" top="1" bottom="1" header="0" footer="0"/>
  <pageSetup fitToHeight="1" fitToWidth="1" horizontalDpi="600" verticalDpi="600" orientation="landscape" scale="71"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showGridLines="0" showRowColHeaders="0" workbookViewId="0" topLeftCell="A1">
      <pane ySplit="3" topLeftCell="BM4" activePane="bottomLeft" state="frozen"/>
      <selection pane="topLeft" activeCell="E42" sqref="E42"/>
      <selection pane="bottomLeft" activeCell="A1" sqref="A1"/>
    </sheetView>
  </sheetViews>
  <sheetFormatPr defaultColWidth="11.421875" defaultRowHeight="12.75"/>
  <cols>
    <col min="1" max="1" width="3.28125" style="0" customWidth="1"/>
    <col min="2" max="2" width="35.00390625" style="76" customWidth="1"/>
    <col min="3" max="3" width="3.140625" style="77" customWidth="1"/>
    <col min="4" max="4" width="69.00390625" style="83" bestFit="1" customWidth="1"/>
  </cols>
  <sheetData>
    <row r="1" ht="15.75"/>
    <row r="2" ht="15.75">
      <c r="D2" s="78" t="s">
        <v>72</v>
      </c>
    </row>
    <row r="3" ht="15.75"/>
    <row r="5" spans="2:4" ht="38.25">
      <c r="B5" s="79" t="s">
        <v>73</v>
      </c>
      <c r="C5" s="80"/>
      <c r="D5" s="81" t="s">
        <v>74</v>
      </c>
    </row>
    <row r="6" ht="15.75"/>
    <row r="7" spans="2:4" ht="38.25">
      <c r="B7" s="79" t="s">
        <v>75</v>
      </c>
      <c r="C7" s="80"/>
      <c r="D7" s="81" t="s">
        <v>76</v>
      </c>
    </row>
    <row r="9" spans="2:4" ht="38.25">
      <c r="B9" s="79" t="s">
        <v>77</v>
      </c>
      <c r="C9" s="80"/>
      <c r="D9" s="81" t="s">
        <v>78</v>
      </c>
    </row>
    <row r="11" spans="2:4" ht="38.25">
      <c r="B11" s="79" t="s">
        <v>79</v>
      </c>
      <c r="C11" s="80"/>
      <c r="D11" s="81" t="s">
        <v>80</v>
      </c>
    </row>
    <row r="12" ht="15.75">
      <c r="C12" s="82"/>
    </row>
    <row r="13" spans="2:4" ht="38.25">
      <c r="B13" s="79" t="s">
        <v>81</v>
      </c>
      <c r="C13" s="80"/>
      <c r="D13" s="81" t="s">
        <v>82</v>
      </c>
    </row>
    <row r="14" spans="2:4" ht="15.75">
      <c r="B14" s="80"/>
      <c r="C14" s="80"/>
      <c r="D14" s="81"/>
    </row>
    <row r="15" spans="2:4" ht="38.25" customHeight="1">
      <c r="B15" s="79" t="s">
        <v>83</v>
      </c>
      <c r="C15" s="80"/>
      <c r="D15" s="188" t="s">
        <v>91</v>
      </c>
    </row>
    <row r="16" spans="2:4" ht="15.75">
      <c r="B16" s="80"/>
      <c r="C16" s="80"/>
      <c r="D16" s="188"/>
    </row>
    <row r="17" spans="2:4" ht="15.75">
      <c r="B17" s="80"/>
      <c r="C17" s="80"/>
      <c r="D17" s="188"/>
    </row>
    <row r="18" spans="2:4" ht="15.75">
      <c r="B18" s="80"/>
      <c r="C18" s="80"/>
      <c r="D18" s="81"/>
    </row>
    <row r="19" spans="2:4" ht="18" customHeight="1">
      <c r="B19" s="79" t="s">
        <v>84</v>
      </c>
      <c r="C19" s="80"/>
      <c r="D19" s="189" t="s">
        <v>85</v>
      </c>
    </row>
    <row r="20" spans="2:4" ht="18" customHeight="1">
      <c r="B20" s="79"/>
      <c r="D20" s="189"/>
    </row>
    <row r="21" spans="2:4" ht="18" customHeight="1">
      <c r="B21" s="79"/>
      <c r="D21" s="189"/>
    </row>
    <row r="22" spans="3:4" ht="9.75" customHeight="1">
      <c r="C22" s="84"/>
      <c r="D22" s="188" t="s">
        <v>92</v>
      </c>
    </row>
    <row r="23" spans="3:4" ht="38.25" customHeight="1">
      <c r="C23" s="84"/>
      <c r="D23" s="188"/>
    </row>
    <row r="24" spans="3:4" ht="15.75">
      <c r="C24" s="84"/>
      <c r="D24" s="188"/>
    </row>
    <row r="25" spans="3:4" ht="15.75">
      <c r="C25" s="84"/>
      <c r="D25" s="188"/>
    </row>
    <row r="26" spans="3:4" ht="15.75">
      <c r="C26" s="84"/>
      <c r="D26" s="188"/>
    </row>
    <row r="27" spans="3:4" ht="15.75">
      <c r="C27" s="84"/>
      <c r="D27" s="188"/>
    </row>
    <row r="28" ht="15.75">
      <c r="C28" s="84"/>
    </row>
    <row r="29" spans="2:4" ht="15.75">
      <c r="B29" s="187" t="s">
        <v>86</v>
      </c>
      <c r="C29" s="84"/>
      <c r="D29" s="81" t="s">
        <v>87</v>
      </c>
    </row>
    <row r="30" spans="2:3" ht="15.75">
      <c r="B30" s="187"/>
      <c r="C30" s="84"/>
    </row>
    <row r="31" spans="2:4" ht="25.5">
      <c r="B31" s="84"/>
      <c r="C31" s="84"/>
      <c r="D31" s="81" t="s">
        <v>88</v>
      </c>
    </row>
    <row r="32" spans="2:4" ht="15.75">
      <c r="B32" s="84"/>
      <c r="C32" s="84"/>
      <c r="D32" s="83" t="s">
        <v>1</v>
      </c>
    </row>
    <row r="33" spans="2:4" ht="38.25">
      <c r="B33" s="84"/>
      <c r="D33" s="81" t="s">
        <v>89</v>
      </c>
    </row>
    <row r="34" ht="15.75">
      <c r="B34" s="84"/>
    </row>
    <row r="35" ht="15.75">
      <c r="D35" s="83" t="s">
        <v>90</v>
      </c>
    </row>
    <row r="38" ht="15.75">
      <c r="D38" s="85" t="s">
        <v>45</v>
      </c>
    </row>
  </sheetData>
  <sheetProtection/>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I36"/>
  <sheetViews>
    <sheetView zoomScaleSheetLayoutView="100" workbookViewId="0" topLeftCell="A1">
      <selection activeCell="A1" sqref="A1"/>
    </sheetView>
  </sheetViews>
  <sheetFormatPr defaultColWidth="11.421875" defaultRowHeight="12.75"/>
  <cols>
    <col min="1" max="1" width="3.00390625" style="21" customWidth="1"/>
    <col min="2" max="2" width="13.140625" style="21" customWidth="1"/>
    <col min="3" max="3" width="18.57421875" style="21" customWidth="1"/>
    <col min="4" max="4" width="13.00390625" style="21" bestFit="1" customWidth="1"/>
    <col min="5" max="5" width="15.57421875" style="21" customWidth="1"/>
    <col min="6" max="6" width="20.140625" style="21" customWidth="1"/>
    <col min="7" max="7" width="18.7109375" style="21" customWidth="1"/>
    <col min="8" max="8" width="23.7109375" style="21" customWidth="1"/>
    <col min="9" max="9" width="7.140625" style="21" customWidth="1"/>
    <col min="10" max="10" width="27.57421875" style="21" bestFit="1" customWidth="1"/>
    <col min="11" max="11" width="11.57421875" style="21" bestFit="1" customWidth="1"/>
    <col min="12" max="16384" width="11.421875" style="21" customWidth="1"/>
  </cols>
  <sheetData>
    <row r="1" ht="12.75"/>
    <row r="2" spans="2:8" ht="12.75">
      <c r="B2" s="156" t="s">
        <v>46</v>
      </c>
      <c r="C2" s="156"/>
      <c r="D2" s="156"/>
      <c r="E2" s="156"/>
      <c r="F2" s="156"/>
      <c r="G2" s="156"/>
      <c r="H2" s="156"/>
    </row>
    <row r="3" spans="2:7" ht="12.75">
      <c r="B3" s="22"/>
      <c r="C3" s="22"/>
      <c r="D3" s="22"/>
      <c r="E3" s="22"/>
      <c r="F3" s="22"/>
      <c r="G3" s="22"/>
    </row>
    <row r="4" spans="2:9" ht="12.75">
      <c r="B4" s="22"/>
      <c r="C4" s="22"/>
      <c r="D4" s="22"/>
      <c r="E4" s="23"/>
      <c r="F4" s="23"/>
      <c r="G4" s="23"/>
      <c r="H4" s="23"/>
      <c r="I4" s="24"/>
    </row>
    <row r="5" spans="3:8" ht="12.75">
      <c r="C5" s="24"/>
      <c r="D5" s="25"/>
      <c r="E5" s="157" t="s">
        <v>29</v>
      </c>
      <c r="F5" s="158"/>
      <c r="G5" s="158"/>
      <c r="H5" s="159"/>
    </row>
    <row r="6" spans="2:8" ht="40.5" customHeight="1">
      <c r="B6" s="26" t="s">
        <v>30</v>
      </c>
      <c r="C6" s="27" t="s">
        <v>31</v>
      </c>
      <c r="D6" s="27" t="s">
        <v>32</v>
      </c>
      <c r="E6" s="27" t="s">
        <v>33</v>
      </c>
      <c r="F6" s="28" t="s">
        <v>34</v>
      </c>
      <c r="G6" s="29" t="s">
        <v>35</v>
      </c>
      <c r="H6" s="30" t="s">
        <v>36</v>
      </c>
    </row>
    <row r="7" spans="1:8" ht="15" customHeight="1">
      <c r="A7" s="25"/>
      <c r="B7" s="31" t="s">
        <v>37</v>
      </c>
      <c r="C7" s="32">
        <v>73429629</v>
      </c>
      <c r="D7" s="32">
        <v>461507</v>
      </c>
      <c r="E7" s="32">
        <v>284960</v>
      </c>
      <c r="F7" s="32">
        <v>35884</v>
      </c>
      <c r="G7" s="32">
        <v>20037</v>
      </c>
      <c r="H7" s="32">
        <v>120626</v>
      </c>
    </row>
    <row r="8" spans="1:8" ht="15" customHeight="1">
      <c r="A8" s="25"/>
      <c r="B8" s="31" t="s">
        <v>38</v>
      </c>
      <c r="C8" s="32">
        <v>74077005</v>
      </c>
      <c r="D8" s="32">
        <v>484396</v>
      </c>
      <c r="E8" s="32">
        <v>296220</v>
      </c>
      <c r="F8" s="32">
        <v>39294</v>
      </c>
      <c r="G8" s="32">
        <v>18972</v>
      </c>
      <c r="H8" s="32">
        <v>129910</v>
      </c>
    </row>
    <row r="9" spans="1:8" ht="15" customHeight="1">
      <c r="A9" s="25"/>
      <c r="B9" s="31" t="s">
        <v>39</v>
      </c>
      <c r="C9" s="32">
        <v>69464393</v>
      </c>
      <c r="D9" s="32">
        <v>492357</v>
      </c>
      <c r="E9" s="32">
        <v>288341</v>
      </c>
      <c r="F9" s="32">
        <v>39403</v>
      </c>
      <c r="G9" s="32">
        <v>19945</v>
      </c>
      <c r="H9" s="32">
        <v>144668</v>
      </c>
    </row>
    <row r="10" spans="1:8" ht="15" customHeight="1">
      <c r="A10" s="25"/>
      <c r="B10" s="31" t="s">
        <v>40</v>
      </c>
      <c r="C10" s="32">
        <v>71003569</v>
      </c>
      <c r="D10" s="32">
        <v>419326</v>
      </c>
      <c r="E10" s="32">
        <v>245392</v>
      </c>
      <c r="F10" s="32">
        <v>33265</v>
      </c>
      <c r="G10" s="32">
        <v>16430</v>
      </c>
      <c r="H10" s="32">
        <v>124239</v>
      </c>
    </row>
    <row r="11" spans="1:8" ht="15" customHeight="1">
      <c r="A11" s="25"/>
      <c r="B11" s="31" t="s">
        <v>41</v>
      </c>
      <c r="C11" s="32">
        <v>71421179</v>
      </c>
      <c r="D11" s="32">
        <v>406049</v>
      </c>
      <c r="E11" s="32">
        <v>231968</v>
      </c>
      <c r="F11" s="32">
        <v>32774</v>
      </c>
      <c r="G11" s="32">
        <v>16176</v>
      </c>
      <c r="H11" s="32">
        <v>125131</v>
      </c>
    </row>
    <row r="12" spans="1:8" ht="15" customHeight="1">
      <c r="A12" s="25"/>
      <c r="B12" s="31" t="s">
        <v>42</v>
      </c>
      <c r="C12" s="32">
        <v>72091625</v>
      </c>
      <c r="D12" s="32">
        <v>420981</v>
      </c>
      <c r="E12" s="32">
        <v>244583</v>
      </c>
      <c r="F12" s="32">
        <v>33242</v>
      </c>
      <c r="G12" s="32">
        <v>18665</v>
      </c>
      <c r="H12" s="32">
        <v>124491</v>
      </c>
    </row>
    <row r="13" spans="1:8" ht="15" customHeight="1">
      <c r="A13" s="25"/>
      <c r="B13" s="31" t="s">
        <v>43</v>
      </c>
      <c r="C13" s="32">
        <v>67309589</v>
      </c>
      <c r="D13" s="32">
        <v>433086</v>
      </c>
      <c r="E13" s="32">
        <v>240700</v>
      </c>
      <c r="F13" s="32">
        <v>35319</v>
      </c>
      <c r="G13" s="32">
        <v>19882</v>
      </c>
      <c r="H13" s="32">
        <v>137185</v>
      </c>
    </row>
    <row r="14" spans="1:8" ht="15" customHeight="1">
      <c r="A14" s="25"/>
      <c r="B14" s="33" t="s">
        <v>44</v>
      </c>
      <c r="C14" s="34">
        <v>71000941</v>
      </c>
      <c r="D14" s="32">
        <v>418381</v>
      </c>
      <c r="E14" s="34">
        <v>225081</v>
      </c>
      <c r="F14" s="34">
        <v>39107</v>
      </c>
      <c r="G14" s="34">
        <v>21444</v>
      </c>
      <c r="H14" s="34">
        <v>132749</v>
      </c>
    </row>
    <row r="15" spans="1:8" ht="15" customHeight="1">
      <c r="A15" s="24"/>
      <c r="B15" s="33" t="s">
        <v>99</v>
      </c>
      <c r="C15" s="34">
        <v>68614547</v>
      </c>
      <c r="D15" s="32">
        <v>415904</v>
      </c>
      <c r="E15" s="34">
        <v>226461</v>
      </c>
      <c r="F15" s="34">
        <v>41799</v>
      </c>
      <c r="G15" s="34">
        <v>18536</v>
      </c>
      <c r="H15" s="34">
        <v>129108</v>
      </c>
    </row>
    <row r="16" spans="1:8" ht="15" customHeight="1">
      <c r="A16" s="24"/>
      <c r="B16" s="33" t="s">
        <v>100</v>
      </c>
      <c r="C16" s="34">
        <v>69663601</v>
      </c>
      <c r="D16" s="32">
        <v>470822</v>
      </c>
      <c r="E16" s="34">
        <v>265237</v>
      </c>
      <c r="F16" s="34">
        <v>43538</v>
      </c>
      <c r="G16" s="34">
        <v>22238</v>
      </c>
      <c r="H16" s="34">
        <v>139809</v>
      </c>
    </row>
    <row r="17" spans="1:8" ht="15" customHeight="1">
      <c r="A17" s="25"/>
      <c r="B17" s="31" t="s">
        <v>101</v>
      </c>
      <c r="C17" s="32">
        <v>65634970</v>
      </c>
      <c r="D17" s="32">
        <v>486795</v>
      </c>
      <c r="E17" s="32">
        <v>254317</v>
      </c>
      <c r="F17" s="32">
        <v>42291</v>
      </c>
      <c r="G17" s="32">
        <v>23247</v>
      </c>
      <c r="H17" s="32">
        <v>166940</v>
      </c>
    </row>
    <row r="18" spans="1:8" ht="15" customHeight="1">
      <c r="A18" s="24"/>
      <c r="B18" s="31" t="s">
        <v>130</v>
      </c>
      <c r="C18" s="32">
        <v>67586111</v>
      </c>
      <c r="D18" s="32">
        <v>455750</v>
      </c>
      <c r="E18" s="32">
        <v>246074</v>
      </c>
      <c r="F18" s="32">
        <v>41763</v>
      </c>
      <c r="G18" s="32">
        <v>23304</v>
      </c>
      <c r="H18" s="32">
        <v>144609</v>
      </c>
    </row>
    <row r="19" spans="1:8" ht="15" customHeight="1">
      <c r="A19" s="24"/>
      <c r="B19" s="31" t="s">
        <v>131</v>
      </c>
      <c r="C19" s="32">
        <v>65583196</v>
      </c>
      <c r="D19" s="32">
        <v>464742</v>
      </c>
      <c r="E19" s="32">
        <v>250200</v>
      </c>
      <c r="F19" s="32">
        <v>44602</v>
      </c>
      <c r="G19" s="32">
        <v>25566</v>
      </c>
      <c r="H19" s="32">
        <v>144374</v>
      </c>
    </row>
    <row r="20" spans="1:8" ht="15" customHeight="1">
      <c r="A20" s="24"/>
      <c r="B20" s="31" t="s">
        <v>132</v>
      </c>
      <c r="C20" s="32">
        <v>67781343</v>
      </c>
      <c r="D20" s="32">
        <v>517900</v>
      </c>
      <c r="E20" s="32">
        <v>281649</v>
      </c>
      <c r="F20" s="32">
        <v>50009</v>
      </c>
      <c r="G20" s="32">
        <v>27721</v>
      </c>
      <c r="H20" s="32">
        <v>158521</v>
      </c>
    </row>
    <row r="21" spans="1:8" ht="15" customHeight="1">
      <c r="A21" s="24"/>
      <c r="B21" s="31" t="s">
        <v>133</v>
      </c>
      <c r="C21" s="32">
        <v>63640244</v>
      </c>
      <c r="D21" s="32">
        <v>526344</v>
      </c>
      <c r="E21" s="32">
        <v>279930</v>
      </c>
      <c r="F21" s="32">
        <v>48496</v>
      </c>
      <c r="G21" s="32">
        <v>27314</v>
      </c>
      <c r="H21" s="32">
        <v>170604</v>
      </c>
    </row>
    <row r="22" spans="1:8" ht="15" customHeight="1">
      <c r="A22" s="24"/>
      <c r="B22" s="31" t="s">
        <v>134</v>
      </c>
      <c r="C22" s="32">
        <v>66267668</v>
      </c>
      <c r="D22" s="32">
        <v>520577</v>
      </c>
      <c r="E22" s="32">
        <v>283740</v>
      </c>
      <c r="F22" s="32">
        <v>48579</v>
      </c>
      <c r="G22" s="32">
        <v>27315</v>
      </c>
      <c r="H22" s="32">
        <v>160943</v>
      </c>
    </row>
    <row r="23" spans="1:8" ht="15" customHeight="1">
      <c r="A23" s="24"/>
      <c r="B23" s="24"/>
      <c r="C23" s="114"/>
      <c r="D23" s="114"/>
      <c r="E23" s="114"/>
      <c r="F23" s="114"/>
      <c r="G23" s="114"/>
      <c r="H23" s="114"/>
    </row>
    <row r="25" ht="9" customHeight="1"/>
    <row r="26" spans="2:8" ht="12.75" customHeight="1">
      <c r="B26" s="160" t="s">
        <v>47</v>
      </c>
      <c r="C26" s="160"/>
      <c r="D26" s="160"/>
      <c r="E26" s="160"/>
      <c r="F26" s="160"/>
      <c r="G26" s="160"/>
      <c r="H26" s="160"/>
    </row>
    <row r="27" spans="2:8" ht="15" customHeight="1">
      <c r="B27" s="160"/>
      <c r="C27" s="160"/>
      <c r="D27" s="160"/>
      <c r="E27" s="160"/>
      <c r="F27" s="160"/>
      <c r="G27" s="160"/>
      <c r="H27" s="160"/>
    </row>
    <row r="28" spans="2:8" ht="15" customHeight="1">
      <c r="B28" s="160"/>
      <c r="C28" s="160"/>
      <c r="D28" s="160"/>
      <c r="E28" s="160"/>
      <c r="F28" s="160"/>
      <c r="G28" s="160"/>
      <c r="H28" s="160"/>
    </row>
    <row r="29" spans="2:8" ht="15" customHeight="1">
      <c r="B29" s="160"/>
      <c r="C29" s="160"/>
      <c r="D29" s="160"/>
      <c r="E29" s="160"/>
      <c r="F29" s="160"/>
      <c r="G29" s="160"/>
      <c r="H29" s="160"/>
    </row>
    <row r="30" spans="2:8" ht="12.75">
      <c r="B30" s="160"/>
      <c r="C30" s="160"/>
      <c r="D30" s="160"/>
      <c r="E30" s="160"/>
      <c r="F30" s="160"/>
      <c r="G30" s="160"/>
      <c r="H30" s="160"/>
    </row>
    <row r="31" ht="12.75">
      <c r="H31" s="35" t="s">
        <v>45</v>
      </c>
    </row>
    <row r="36" ht="12.75">
      <c r="B36" s="36"/>
    </row>
  </sheetData>
  <mergeCells count="3">
    <mergeCell ref="B2:H2"/>
    <mergeCell ref="E5:H5"/>
    <mergeCell ref="B26:H30"/>
  </mergeCells>
  <hyperlinks>
    <hyperlink ref="H31" location="INDICE!A1" display="volver"/>
  </hyperlinks>
  <printOptions horizontalCentered="1"/>
  <pageMargins left="0.7874015748031497" right="0.7874015748031497" top="0.984251968503937" bottom="0.984251968503937" header="0" footer="0"/>
  <pageSetup horizontalDpi="600" verticalDpi="600" orientation="landscape" scale="88"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Q31"/>
  <sheetViews>
    <sheetView zoomScaleSheetLayoutView="100" workbookViewId="0" topLeftCell="A1">
      <selection activeCell="A1" sqref="A1"/>
    </sheetView>
  </sheetViews>
  <sheetFormatPr defaultColWidth="11.421875" defaultRowHeight="12.75"/>
  <cols>
    <col min="1" max="1" width="3.8515625" style="38" customWidth="1"/>
    <col min="2" max="2" width="13.140625" style="38" bestFit="1" customWidth="1"/>
    <col min="3" max="3" width="22.7109375" style="38" customWidth="1"/>
    <col min="4" max="4" width="16.140625" style="38" customWidth="1"/>
    <col min="5" max="5" width="18.140625" style="38" customWidth="1"/>
    <col min="6" max="6" width="20.00390625" style="38" customWidth="1"/>
    <col min="7" max="7" width="19.00390625" style="38" customWidth="1"/>
    <col min="8" max="8" width="19.8515625" style="38" customWidth="1"/>
    <col min="9" max="9" width="14.421875" style="37" customWidth="1"/>
    <col min="10" max="10" width="20.421875" style="37" customWidth="1"/>
    <col min="11" max="11" width="19.7109375" style="37" customWidth="1"/>
    <col min="12" max="187" width="11.421875" style="37" customWidth="1"/>
    <col min="188" max="16384" width="11.421875" style="38" customWidth="1"/>
  </cols>
  <sheetData>
    <row r="1" spans="1:9" ht="12.75">
      <c r="A1" s="21"/>
      <c r="B1" s="156" t="s">
        <v>51</v>
      </c>
      <c r="C1" s="156"/>
      <c r="D1" s="156"/>
      <c r="E1" s="156"/>
      <c r="F1" s="156"/>
      <c r="G1" s="156"/>
      <c r="H1" s="156"/>
      <c r="I1" s="24"/>
    </row>
    <row r="2" spans="1:13" ht="15.75" customHeight="1">
      <c r="A2" s="21"/>
      <c r="B2" s="156"/>
      <c r="C2" s="156"/>
      <c r="D2" s="156"/>
      <c r="E2" s="156"/>
      <c r="F2" s="156"/>
      <c r="G2" s="156"/>
      <c r="H2" s="156"/>
      <c r="I2" s="39"/>
      <c r="J2" s="39"/>
      <c r="K2" s="39"/>
      <c r="L2" s="39"/>
      <c r="M2" s="39"/>
    </row>
    <row r="3" spans="1:9" ht="12.75">
      <c r="A3" s="21"/>
      <c r="B3" s="22"/>
      <c r="C3" s="22"/>
      <c r="D3" s="22"/>
      <c r="E3" s="22"/>
      <c r="F3" s="22"/>
      <c r="G3" s="22"/>
      <c r="I3" s="23"/>
    </row>
    <row r="4" spans="5:8" ht="12.75">
      <c r="E4" s="40"/>
      <c r="F4" s="40"/>
      <c r="G4" s="40"/>
      <c r="H4" s="40"/>
    </row>
    <row r="5" spans="2:13" ht="27" customHeight="1">
      <c r="B5" s="40"/>
      <c r="C5" s="40"/>
      <c r="D5" s="41"/>
      <c r="E5" s="162" t="s">
        <v>29</v>
      </c>
      <c r="F5" s="163"/>
      <c r="G5" s="163"/>
      <c r="H5" s="164"/>
      <c r="J5" s="161"/>
      <c r="K5" s="161"/>
      <c r="L5" s="161"/>
      <c r="M5" s="161"/>
    </row>
    <row r="6" spans="1:13" ht="38.25" customHeight="1">
      <c r="A6" s="42"/>
      <c r="B6" s="43" t="s">
        <v>30</v>
      </c>
      <c r="C6" s="30" t="s">
        <v>48</v>
      </c>
      <c r="D6" s="44" t="s">
        <v>49</v>
      </c>
      <c r="E6" s="27" t="s">
        <v>33</v>
      </c>
      <c r="F6" s="30" t="s">
        <v>50</v>
      </c>
      <c r="G6" s="29" t="s">
        <v>35</v>
      </c>
      <c r="H6" s="30" t="s">
        <v>36</v>
      </c>
      <c r="I6" s="45"/>
      <c r="J6" s="45"/>
      <c r="K6" s="45"/>
      <c r="L6" s="45"/>
      <c r="M6" s="45"/>
    </row>
    <row r="7" spans="1:13" ht="15" customHeight="1">
      <c r="A7" s="42"/>
      <c r="B7" s="31" t="s">
        <v>37</v>
      </c>
      <c r="C7" s="32">
        <v>123437912143.889</v>
      </c>
      <c r="D7" s="32">
        <v>264392820.444</v>
      </c>
      <c r="E7" s="32">
        <v>112803651.159</v>
      </c>
      <c r="F7" s="32">
        <v>17850695.16</v>
      </c>
      <c r="G7" s="32">
        <v>15372466.27</v>
      </c>
      <c r="H7" s="32">
        <v>118366007.85500002</v>
      </c>
      <c r="I7" s="46"/>
      <c r="J7" s="46"/>
      <c r="K7" s="46"/>
      <c r="L7" s="46"/>
      <c r="M7" s="46"/>
    </row>
    <row r="8" spans="1:13" ht="15" customHeight="1">
      <c r="A8" s="42"/>
      <c r="B8" s="31" t="s">
        <v>38</v>
      </c>
      <c r="C8" s="32">
        <v>131221884384.95601</v>
      </c>
      <c r="D8" s="32">
        <v>261086401.42400002</v>
      </c>
      <c r="E8" s="32">
        <v>116988001.852</v>
      </c>
      <c r="F8" s="32">
        <v>21366382.783</v>
      </c>
      <c r="G8" s="32">
        <v>14490497.888999999</v>
      </c>
      <c r="H8" s="32">
        <v>108241518.9</v>
      </c>
      <c r="I8" s="46"/>
      <c r="J8" s="46"/>
      <c r="K8" s="46"/>
      <c r="L8" s="46"/>
      <c r="M8" s="46"/>
    </row>
    <row r="9" spans="1:13" ht="15" customHeight="1">
      <c r="A9" s="42"/>
      <c r="B9" s="31" t="s">
        <v>39</v>
      </c>
      <c r="C9" s="32">
        <v>126638208442.768</v>
      </c>
      <c r="D9" s="32">
        <v>297918391.134</v>
      </c>
      <c r="E9" s="32">
        <v>120542301.37900001</v>
      </c>
      <c r="F9" s="32">
        <v>20733175.256</v>
      </c>
      <c r="G9" s="32">
        <v>18494101.522</v>
      </c>
      <c r="H9" s="32">
        <v>138148812.977</v>
      </c>
      <c r="I9" s="46"/>
      <c r="J9" s="46"/>
      <c r="K9" s="46"/>
      <c r="L9" s="46"/>
      <c r="M9" s="46"/>
    </row>
    <row r="10" spans="1:13" ht="15" customHeight="1">
      <c r="A10" s="42"/>
      <c r="B10" s="31" t="s">
        <v>40</v>
      </c>
      <c r="C10" s="32">
        <v>129504344102.979</v>
      </c>
      <c r="D10" s="32">
        <v>264567314.427</v>
      </c>
      <c r="E10" s="32">
        <v>106569765.45099999</v>
      </c>
      <c r="F10" s="32">
        <v>17481891.386</v>
      </c>
      <c r="G10" s="32">
        <v>15023790.222</v>
      </c>
      <c r="H10" s="32">
        <v>125491867.368</v>
      </c>
      <c r="I10" s="46"/>
      <c r="J10" s="46"/>
      <c r="K10" s="46"/>
      <c r="L10" s="46"/>
      <c r="M10" s="46"/>
    </row>
    <row r="11" spans="1:13" ht="15" customHeight="1">
      <c r="A11" s="42"/>
      <c r="B11" s="31" t="s">
        <v>41</v>
      </c>
      <c r="C11" s="32">
        <v>120452412630.84</v>
      </c>
      <c r="D11" s="32">
        <v>247680131.09100002</v>
      </c>
      <c r="E11" s="32">
        <v>98472087.724</v>
      </c>
      <c r="F11" s="32">
        <v>15134748.632999998</v>
      </c>
      <c r="G11" s="32">
        <v>13175201.985</v>
      </c>
      <c r="H11" s="32">
        <v>120898092.749</v>
      </c>
      <c r="I11" s="46"/>
      <c r="J11" s="46"/>
      <c r="K11" s="46"/>
      <c r="L11" s="46"/>
      <c r="M11" s="46"/>
    </row>
    <row r="12" spans="1:13" ht="15" customHeight="1">
      <c r="A12" s="42"/>
      <c r="B12" s="31" t="s">
        <v>42</v>
      </c>
      <c r="C12" s="32">
        <v>126485104464.711</v>
      </c>
      <c r="D12" s="32">
        <v>268949984.26199996</v>
      </c>
      <c r="E12" s="32">
        <v>111369144.715</v>
      </c>
      <c r="F12" s="32">
        <v>20218707.81</v>
      </c>
      <c r="G12" s="32">
        <v>17428081.856</v>
      </c>
      <c r="H12" s="32">
        <v>119934049.88099998</v>
      </c>
      <c r="I12" s="46"/>
      <c r="J12" s="46"/>
      <c r="K12" s="46"/>
      <c r="L12" s="46"/>
      <c r="M12" s="46"/>
    </row>
    <row r="13" spans="1:13" ht="15" customHeight="1">
      <c r="A13" s="42"/>
      <c r="B13" s="31" t="s">
        <v>43</v>
      </c>
      <c r="C13" s="32">
        <v>118081440911.711</v>
      </c>
      <c r="D13" s="32">
        <f>+SUM(E13:H13)</f>
        <v>299116509.28</v>
      </c>
      <c r="E13" s="32">
        <v>113412387.963</v>
      </c>
      <c r="F13" s="32">
        <v>18801054.575</v>
      </c>
      <c r="G13" s="32">
        <v>15986442.165000001</v>
      </c>
      <c r="H13" s="32">
        <v>150916624.577</v>
      </c>
      <c r="I13" s="46"/>
      <c r="J13" s="46"/>
      <c r="K13" s="46"/>
      <c r="L13" s="46"/>
      <c r="M13" s="46"/>
    </row>
    <row r="14" spans="1:13" ht="15" customHeight="1">
      <c r="A14" s="42"/>
      <c r="B14" s="33" t="s">
        <v>44</v>
      </c>
      <c r="C14" s="34">
        <v>121981797461.13602</v>
      </c>
      <c r="D14" s="32">
        <f>+SUM(E14:H14)</f>
        <v>294284720.417</v>
      </c>
      <c r="E14" s="34">
        <v>108772184.49000001</v>
      </c>
      <c r="F14" s="34">
        <v>19576288.11</v>
      </c>
      <c r="G14" s="34">
        <v>16377453.201000001</v>
      </c>
      <c r="H14" s="34">
        <v>149558794.616</v>
      </c>
      <c r="I14" s="46"/>
      <c r="J14" s="46"/>
      <c r="K14" s="46"/>
      <c r="L14" s="46"/>
      <c r="M14" s="46"/>
    </row>
    <row r="15" spans="1:17" ht="15" customHeight="1">
      <c r="A15" s="37"/>
      <c r="B15" s="33" t="s">
        <v>99</v>
      </c>
      <c r="C15" s="34">
        <v>113710178988.764</v>
      </c>
      <c r="D15" s="32">
        <f>+SUM(E15:H15)</f>
        <v>266840254.912</v>
      </c>
      <c r="E15" s="34">
        <v>104019965.94600001</v>
      </c>
      <c r="F15" s="34">
        <v>26642597.982</v>
      </c>
      <c r="G15" s="34">
        <v>16322345.251999998</v>
      </c>
      <c r="H15" s="34">
        <v>119855345.73200001</v>
      </c>
      <c r="I15" s="46"/>
      <c r="J15" s="38"/>
      <c r="K15" s="38"/>
      <c r="L15" s="38"/>
      <c r="M15" s="38"/>
      <c r="N15" s="46"/>
      <c r="O15" s="46"/>
      <c r="P15" s="46"/>
      <c r="Q15" s="46"/>
    </row>
    <row r="16" spans="1:17" ht="15" customHeight="1">
      <c r="A16" s="37"/>
      <c r="B16" s="33" t="s">
        <v>100</v>
      </c>
      <c r="C16" s="34">
        <v>110151491301.628</v>
      </c>
      <c r="D16" s="32">
        <f>+SUM(E16:H16)</f>
        <v>306138023.093</v>
      </c>
      <c r="E16" s="34">
        <v>124175638.67300001</v>
      </c>
      <c r="F16" s="34">
        <v>21307157.713</v>
      </c>
      <c r="G16" s="34">
        <v>18891394.376000002</v>
      </c>
      <c r="H16" s="34">
        <v>141763832.33099997</v>
      </c>
      <c r="I16" s="46"/>
      <c r="J16" s="38"/>
      <c r="K16" s="38"/>
      <c r="L16" s="38"/>
      <c r="M16" s="38"/>
      <c r="N16" s="46"/>
      <c r="O16" s="46"/>
      <c r="P16" s="46"/>
      <c r="Q16" s="46"/>
    </row>
    <row r="17" spans="1:17" ht="15" customHeight="1">
      <c r="A17" s="37"/>
      <c r="B17" s="33" t="s">
        <v>102</v>
      </c>
      <c r="C17" s="34">
        <v>84454648648.846</v>
      </c>
      <c r="D17" s="32">
        <v>349457282.627</v>
      </c>
      <c r="E17" s="34">
        <v>121973539.162</v>
      </c>
      <c r="F17" s="34">
        <v>20909545.105</v>
      </c>
      <c r="G17" s="34">
        <v>19284251.071</v>
      </c>
      <c r="H17" s="34">
        <v>187289947.289</v>
      </c>
      <c r="I17" s="46"/>
      <c r="J17" s="38"/>
      <c r="K17" s="38"/>
      <c r="L17" s="38"/>
      <c r="M17" s="38"/>
      <c r="N17" s="46"/>
      <c r="O17" s="46"/>
      <c r="P17" s="46"/>
      <c r="Q17" s="46"/>
    </row>
    <row r="18" spans="1:17" ht="15" customHeight="1">
      <c r="A18" s="37"/>
      <c r="B18" s="33" t="s">
        <v>130</v>
      </c>
      <c r="C18" s="34">
        <v>86956572317.786</v>
      </c>
      <c r="D18" s="32">
        <v>367500598.855</v>
      </c>
      <c r="E18" s="34">
        <v>114268720.805</v>
      </c>
      <c r="F18" s="34">
        <v>22085436.637</v>
      </c>
      <c r="G18" s="34">
        <v>22360655.618</v>
      </c>
      <c r="H18" s="34">
        <v>208785785.795</v>
      </c>
      <c r="I18" s="46"/>
      <c r="J18" s="38"/>
      <c r="K18" s="38"/>
      <c r="L18" s="38"/>
      <c r="M18" s="38"/>
      <c r="N18" s="46"/>
      <c r="O18" s="46"/>
      <c r="P18" s="46"/>
      <c r="Q18" s="46"/>
    </row>
    <row r="19" spans="1:17" ht="15" customHeight="1">
      <c r="A19" s="37"/>
      <c r="B19" s="33" t="s">
        <v>131</v>
      </c>
      <c r="C19" s="34">
        <v>84792563147.325</v>
      </c>
      <c r="D19" s="32">
        <v>353726920.984</v>
      </c>
      <c r="E19" s="34">
        <v>119046133.814</v>
      </c>
      <c r="F19" s="34">
        <v>29467451.9</v>
      </c>
      <c r="G19" s="34">
        <v>19612573.86</v>
      </c>
      <c r="H19" s="34">
        <v>185600761.41</v>
      </c>
      <c r="I19" s="46"/>
      <c r="J19" s="38"/>
      <c r="K19" s="38"/>
      <c r="L19" s="38"/>
      <c r="M19" s="38"/>
      <c r="N19" s="46"/>
      <c r="O19" s="46"/>
      <c r="P19" s="46"/>
      <c r="Q19" s="46"/>
    </row>
    <row r="20" spans="1:17" ht="15" customHeight="1">
      <c r="A20" s="37"/>
      <c r="B20" s="33" t="s">
        <v>132</v>
      </c>
      <c r="C20" s="34">
        <v>92003467457.225</v>
      </c>
      <c r="D20" s="32">
        <v>390365896.975</v>
      </c>
      <c r="E20" s="34">
        <v>140286114.789</v>
      </c>
      <c r="F20" s="34">
        <v>25740951.302</v>
      </c>
      <c r="G20" s="34">
        <v>22111506.607</v>
      </c>
      <c r="H20" s="34">
        <v>202227324.277</v>
      </c>
      <c r="I20" s="46"/>
      <c r="J20" s="38"/>
      <c r="K20" s="38"/>
      <c r="L20" s="38"/>
      <c r="M20" s="38"/>
      <c r="N20" s="46"/>
      <c r="O20" s="46"/>
      <c r="P20" s="46"/>
      <c r="Q20" s="46"/>
    </row>
    <row r="21" spans="1:17" ht="15" customHeight="1">
      <c r="A21" s="37"/>
      <c r="B21" s="33" t="s">
        <v>135</v>
      </c>
      <c r="C21" s="34">
        <v>91466989568.204</v>
      </c>
      <c r="D21" s="32">
        <v>404436602.768</v>
      </c>
      <c r="E21" s="34">
        <v>133165951.486</v>
      </c>
      <c r="F21" s="34">
        <v>26442156.222</v>
      </c>
      <c r="G21" s="34">
        <v>22304937.961</v>
      </c>
      <c r="H21" s="34">
        <v>222523557.099</v>
      </c>
      <c r="I21" s="46"/>
      <c r="J21" s="38"/>
      <c r="K21" s="38"/>
      <c r="L21" s="38"/>
      <c r="M21" s="38"/>
      <c r="N21" s="46"/>
      <c r="O21" s="46"/>
      <c r="P21" s="46"/>
      <c r="Q21" s="46"/>
    </row>
    <row r="22" spans="1:17" ht="15" customHeight="1">
      <c r="A22" s="37"/>
      <c r="B22" s="33" t="s">
        <v>134</v>
      </c>
      <c r="C22" s="34">
        <v>94244676560.631</v>
      </c>
      <c r="D22" s="32">
        <v>407921871.261</v>
      </c>
      <c r="E22" s="34">
        <v>134587319.899</v>
      </c>
      <c r="F22" s="34">
        <v>28191149.139</v>
      </c>
      <c r="G22" s="34">
        <v>22861754.434</v>
      </c>
      <c r="H22" s="34">
        <v>222281647.789</v>
      </c>
      <c r="I22" s="46"/>
      <c r="J22" s="38"/>
      <c r="K22" s="38"/>
      <c r="L22" s="38"/>
      <c r="M22" s="38"/>
      <c r="N22" s="46"/>
      <c r="O22" s="46"/>
      <c r="P22" s="46"/>
      <c r="Q22" s="46"/>
    </row>
    <row r="23" spans="2:8" ht="12.75">
      <c r="B23" s="47"/>
      <c r="C23" s="47"/>
      <c r="D23" s="47"/>
      <c r="E23" s="47"/>
      <c r="F23" s="47"/>
      <c r="G23" s="47"/>
      <c r="H23" s="47"/>
    </row>
    <row r="24" spans="2:8" ht="12.75">
      <c r="B24" s="160" t="s">
        <v>47</v>
      </c>
      <c r="C24" s="160"/>
      <c r="D24" s="160"/>
      <c r="E24" s="160"/>
      <c r="F24" s="160"/>
      <c r="G24" s="160"/>
      <c r="H24" s="160"/>
    </row>
    <row r="25" spans="2:8" ht="12.75">
      <c r="B25" s="160"/>
      <c r="C25" s="160"/>
      <c r="D25" s="160"/>
      <c r="E25" s="160"/>
      <c r="F25" s="160"/>
      <c r="G25" s="160"/>
      <c r="H25" s="160"/>
    </row>
    <row r="26" spans="2:8" ht="12.75">
      <c r="B26" s="160"/>
      <c r="C26" s="160"/>
      <c r="D26" s="160"/>
      <c r="E26" s="160"/>
      <c r="F26" s="160"/>
      <c r="G26" s="160"/>
      <c r="H26" s="160"/>
    </row>
    <row r="27" spans="2:8" ht="12.75">
      <c r="B27" s="160"/>
      <c r="C27" s="160"/>
      <c r="D27" s="160"/>
      <c r="E27" s="160"/>
      <c r="F27" s="160"/>
      <c r="G27" s="160"/>
      <c r="H27" s="160"/>
    </row>
    <row r="28" spans="2:8" ht="12.75">
      <c r="B28" s="160"/>
      <c r="C28" s="160"/>
      <c r="D28" s="160"/>
      <c r="E28" s="160"/>
      <c r="F28" s="160"/>
      <c r="G28" s="160"/>
      <c r="H28" s="160"/>
    </row>
    <row r="29" spans="2:8" ht="12.75">
      <c r="B29" s="160"/>
      <c r="C29" s="160"/>
      <c r="D29" s="160"/>
      <c r="E29" s="160"/>
      <c r="F29" s="160"/>
      <c r="G29" s="160"/>
      <c r="H29" s="160"/>
    </row>
    <row r="30" spans="2:8" ht="12.75">
      <c r="B30" s="160"/>
      <c r="C30" s="160"/>
      <c r="D30" s="160"/>
      <c r="E30" s="160"/>
      <c r="F30" s="160"/>
      <c r="G30" s="160"/>
      <c r="H30" s="160"/>
    </row>
    <row r="31" ht="12.75">
      <c r="H31" s="35" t="s">
        <v>45</v>
      </c>
    </row>
  </sheetData>
  <mergeCells count="4">
    <mergeCell ref="B1:H2"/>
    <mergeCell ref="B24:H30"/>
    <mergeCell ref="J5:M5"/>
    <mergeCell ref="E5:H5"/>
  </mergeCells>
  <hyperlinks>
    <hyperlink ref="H31" location="INDICE!A1" display="volver"/>
  </hyperlinks>
  <printOptions/>
  <pageMargins left="0.75" right="0.75" top="1" bottom="1" header="0" footer="0"/>
  <pageSetup fitToHeight="1" fitToWidth="1" horizontalDpi="600" verticalDpi="600" orientation="landscape" scale="92"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29"/>
  <sheetViews>
    <sheetView zoomScaleSheetLayoutView="100" workbookViewId="0" topLeftCell="A1">
      <selection activeCell="A1" sqref="A1"/>
    </sheetView>
  </sheetViews>
  <sheetFormatPr defaultColWidth="11.421875" defaultRowHeight="12.75"/>
  <cols>
    <col min="1" max="1" width="3.57421875" style="48" customWidth="1"/>
    <col min="2" max="2" width="15.140625" style="48" customWidth="1"/>
    <col min="3" max="3" width="17.8515625" style="48" customWidth="1"/>
    <col min="4" max="4" width="20.7109375" style="48" customWidth="1"/>
    <col min="5" max="5" width="18.28125" style="48" customWidth="1"/>
    <col min="6" max="6" width="22.140625" style="48" customWidth="1"/>
    <col min="7" max="7" width="17.7109375" style="48" customWidth="1"/>
    <col min="8" max="16384" width="11.421875" style="48" customWidth="1"/>
  </cols>
  <sheetData>
    <row r="1" spans="1:6" ht="12.75">
      <c r="A1" s="21"/>
      <c r="B1" s="21"/>
      <c r="C1" s="21"/>
      <c r="D1" s="38"/>
      <c r="E1" s="38"/>
      <c r="F1" s="38"/>
    </row>
    <row r="2" spans="1:8" ht="12.75">
      <c r="A2" s="21"/>
      <c r="B2" s="49"/>
      <c r="C2" s="152" t="s">
        <v>55</v>
      </c>
      <c r="D2" s="152"/>
      <c r="E2" s="152"/>
      <c r="F2" s="152"/>
      <c r="G2" s="152"/>
      <c r="H2" s="49"/>
    </row>
    <row r="3" spans="1:6" ht="12.75">
      <c r="A3" s="21"/>
      <c r="B3" s="22"/>
      <c r="C3" s="22"/>
      <c r="D3" s="38"/>
      <c r="E3" s="38"/>
      <c r="F3" s="38"/>
    </row>
    <row r="4" spans="1:6" ht="12.75">
      <c r="A4" s="21"/>
      <c r="B4" s="22"/>
      <c r="C4" s="22"/>
      <c r="D4" s="38"/>
      <c r="E4" s="38"/>
      <c r="F4" s="38"/>
    </row>
    <row r="5" spans="2:7" ht="12.75">
      <c r="B5" s="38"/>
      <c r="C5" s="38"/>
      <c r="D5" s="38"/>
      <c r="E5" s="38"/>
      <c r="F5" s="38"/>
      <c r="G5" s="38"/>
    </row>
    <row r="6" spans="2:7" ht="37.5" customHeight="1">
      <c r="B6" s="151" t="s">
        <v>52</v>
      </c>
      <c r="C6" s="151"/>
      <c r="D6" s="165" t="s">
        <v>53</v>
      </c>
      <c r="E6" s="166"/>
      <c r="F6" s="166"/>
      <c r="G6" s="167"/>
    </row>
    <row r="7" spans="1:7" ht="29.25" customHeight="1">
      <c r="A7" s="50"/>
      <c r="B7" s="51" t="s">
        <v>30</v>
      </c>
      <c r="C7" s="52" t="s">
        <v>54</v>
      </c>
      <c r="D7" s="27" t="s">
        <v>33</v>
      </c>
      <c r="E7" s="27" t="s">
        <v>50</v>
      </c>
      <c r="F7" s="29" t="s">
        <v>35</v>
      </c>
      <c r="G7" s="27" t="s">
        <v>36</v>
      </c>
    </row>
    <row r="8" spans="1:7" ht="12.75">
      <c r="A8" s="50"/>
      <c r="B8" s="31" t="s">
        <v>37</v>
      </c>
      <c r="C8" s="32">
        <v>461507</v>
      </c>
      <c r="D8" s="53">
        <v>0.003880722317145304</v>
      </c>
      <c r="E8" s="53">
        <v>0.000488685568600653</v>
      </c>
      <c r="F8" s="53">
        <v>0.00027287350178495384</v>
      </c>
      <c r="G8" s="53">
        <v>0.001642742876993155</v>
      </c>
    </row>
    <row r="9" spans="1:7" ht="12.75">
      <c r="A9" s="50"/>
      <c r="B9" s="31" t="s">
        <v>38</v>
      </c>
      <c r="C9" s="32">
        <v>484396</v>
      </c>
      <c r="D9" s="53">
        <v>0.003998811777015013</v>
      </c>
      <c r="E9" s="53">
        <v>0.000530448011498305</v>
      </c>
      <c r="F9" s="53">
        <v>0.00025611186629373044</v>
      </c>
      <c r="G9" s="53">
        <v>0.001753715609857607</v>
      </c>
    </row>
    <row r="10" spans="1:7" ht="12.75">
      <c r="A10" s="50"/>
      <c r="B10" s="31" t="s">
        <v>39</v>
      </c>
      <c r="C10" s="32">
        <v>492357</v>
      </c>
      <c r="D10" s="53">
        <v>0.004150918010613006</v>
      </c>
      <c r="E10" s="53">
        <v>0.0005672402550181357</v>
      </c>
      <c r="F10" s="53">
        <v>0.00028712552055266646</v>
      </c>
      <c r="G10" s="53">
        <v>0.0020826209479725822</v>
      </c>
    </row>
    <row r="11" spans="1:7" ht="12.75">
      <c r="A11" s="50"/>
      <c r="B11" s="31" t="s">
        <v>40</v>
      </c>
      <c r="C11" s="32">
        <v>419326</v>
      </c>
      <c r="D11" s="53">
        <v>0.003456051624672557</v>
      </c>
      <c r="E11" s="53">
        <v>0.000468497576509147</v>
      </c>
      <c r="F11" s="53">
        <v>0.00023139681894018596</v>
      </c>
      <c r="G11" s="53">
        <v>0.0017497571143219575</v>
      </c>
    </row>
    <row r="12" spans="1:7" ht="12.75">
      <c r="A12" s="50"/>
      <c r="B12" s="31" t="s">
        <v>41</v>
      </c>
      <c r="C12" s="32">
        <v>406049</v>
      </c>
      <c r="D12" s="53">
        <v>0.003247888136934844</v>
      </c>
      <c r="E12" s="53">
        <v>0.0004588834916880888</v>
      </c>
      <c r="F12" s="53">
        <v>0.0002264874400911248</v>
      </c>
      <c r="G12" s="53">
        <v>0.001752015323073846</v>
      </c>
    </row>
    <row r="13" spans="1:7" ht="12.75">
      <c r="A13" s="50"/>
      <c r="B13" s="31" t="s">
        <v>42</v>
      </c>
      <c r="C13" s="32">
        <v>420981</v>
      </c>
      <c r="D13" s="53">
        <v>0.0033926687045825366</v>
      </c>
      <c r="E13" s="53">
        <v>0.0004611076529347202</v>
      </c>
      <c r="F13" s="53">
        <v>0.0002589066344391599</v>
      </c>
      <c r="G13" s="53">
        <v>0.0017268441375818619</v>
      </c>
    </row>
    <row r="14" spans="1:7" ht="12.75">
      <c r="A14" s="50"/>
      <c r="B14" s="31" t="s">
        <v>43</v>
      </c>
      <c r="C14" s="32">
        <v>433086</v>
      </c>
      <c r="D14" s="53">
        <v>0.0035760135156968497</v>
      </c>
      <c r="E14" s="53">
        <v>0.0005247246421308559</v>
      </c>
      <c r="F14" s="53">
        <v>0.00029538139060691633</v>
      </c>
      <c r="G14" s="53">
        <v>0.0020381197098083602</v>
      </c>
    </row>
    <row r="15" spans="1:7" ht="12.75">
      <c r="A15" s="50"/>
      <c r="B15" s="31" t="s">
        <v>44</v>
      </c>
      <c r="C15" s="34">
        <v>418381</v>
      </c>
      <c r="D15" s="53">
        <v>0.0031701129144189794</v>
      </c>
      <c r="E15" s="53">
        <v>0.0005507955169213884</v>
      </c>
      <c r="F15" s="53">
        <v>0.00030202416613041793</v>
      </c>
      <c r="G15" s="53">
        <v>0.0018696794455160812</v>
      </c>
    </row>
    <row r="16" spans="1:7" ht="12.75">
      <c r="A16" s="63"/>
      <c r="B16" s="31" t="s">
        <v>99</v>
      </c>
      <c r="C16" s="34">
        <v>415904</v>
      </c>
      <c r="D16" s="53">
        <v>0.0033004808732468934</v>
      </c>
      <c r="E16" s="53">
        <v>0.0006091856876938938</v>
      </c>
      <c r="F16" s="53">
        <v>0.0002701467955475972</v>
      </c>
      <c r="G16" s="53">
        <v>0.0018816418040331884</v>
      </c>
    </row>
    <row r="17" spans="1:7" ht="12.75">
      <c r="A17" s="63"/>
      <c r="B17" s="31" t="s">
        <v>100</v>
      </c>
      <c r="C17" s="34">
        <v>470822</v>
      </c>
      <c r="D17" s="53">
        <v>0.0038073972087661677</v>
      </c>
      <c r="E17" s="53">
        <v>0.0006249748703056565</v>
      </c>
      <c r="F17" s="53">
        <v>0.00031921978882487</v>
      </c>
      <c r="G17" s="53">
        <v>0.002006916065105506</v>
      </c>
    </row>
    <row r="18" spans="1:7" ht="12.75">
      <c r="A18" s="63"/>
      <c r="B18" s="31" t="s">
        <v>102</v>
      </c>
      <c r="C18" s="34">
        <v>486795</v>
      </c>
      <c r="D18" s="53">
        <v>0.0038747180047465552</v>
      </c>
      <c r="E18" s="53">
        <v>0.0006443363956744401</v>
      </c>
      <c r="F18" s="53">
        <v>0.00035418619068463045</v>
      </c>
      <c r="G18" s="53">
        <v>0.0025434612067317163</v>
      </c>
    </row>
    <row r="19" spans="1:7" ht="12.75">
      <c r="A19" s="63"/>
      <c r="B19" s="31" t="s">
        <v>130</v>
      </c>
      <c r="C19" s="34">
        <v>455750</v>
      </c>
      <c r="D19" s="53">
        <v>0.0036408959823121057</v>
      </c>
      <c r="E19" s="53">
        <v>0.0006179228155323214</v>
      </c>
      <c r="F19" s="53">
        <v>0.00034480457086811817</v>
      </c>
      <c r="G19" s="53">
        <v>0.0021396259950509653</v>
      </c>
    </row>
    <row r="20" spans="1:7" ht="12.75">
      <c r="A20" s="63"/>
      <c r="B20" s="31" t="s">
        <v>131</v>
      </c>
      <c r="C20" s="34">
        <v>464742</v>
      </c>
      <c r="D20" s="53">
        <v>0.0038150016354799175</v>
      </c>
      <c r="E20" s="53">
        <v>0.0006800827455862322</v>
      </c>
      <c r="F20" s="53">
        <v>0.0003898254668772165</v>
      </c>
      <c r="G20" s="53">
        <v>0.002201387074823252</v>
      </c>
    </row>
    <row r="21" spans="1:7" ht="12.75">
      <c r="A21" s="63"/>
      <c r="B21" s="31" t="s">
        <v>132</v>
      </c>
      <c r="C21" s="34">
        <v>517900</v>
      </c>
      <c r="D21" s="53">
        <v>0.004155258475772603</v>
      </c>
      <c r="E21" s="53">
        <v>0.0007377988954866238</v>
      </c>
      <c r="F21" s="53">
        <v>0.0004089768478030894</v>
      </c>
      <c r="G21" s="53">
        <v>0.0023387114061755904</v>
      </c>
    </row>
    <row r="22" spans="1:7" ht="12.75">
      <c r="A22" s="63"/>
      <c r="B22" s="31" t="s">
        <v>135</v>
      </c>
      <c r="C22" s="34">
        <v>526344</v>
      </c>
      <c r="D22" s="53">
        <v>0.004398631784001331</v>
      </c>
      <c r="E22" s="53">
        <v>0.0007620335333723736</v>
      </c>
      <c r="F22" s="53">
        <v>0.00042919382898657646</v>
      </c>
      <c r="G22" s="53">
        <v>0.0026807565351257925</v>
      </c>
    </row>
    <row r="23" spans="1:7" ht="12.75">
      <c r="A23" s="63"/>
      <c r="B23" s="31" t="s">
        <v>134</v>
      </c>
      <c r="C23" s="34">
        <v>520577</v>
      </c>
      <c r="D23" s="53">
        <v>0.004281726044743268</v>
      </c>
      <c r="E23" s="53">
        <v>0.0007330724237949644</v>
      </c>
      <c r="F23" s="53">
        <v>0.00041219196064059475</v>
      </c>
      <c r="G23" s="53">
        <v>0.0024286806048463934</v>
      </c>
    </row>
    <row r="24" spans="1:3" ht="12.75">
      <c r="A24" s="63"/>
      <c r="B24" s="24"/>
      <c r="C24" s="115"/>
    </row>
    <row r="25" spans="1:7" ht="12.75">
      <c r="A25" s="63"/>
      <c r="B25" s="24"/>
      <c r="C25" s="115"/>
      <c r="D25" s="116"/>
      <c r="E25" s="116"/>
      <c r="F25" s="116"/>
      <c r="G25" s="116"/>
    </row>
    <row r="26" spans="1:7" ht="12.75">
      <c r="A26" s="63"/>
      <c r="B26" s="24"/>
      <c r="C26" s="115"/>
      <c r="D26" s="116"/>
      <c r="E26" s="116"/>
      <c r="F26" s="116"/>
      <c r="G26" s="116"/>
    </row>
    <row r="27" spans="2:7" ht="12.75">
      <c r="B27" s="54"/>
      <c r="C27" s="38"/>
      <c r="D27" s="38"/>
      <c r="E27" s="38"/>
      <c r="F27" s="38"/>
      <c r="G27" s="38"/>
    </row>
    <row r="28" spans="2:7" ht="12.75">
      <c r="B28" s="38"/>
      <c r="C28" s="38"/>
      <c r="D28" s="38"/>
      <c r="E28" s="38"/>
      <c r="F28" s="38"/>
      <c r="G28" s="38"/>
    </row>
    <row r="29" ht="12.75">
      <c r="G29" s="55" t="s">
        <v>45</v>
      </c>
    </row>
  </sheetData>
  <mergeCells count="3">
    <mergeCell ref="D6:G6"/>
    <mergeCell ref="B6:C6"/>
    <mergeCell ref="C2:G2"/>
  </mergeCells>
  <hyperlinks>
    <hyperlink ref="G29"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H27"/>
  <sheetViews>
    <sheetView zoomScaleSheetLayoutView="100" workbookViewId="0" topLeftCell="A1">
      <selection activeCell="A1" sqref="A1"/>
    </sheetView>
  </sheetViews>
  <sheetFormatPr defaultColWidth="11.421875" defaultRowHeight="12.75"/>
  <cols>
    <col min="1" max="1" width="3.7109375" style="21" customWidth="1"/>
    <col min="2" max="2" width="12.28125" style="21" customWidth="1"/>
    <col min="3" max="3" width="27.57421875" style="21" customWidth="1"/>
    <col min="4" max="4" width="16.28125" style="21" customWidth="1"/>
    <col min="5" max="5" width="19.7109375" style="21" customWidth="1"/>
    <col min="6" max="6" width="11.421875" style="21" customWidth="1"/>
    <col min="7" max="7" width="22.00390625" style="21" customWidth="1"/>
    <col min="8" max="8" width="11.421875" style="21" customWidth="1"/>
    <col min="9" max="9" width="11.421875" style="24" customWidth="1"/>
    <col min="10" max="16384" width="11.421875" style="21" customWidth="1"/>
  </cols>
  <sheetData>
    <row r="2" spans="2:7" ht="12.75">
      <c r="B2" s="156" t="s">
        <v>98</v>
      </c>
      <c r="C2" s="156"/>
      <c r="D2" s="156"/>
      <c r="E2" s="156"/>
      <c r="F2" s="156"/>
      <c r="G2" s="156"/>
    </row>
    <row r="3" spans="2:7" ht="12.75">
      <c r="B3" s="156" t="s">
        <v>97</v>
      </c>
      <c r="C3" s="156"/>
      <c r="D3" s="156"/>
      <c r="E3" s="156"/>
      <c r="F3" s="156"/>
      <c r="G3" s="156"/>
    </row>
    <row r="4" spans="2:3" ht="12.75">
      <c r="B4" s="22"/>
      <c r="C4" s="22"/>
    </row>
    <row r="5" ht="12.75"/>
    <row r="7" spans="2:7" ht="32.25" customHeight="1">
      <c r="B7" s="170" t="s">
        <v>56</v>
      </c>
      <c r="C7" s="170"/>
      <c r="D7" s="153" t="s">
        <v>57</v>
      </c>
      <c r="E7" s="168"/>
      <c r="F7" s="168"/>
      <c r="G7" s="169"/>
    </row>
    <row r="8" spans="1:7" ht="38.25" customHeight="1">
      <c r="A8" s="25"/>
      <c r="B8" s="51" t="s">
        <v>30</v>
      </c>
      <c r="C8" s="56" t="s">
        <v>58</v>
      </c>
      <c r="D8" s="27" t="s">
        <v>33</v>
      </c>
      <c r="E8" s="27" t="s">
        <v>50</v>
      </c>
      <c r="F8" s="29" t="s">
        <v>35</v>
      </c>
      <c r="G8" s="27" t="s">
        <v>36</v>
      </c>
    </row>
    <row r="9" spans="1:8" ht="13.5" customHeight="1">
      <c r="A9" s="24"/>
      <c r="B9" s="57" t="s">
        <v>37</v>
      </c>
      <c r="C9" s="58">
        <v>264392820.444</v>
      </c>
      <c r="D9" s="59">
        <v>0.0009138493125799724</v>
      </c>
      <c r="E9" s="59">
        <v>0.0001446127437670188</v>
      </c>
      <c r="F9" s="59">
        <v>0.0001245360197933406</v>
      </c>
      <c r="G9" s="59">
        <v>0.0009589112923185482</v>
      </c>
      <c r="H9" s="46"/>
    </row>
    <row r="10" spans="1:8" ht="13.5" customHeight="1">
      <c r="A10" s="24"/>
      <c r="B10" s="57" t="s">
        <v>38</v>
      </c>
      <c r="C10" s="58">
        <v>261086401.42400002</v>
      </c>
      <c r="D10" s="59">
        <v>0.0008915281349626171</v>
      </c>
      <c r="E10" s="59">
        <v>0.00016282636759215415</v>
      </c>
      <c r="F10" s="59">
        <v>0.00011042744856864186</v>
      </c>
      <c r="G10" s="59">
        <v>0.0008248739865864128</v>
      </c>
      <c r="H10" s="46"/>
    </row>
    <row r="11" spans="1:8" ht="13.5" customHeight="1">
      <c r="A11" s="24"/>
      <c r="B11" s="57" t="s">
        <v>39</v>
      </c>
      <c r="C11" s="58">
        <v>297918391.134</v>
      </c>
      <c r="D11" s="59">
        <v>0.0009518636031042485</v>
      </c>
      <c r="E11" s="59">
        <v>0.00016371974549347806</v>
      </c>
      <c r="F11" s="59">
        <v>0.00014603887522901982</v>
      </c>
      <c r="G11" s="59">
        <v>0.0010908936147768864</v>
      </c>
      <c r="H11" s="46"/>
    </row>
    <row r="12" spans="1:8" ht="13.5" customHeight="1">
      <c r="A12" s="24"/>
      <c r="B12" s="57" t="s">
        <v>40</v>
      </c>
      <c r="C12" s="58">
        <v>264567314.427</v>
      </c>
      <c r="D12" s="59">
        <v>0.0008229049472368128</v>
      </c>
      <c r="E12" s="59">
        <v>0.0001349907719859867</v>
      </c>
      <c r="F12" s="59">
        <v>0.00011600993253209647</v>
      </c>
      <c r="G12" s="59">
        <v>0.000969016663010251</v>
      </c>
      <c r="H12" s="46"/>
    </row>
    <row r="13" spans="1:8" ht="13.5" customHeight="1">
      <c r="A13" s="24"/>
      <c r="B13" s="57" t="s">
        <v>41</v>
      </c>
      <c r="C13" s="58">
        <v>247680131.09100002</v>
      </c>
      <c r="D13" s="59">
        <v>0.0008175185998622972</v>
      </c>
      <c r="E13" s="59">
        <v>0.00012564919458595366</v>
      </c>
      <c r="F13" s="59">
        <v>0.00010938097209708103</v>
      </c>
      <c r="G13" s="59">
        <v>0.001003700051401427</v>
      </c>
      <c r="H13" s="46"/>
    </row>
    <row r="14" spans="1:8" ht="13.5" customHeight="1">
      <c r="A14" s="24"/>
      <c r="B14" s="60" t="s">
        <v>42</v>
      </c>
      <c r="C14" s="61">
        <v>268949984.26199996</v>
      </c>
      <c r="D14" s="62">
        <v>0.000880492174840016</v>
      </c>
      <c r="E14" s="62">
        <v>0.0001598505048919888</v>
      </c>
      <c r="F14" s="62">
        <v>0.0001377876227383153</v>
      </c>
      <c r="G14" s="62">
        <v>0.0009482069085412446</v>
      </c>
      <c r="H14" s="46"/>
    </row>
    <row r="15" spans="1:8" ht="13.5" customHeight="1">
      <c r="A15" s="24"/>
      <c r="B15" s="60" t="s">
        <v>43</v>
      </c>
      <c r="C15" s="61">
        <v>299116509.28000003</v>
      </c>
      <c r="D15" s="62">
        <v>0.0009604590449382979</v>
      </c>
      <c r="E15" s="62">
        <v>0.00015922108021240586</v>
      </c>
      <c r="F15" s="62">
        <v>0.0012780723491495987</v>
      </c>
      <c r="G15" s="62">
        <v>0.00013538488386970987</v>
      </c>
      <c r="H15" s="46"/>
    </row>
    <row r="16" spans="1:8" ht="13.5" customHeight="1">
      <c r="A16" s="24"/>
      <c r="B16" s="60" t="s">
        <v>44</v>
      </c>
      <c r="C16" s="61">
        <v>294284720.417</v>
      </c>
      <c r="D16" s="62">
        <v>0.0008917083266022158</v>
      </c>
      <c r="E16" s="62">
        <v>0.0001604853225436123</v>
      </c>
      <c r="F16" s="62">
        <v>0.0012260746908869754</v>
      </c>
      <c r="G16" s="62">
        <v>0.00013426145164173315</v>
      </c>
      <c r="H16" s="46"/>
    </row>
    <row r="17" spans="1:8" ht="13.5" customHeight="1">
      <c r="A17" s="24"/>
      <c r="B17" s="57" t="s">
        <v>99</v>
      </c>
      <c r="C17" s="58">
        <v>266840254.91200003</v>
      </c>
      <c r="D17" s="62">
        <v>0.0009147814810517403</v>
      </c>
      <c r="E17" s="62">
        <v>0.00023430266506424744</v>
      </c>
      <c r="F17" s="62">
        <v>0.0010540423627672174</v>
      </c>
      <c r="G17" s="62">
        <v>0.00014354339600162666</v>
      </c>
      <c r="H17" s="46"/>
    </row>
    <row r="18" spans="1:8" ht="13.5" customHeight="1">
      <c r="A18" s="24"/>
      <c r="B18" s="57" t="s">
        <v>100</v>
      </c>
      <c r="C18" s="58">
        <v>306138023.093</v>
      </c>
      <c r="D18" s="62">
        <v>0.0011273169087921801</v>
      </c>
      <c r="E18" s="62">
        <v>0.00019343503625070835</v>
      </c>
      <c r="F18" s="62">
        <v>0.0012869896780862262</v>
      </c>
      <c r="G18" s="62">
        <v>0.00017150375499020405</v>
      </c>
      <c r="H18" s="46"/>
    </row>
    <row r="19" spans="1:8" ht="13.5" customHeight="1">
      <c r="A19" s="24"/>
      <c r="B19" s="57" t="s">
        <v>102</v>
      </c>
      <c r="C19" s="58">
        <v>349457282.627</v>
      </c>
      <c r="D19" s="62">
        <v>0.0014442489680959283</v>
      </c>
      <c r="E19" s="62">
        <v>0.00024758311637693034</v>
      </c>
      <c r="F19" s="62">
        <v>0.00022833853884327896</v>
      </c>
      <c r="G19" s="62">
        <v>0.0022176392926306866</v>
      </c>
      <c r="H19" s="46"/>
    </row>
    <row r="20" spans="1:8" ht="13.5" customHeight="1">
      <c r="A20" s="24"/>
      <c r="B20" s="57" t="s">
        <v>130</v>
      </c>
      <c r="C20" s="58">
        <v>367500598.855</v>
      </c>
      <c r="D20" s="62">
        <v>0.0013140895249113631</v>
      </c>
      <c r="E20" s="62">
        <v>0.00025398237359549957</v>
      </c>
      <c r="F20" s="62">
        <v>0.0002571473900360534</v>
      </c>
      <c r="G20" s="62">
        <v>0.0024010351400695126</v>
      </c>
      <c r="H20" s="46"/>
    </row>
    <row r="21" spans="1:8" ht="13.5" customHeight="1">
      <c r="A21" s="24"/>
      <c r="B21" s="57" t="s">
        <v>131</v>
      </c>
      <c r="C21" s="58">
        <v>353726920.984</v>
      </c>
      <c r="D21" s="62">
        <v>0.0014039690439261786</v>
      </c>
      <c r="E21" s="62">
        <v>0.0003475240139727941</v>
      </c>
      <c r="F21" s="62">
        <v>0.0002313006368957574</v>
      </c>
      <c r="G21" s="62">
        <v>0.0021888801861965563</v>
      </c>
      <c r="H21" s="46"/>
    </row>
    <row r="22" spans="1:8" ht="13.5" customHeight="1">
      <c r="A22" s="24"/>
      <c r="B22" s="57" t="s">
        <v>132</v>
      </c>
      <c r="C22" s="58">
        <v>390365896.975</v>
      </c>
      <c r="D22" s="62">
        <v>0.001524791604775363</v>
      </c>
      <c r="E22" s="62">
        <v>0.000279782404005237</v>
      </c>
      <c r="F22" s="62">
        <v>0.00024033340501302585</v>
      </c>
      <c r="G22" s="62">
        <v>0.00219804024637464</v>
      </c>
      <c r="H22" s="46"/>
    </row>
    <row r="23" spans="1:8" ht="13.5" customHeight="1">
      <c r="A23" s="24"/>
      <c r="B23" s="57" t="s">
        <v>135</v>
      </c>
      <c r="C23" s="58">
        <v>404436602.768</v>
      </c>
      <c r="D23" s="62">
        <v>0.0014558908313769573</v>
      </c>
      <c r="E23" s="62">
        <v>0.0002890896086864533</v>
      </c>
      <c r="F23" s="62">
        <v>0.00024385779029458408</v>
      </c>
      <c r="G23" s="62">
        <v>0.002432829134854945</v>
      </c>
      <c r="H23" s="46"/>
    </row>
    <row r="24" spans="1:8" ht="13.5" customHeight="1">
      <c r="A24" s="24"/>
      <c r="B24" s="57" t="s">
        <v>134</v>
      </c>
      <c r="C24" s="58">
        <v>407921871.261</v>
      </c>
      <c r="D24" s="62">
        <v>0.0014280628340043707</v>
      </c>
      <c r="E24" s="62">
        <v>0.0002991272310310664</v>
      </c>
      <c r="F24" s="62">
        <v>0.0002425787351425861</v>
      </c>
      <c r="G24" s="62">
        <v>0.0023585591876481024</v>
      </c>
      <c r="H24" s="46"/>
    </row>
    <row r="25" spans="1:8" ht="13.5" customHeight="1">
      <c r="A25" s="24"/>
      <c r="B25" s="117"/>
      <c r="D25" s="118"/>
      <c r="E25" s="118"/>
      <c r="F25" s="118"/>
      <c r="G25" s="118"/>
      <c r="H25" s="46"/>
    </row>
    <row r="26" spans="1:8" ht="13.5" customHeight="1">
      <c r="A26" s="24"/>
      <c r="B26" s="117"/>
      <c r="C26" s="114"/>
      <c r="D26" s="24"/>
      <c r="E26" s="24"/>
      <c r="F26" s="24"/>
      <c r="G26" s="24"/>
      <c r="H26" s="46"/>
    </row>
    <row r="27" ht="12.75">
      <c r="G27" s="55" t="s">
        <v>45</v>
      </c>
    </row>
  </sheetData>
  <mergeCells count="4">
    <mergeCell ref="B2:G2"/>
    <mergeCell ref="D7:G7"/>
    <mergeCell ref="B7:C7"/>
    <mergeCell ref="B3:G3"/>
  </mergeCells>
  <hyperlinks>
    <hyperlink ref="G27"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scale="81"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B2:T202"/>
  <sheetViews>
    <sheetView zoomScale="75" zoomScaleNormal="75" zoomScaleSheetLayoutView="100" workbookViewId="0" topLeftCell="A1">
      <selection activeCell="A1" sqref="A1"/>
    </sheetView>
  </sheetViews>
  <sheetFormatPr defaultColWidth="11.421875" defaultRowHeight="12.75"/>
  <cols>
    <col min="1" max="1" width="2.57421875" style="119" customWidth="1"/>
    <col min="2" max="2" width="26.57421875" style="119" customWidth="1"/>
    <col min="3" max="3" width="20.140625" style="119" bestFit="1" customWidth="1"/>
    <col min="4" max="4" width="20.57421875" style="119" customWidth="1"/>
    <col min="5" max="5" width="21.8515625" style="119" customWidth="1"/>
    <col min="6" max="6" width="14.8515625" style="119" customWidth="1"/>
    <col min="7" max="7" width="21.57421875" style="119" customWidth="1"/>
    <col min="8" max="8" width="16.57421875" style="119" customWidth="1"/>
    <col min="9" max="9" width="11.421875" style="119" customWidth="1"/>
    <col min="10" max="12" width="11.421875" style="94" customWidth="1"/>
    <col min="13" max="14" width="18.28125" style="95" bestFit="1" customWidth="1"/>
    <col min="15" max="15" width="19.421875" style="95" bestFit="1" customWidth="1"/>
    <col min="16" max="16" width="16.7109375" style="95" bestFit="1" customWidth="1"/>
    <col min="17" max="17" width="11.28125" style="94" customWidth="1"/>
    <col min="18" max="20" width="11.421875" style="94" customWidth="1"/>
    <col min="21" max="16384" width="11.421875" style="119" customWidth="1"/>
  </cols>
  <sheetData>
    <row r="1" ht="12.75"/>
    <row r="2" spans="2:8" ht="15.75" customHeight="1">
      <c r="B2" s="120"/>
      <c r="C2" s="171" t="s">
        <v>148</v>
      </c>
      <c r="D2" s="172"/>
      <c r="E2" s="172"/>
      <c r="F2" s="172"/>
      <c r="G2" s="172"/>
      <c r="H2" s="172"/>
    </row>
    <row r="3" spans="2:15" ht="15.75" customHeight="1">
      <c r="B3" s="121"/>
      <c r="C3" s="172"/>
      <c r="D3" s="172"/>
      <c r="E3" s="172"/>
      <c r="F3" s="172"/>
      <c r="G3" s="172"/>
      <c r="H3" s="172"/>
      <c r="I3" s="122"/>
      <c r="J3" s="131"/>
      <c r="K3" s="131"/>
      <c r="L3" s="131"/>
      <c r="M3" s="127"/>
      <c r="N3" s="127"/>
      <c r="O3" s="127"/>
    </row>
    <row r="4" ht="12.75">
      <c r="B4" s="123"/>
    </row>
    <row r="5" ht="12.75">
      <c r="B5" s="124"/>
    </row>
    <row r="6" spans="3:20" s="120" customFormat="1" ht="12.75">
      <c r="C6" s="139"/>
      <c r="D6" s="139"/>
      <c r="E6" s="139"/>
      <c r="F6" s="139"/>
      <c r="G6" s="139"/>
      <c r="H6" s="139"/>
      <c r="I6" s="139"/>
      <c r="J6" s="95"/>
      <c r="K6" s="140"/>
      <c r="L6" s="140"/>
      <c r="M6" s="128"/>
      <c r="N6" s="128"/>
      <c r="O6" s="128"/>
      <c r="P6" s="128"/>
      <c r="Q6" s="95"/>
      <c r="R6" s="95"/>
      <c r="S6" s="95"/>
      <c r="T6" s="95"/>
    </row>
    <row r="7" spans="2:16" ht="12.75">
      <c r="B7" s="134" t="s">
        <v>152</v>
      </c>
      <c r="C7" s="125"/>
      <c r="D7" s="125"/>
      <c r="E7" s="125"/>
      <c r="F7" s="125"/>
      <c r="G7" s="125"/>
      <c r="H7" s="125"/>
      <c r="I7" s="125"/>
      <c r="J7" s="94" t="s">
        <v>140</v>
      </c>
      <c r="K7" s="132"/>
      <c r="L7" s="132"/>
      <c r="M7" s="128"/>
      <c r="N7" s="128"/>
      <c r="O7" s="128"/>
      <c r="P7" s="128"/>
    </row>
    <row r="8" spans="3:16" ht="22.5" customHeight="1">
      <c r="C8" s="125"/>
      <c r="D8" s="125"/>
      <c r="E8" s="173" t="s">
        <v>147</v>
      </c>
      <c r="F8" s="174"/>
      <c r="G8" s="174"/>
      <c r="H8" s="175"/>
      <c r="I8" s="125"/>
      <c r="K8" s="132"/>
      <c r="L8" s="132" t="s">
        <v>137</v>
      </c>
      <c r="M8" s="128"/>
      <c r="N8" s="128"/>
      <c r="O8" s="128"/>
      <c r="P8" s="128"/>
    </row>
    <row r="9" spans="2:16" ht="25.5">
      <c r="B9" s="101" t="s">
        <v>143</v>
      </c>
      <c r="C9" s="135" t="s">
        <v>31</v>
      </c>
      <c r="D9" s="135" t="s">
        <v>146</v>
      </c>
      <c r="E9" s="136" t="s">
        <v>33</v>
      </c>
      <c r="F9" s="137" t="s">
        <v>50</v>
      </c>
      <c r="G9" s="138" t="s">
        <v>35</v>
      </c>
      <c r="H9" s="137" t="s">
        <v>36</v>
      </c>
      <c r="I9" s="125"/>
      <c r="J9" s="94" t="s">
        <v>103</v>
      </c>
      <c r="K9" s="132"/>
      <c r="L9" s="132">
        <v>15879796</v>
      </c>
      <c r="M9" s="128">
        <v>0.0025088483504448044</v>
      </c>
      <c r="N9" s="128">
        <v>0.0005061148140693999</v>
      </c>
      <c r="O9" s="128">
        <v>0.00020459960568762974</v>
      </c>
      <c r="P9" s="128">
        <v>0.0011816902433759225</v>
      </c>
    </row>
    <row r="10" spans="2:16" ht="12.75">
      <c r="B10" s="31" t="s">
        <v>103</v>
      </c>
      <c r="C10" s="32">
        <v>15879796</v>
      </c>
      <c r="D10" s="32">
        <v>69891</v>
      </c>
      <c r="E10" s="32">
        <v>39840</v>
      </c>
      <c r="F10" s="32">
        <v>8037</v>
      </c>
      <c r="G10" s="32">
        <v>3249</v>
      </c>
      <c r="H10" s="32">
        <v>18765</v>
      </c>
      <c r="I10" s="125"/>
      <c r="J10" s="94" t="s">
        <v>104</v>
      </c>
      <c r="K10" s="132"/>
      <c r="L10" s="132">
        <v>87881</v>
      </c>
      <c r="M10" s="128">
        <v>0.005279867093000762</v>
      </c>
      <c r="N10" s="128">
        <v>0.0013541038449721783</v>
      </c>
      <c r="O10" s="128">
        <v>0.00021620145423925535</v>
      </c>
      <c r="P10" s="128">
        <v>0.010320774683947612</v>
      </c>
    </row>
    <row r="11" spans="2:16" ht="12.75">
      <c r="B11" s="31" t="s">
        <v>104</v>
      </c>
      <c r="C11" s="32">
        <v>87881</v>
      </c>
      <c r="D11" s="32">
        <v>1509</v>
      </c>
      <c r="E11" s="32">
        <v>464</v>
      </c>
      <c r="F11" s="32">
        <v>119</v>
      </c>
      <c r="G11" s="32">
        <v>19</v>
      </c>
      <c r="H11" s="32">
        <v>907</v>
      </c>
      <c r="I11" s="125"/>
      <c r="J11" s="94" t="s">
        <v>105</v>
      </c>
      <c r="K11" s="132"/>
      <c r="L11" s="132">
        <v>8267240</v>
      </c>
      <c r="M11" s="128">
        <v>0.0037525220025062776</v>
      </c>
      <c r="N11" s="128">
        <v>0.0007430533043676003</v>
      </c>
      <c r="O11" s="128">
        <v>4.693222889380253E-05</v>
      </c>
      <c r="P11" s="128">
        <v>0.0032045761342358514</v>
      </c>
    </row>
    <row r="12" spans="2:16" ht="12.75">
      <c r="B12" s="31" t="s">
        <v>105</v>
      </c>
      <c r="C12" s="32">
        <v>8267240</v>
      </c>
      <c r="D12" s="32">
        <v>64047</v>
      </c>
      <c r="E12" s="32">
        <v>31023</v>
      </c>
      <c r="F12" s="32">
        <v>6143</v>
      </c>
      <c r="G12" s="32">
        <v>388</v>
      </c>
      <c r="H12" s="32">
        <v>26493</v>
      </c>
      <c r="I12" s="125"/>
      <c r="J12" s="94" t="s">
        <v>106</v>
      </c>
      <c r="K12" s="132"/>
      <c r="L12" s="132">
        <v>1382040</v>
      </c>
      <c r="M12" s="128">
        <v>0.003103383404243003</v>
      </c>
      <c r="N12" s="128">
        <v>1.4471361176232237E-06</v>
      </c>
      <c r="O12" s="128">
        <v>0.0009927353766895314</v>
      </c>
      <c r="P12" s="128">
        <v>0.0030563514804202484</v>
      </c>
    </row>
    <row r="13" spans="2:16" ht="12.75">
      <c r="B13" s="31" t="s">
        <v>106</v>
      </c>
      <c r="C13" s="32">
        <v>1382040</v>
      </c>
      <c r="D13" s="32">
        <v>9887</v>
      </c>
      <c r="E13" s="32">
        <v>4289</v>
      </c>
      <c r="F13" s="32">
        <v>2</v>
      </c>
      <c r="G13" s="32">
        <v>1372</v>
      </c>
      <c r="H13" s="32">
        <v>4224</v>
      </c>
      <c r="I13" s="125"/>
      <c r="J13" s="94" t="s">
        <v>107</v>
      </c>
      <c r="K13" s="132"/>
      <c r="L13" s="132">
        <v>10808645</v>
      </c>
      <c r="M13" s="128">
        <v>0.004871008345634443</v>
      </c>
      <c r="N13" s="128">
        <v>0.0006567890794822108</v>
      </c>
      <c r="O13" s="128">
        <v>0.0004556537845400603</v>
      </c>
      <c r="P13" s="128">
        <v>0.0014708596683488079</v>
      </c>
    </row>
    <row r="14" spans="2:16" ht="12.75">
      <c r="B14" s="31" t="s">
        <v>107</v>
      </c>
      <c r="C14" s="32">
        <v>10808645</v>
      </c>
      <c r="D14" s="32">
        <v>80571</v>
      </c>
      <c r="E14" s="32">
        <v>52649</v>
      </c>
      <c r="F14" s="32">
        <v>7099</v>
      </c>
      <c r="G14" s="32">
        <v>4925</v>
      </c>
      <c r="H14" s="32">
        <v>15898</v>
      </c>
      <c r="I14" s="125"/>
      <c r="J14" s="94" t="s">
        <v>108</v>
      </c>
      <c r="K14" s="132"/>
      <c r="L14" s="132">
        <v>3057</v>
      </c>
      <c r="M14" s="128">
        <v>0.0013084723585214263</v>
      </c>
      <c r="N14" s="128">
        <v>0</v>
      </c>
      <c r="O14" s="128">
        <v>0</v>
      </c>
      <c r="P14" s="128">
        <v>0.002289826627412496</v>
      </c>
    </row>
    <row r="15" spans="2:16" ht="12.75">
      <c r="B15" s="31" t="s">
        <v>108</v>
      </c>
      <c r="C15" s="32">
        <v>3057</v>
      </c>
      <c r="D15" s="32">
        <v>11</v>
      </c>
      <c r="E15" s="32">
        <v>4</v>
      </c>
      <c r="F15" s="32">
        <v>0</v>
      </c>
      <c r="G15" s="32">
        <v>0</v>
      </c>
      <c r="H15" s="32">
        <v>7</v>
      </c>
      <c r="I15" s="125"/>
      <c r="J15" s="94" t="s">
        <v>109</v>
      </c>
      <c r="K15" s="132"/>
      <c r="L15" s="132">
        <v>1467080</v>
      </c>
      <c r="M15" s="128">
        <v>0.0025499631921912917</v>
      </c>
      <c r="N15" s="128">
        <v>6.270960002181203E-05</v>
      </c>
      <c r="O15" s="128">
        <v>0.0004975870436513346</v>
      </c>
      <c r="P15" s="128">
        <v>0.0014689042179022276</v>
      </c>
    </row>
    <row r="16" spans="2:16" ht="12.75">
      <c r="B16" s="31" t="s">
        <v>109</v>
      </c>
      <c r="C16" s="32">
        <v>1467080</v>
      </c>
      <c r="D16" s="32">
        <v>6718</v>
      </c>
      <c r="E16" s="32">
        <v>3741</v>
      </c>
      <c r="F16" s="32">
        <v>92</v>
      </c>
      <c r="G16" s="32">
        <v>730</v>
      </c>
      <c r="H16" s="32">
        <v>2155</v>
      </c>
      <c r="I16" s="125"/>
      <c r="J16" s="94" t="s">
        <v>110</v>
      </c>
      <c r="K16" s="132"/>
      <c r="L16" s="132">
        <v>1070341</v>
      </c>
      <c r="M16" s="128">
        <v>0.002154453580681297</v>
      </c>
      <c r="N16" s="128">
        <v>0.00019152774676481607</v>
      </c>
      <c r="O16" s="128">
        <v>0.0005923345924336263</v>
      </c>
      <c r="P16" s="128">
        <v>0.0018881832985936258</v>
      </c>
    </row>
    <row r="17" spans="2:16" ht="12.75">
      <c r="B17" s="31" t="s">
        <v>110</v>
      </c>
      <c r="C17" s="32">
        <v>1070341</v>
      </c>
      <c r="D17" s="32">
        <v>5166</v>
      </c>
      <c r="E17" s="32">
        <v>2306</v>
      </c>
      <c r="F17" s="32">
        <v>205</v>
      </c>
      <c r="G17" s="32">
        <v>634</v>
      </c>
      <c r="H17" s="32">
        <v>2021</v>
      </c>
      <c r="I17" s="125"/>
      <c r="J17" s="94" t="s">
        <v>111</v>
      </c>
      <c r="K17" s="132"/>
      <c r="L17" s="132">
        <v>4427</v>
      </c>
      <c r="M17" s="128">
        <v>0</v>
      </c>
      <c r="N17" s="128">
        <v>0</v>
      </c>
      <c r="O17" s="128">
        <v>0</v>
      </c>
      <c r="P17" s="128">
        <v>0.0018070928393946238</v>
      </c>
    </row>
    <row r="18" spans="2:16" ht="12.75">
      <c r="B18" s="31" t="s">
        <v>111</v>
      </c>
      <c r="C18" s="32">
        <v>4427</v>
      </c>
      <c r="D18" s="32">
        <v>8</v>
      </c>
      <c r="E18" s="32">
        <v>0</v>
      </c>
      <c r="F18" s="32">
        <v>0</v>
      </c>
      <c r="G18" s="32">
        <v>0</v>
      </c>
      <c r="H18" s="32">
        <v>8</v>
      </c>
      <c r="I18" s="125"/>
      <c r="J18" s="94" t="s">
        <v>112</v>
      </c>
      <c r="K18" s="132"/>
      <c r="L18" s="132">
        <v>1182156</v>
      </c>
      <c r="M18" s="128">
        <v>0.001041317727947919</v>
      </c>
      <c r="N18" s="128">
        <v>0.0007012610856773556</v>
      </c>
      <c r="O18" s="128">
        <v>0</v>
      </c>
      <c r="P18" s="128">
        <v>0.0013712234256730922</v>
      </c>
    </row>
    <row r="19" spans="2:16" ht="12.75">
      <c r="B19" s="31" t="s">
        <v>112</v>
      </c>
      <c r="C19" s="32">
        <v>1182156</v>
      </c>
      <c r="D19" s="32">
        <v>3681</v>
      </c>
      <c r="E19" s="32">
        <v>1231</v>
      </c>
      <c r="F19" s="32">
        <v>829</v>
      </c>
      <c r="G19" s="32">
        <v>0</v>
      </c>
      <c r="H19" s="32">
        <v>1621</v>
      </c>
      <c r="I19" s="125"/>
      <c r="J19" s="94" t="s">
        <v>113</v>
      </c>
      <c r="K19" s="132"/>
      <c r="L19" s="132">
        <v>18839246</v>
      </c>
      <c r="M19" s="128">
        <v>0.006837163228294805</v>
      </c>
      <c r="N19" s="128">
        <v>0.0010635775975323003</v>
      </c>
      <c r="O19" s="128">
        <v>0.0007632471065986398</v>
      </c>
      <c r="P19" s="128">
        <v>0.0034051256616108735</v>
      </c>
    </row>
    <row r="20" spans="2:16" ht="12.75">
      <c r="B20" s="31" t="s">
        <v>113</v>
      </c>
      <c r="C20" s="32">
        <v>18839246</v>
      </c>
      <c r="D20" s="32">
        <v>227373</v>
      </c>
      <c r="E20" s="32">
        <v>128807</v>
      </c>
      <c r="F20" s="32">
        <v>20037</v>
      </c>
      <c r="G20" s="32">
        <v>14379</v>
      </c>
      <c r="H20" s="32">
        <v>64150</v>
      </c>
      <c r="I20" s="125"/>
      <c r="J20" s="94" t="s">
        <v>114</v>
      </c>
      <c r="K20" s="132"/>
      <c r="L20" s="132">
        <v>1811358</v>
      </c>
      <c r="M20" s="128">
        <v>0.001955991029934447</v>
      </c>
      <c r="N20" s="128">
        <v>0.0006602780896984473</v>
      </c>
      <c r="O20" s="128">
        <v>0.0001904648335668598</v>
      </c>
      <c r="P20" s="128">
        <v>0.0021508724393521327</v>
      </c>
    </row>
    <row r="21" spans="2:16" ht="12.75">
      <c r="B21" s="31" t="s">
        <v>114</v>
      </c>
      <c r="C21" s="32">
        <v>1811358</v>
      </c>
      <c r="D21" s="32">
        <v>8980</v>
      </c>
      <c r="E21" s="32">
        <v>3543</v>
      </c>
      <c r="F21" s="32">
        <v>1196</v>
      </c>
      <c r="G21" s="32">
        <v>345</v>
      </c>
      <c r="H21" s="32">
        <v>3896</v>
      </c>
      <c r="I21" s="125"/>
      <c r="J21" s="94" t="s">
        <v>129</v>
      </c>
      <c r="K21" s="132"/>
      <c r="L21" s="132">
        <v>1</v>
      </c>
      <c r="M21" s="128">
        <v>0</v>
      </c>
      <c r="N21" s="128">
        <v>0</v>
      </c>
      <c r="O21" s="128">
        <v>0</v>
      </c>
      <c r="P21" s="128">
        <v>1</v>
      </c>
    </row>
    <row r="22" spans="2:16" ht="12.75">
      <c r="B22" s="31" t="s">
        <v>129</v>
      </c>
      <c r="C22" s="32">
        <v>1</v>
      </c>
      <c r="D22" s="32">
        <v>1</v>
      </c>
      <c r="E22" s="32">
        <v>0</v>
      </c>
      <c r="F22" s="32">
        <v>0</v>
      </c>
      <c r="G22" s="32">
        <v>0</v>
      </c>
      <c r="H22" s="32">
        <v>1</v>
      </c>
      <c r="I22" s="125"/>
      <c r="J22" s="94" t="s">
        <v>115</v>
      </c>
      <c r="K22" s="132"/>
      <c r="L22" s="132">
        <v>3235</v>
      </c>
      <c r="M22" s="128">
        <v>0</v>
      </c>
      <c r="N22" s="128">
        <v>0</v>
      </c>
      <c r="O22" s="128">
        <v>0</v>
      </c>
      <c r="P22" s="128">
        <v>0.0015455950540958269</v>
      </c>
    </row>
    <row r="23" spans="2:16" ht="12.75">
      <c r="B23" s="31" t="s">
        <v>115</v>
      </c>
      <c r="C23" s="32">
        <v>3235</v>
      </c>
      <c r="D23" s="32">
        <v>5</v>
      </c>
      <c r="E23" s="32">
        <v>0</v>
      </c>
      <c r="F23" s="32">
        <v>0</v>
      </c>
      <c r="G23" s="32">
        <v>0</v>
      </c>
      <c r="H23" s="32">
        <v>5</v>
      </c>
      <c r="I23" s="125"/>
      <c r="J23" s="94" t="s">
        <v>116</v>
      </c>
      <c r="K23" s="132"/>
      <c r="L23" s="132">
        <v>4119</v>
      </c>
      <c r="M23" s="128">
        <v>0</v>
      </c>
      <c r="N23" s="128">
        <v>0</v>
      </c>
      <c r="O23" s="128">
        <v>0</v>
      </c>
      <c r="P23" s="128">
        <v>0.01432386501578053</v>
      </c>
    </row>
    <row r="24" spans="2:16" ht="12.75">
      <c r="B24" s="31" t="s">
        <v>116</v>
      </c>
      <c r="C24" s="32">
        <v>4119</v>
      </c>
      <c r="D24" s="32">
        <v>59</v>
      </c>
      <c r="E24" s="32">
        <v>0</v>
      </c>
      <c r="F24" s="32">
        <v>0</v>
      </c>
      <c r="G24" s="32">
        <v>0</v>
      </c>
      <c r="H24" s="32">
        <v>59</v>
      </c>
      <c r="I24" s="125"/>
      <c r="J24" s="94" t="s">
        <v>117</v>
      </c>
      <c r="K24" s="132"/>
      <c r="L24" s="132">
        <v>9040</v>
      </c>
      <c r="M24" s="128">
        <v>0</v>
      </c>
      <c r="N24" s="128">
        <v>0</v>
      </c>
      <c r="O24" s="128">
        <v>0</v>
      </c>
      <c r="P24" s="128">
        <v>0.012610619469026548</v>
      </c>
    </row>
    <row r="25" spans="2:16" ht="12.75">
      <c r="B25" s="31" t="s">
        <v>117</v>
      </c>
      <c r="C25" s="32">
        <v>9040</v>
      </c>
      <c r="D25" s="32">
        <v>114</v>
      </c>
      <c r="E25" s="32">
        <v>0</v>
      </c>
      <c r="F25" s="32">
        <v>0</v>
      </c>
      <c r="G25" s="32">
        <v>0</v>
      </c>
      <c r="H25" s="32">
        <v>114</v>
      </c>
      <c r="I25" s="125"/>
      <c r="J25" s="94" t="s">
        <v>118</v>
      </c>
      <c r="K25" s="132"/>
      <c r="L25" s="132">
        <v>723317</v>
      </c>
      <c r="M25" s="128">
        <v>0.0022313867916833145</v>
      </c>
      <c r="N25" s="128">
        <v>0.0005861883517185411</v>
      </c>
      <c r="O25" s="128">
        <v>0.00026959134100263093</v>
      </c>
      <c r="P25" s="128">
        <v>0.0022604197053297517</v>
      </c>
    </row>
    <row r="26" spans="2:16" ht="12.75">
      <c r="B26" s="31" t="s">
        <v>118</v>
      </c>
      <c r="C26" s="32">
        <v>723317</v>
      </c>
      <c r="D26" s="32">
        <v>3868</v>
      </c>
      <c r="E26" s="32">
        <v>1614</v>
      </c>
      <c r="F26" s="32">
        <v>424</v>
      </c>
      <c r="G26" s="32">
        <v>195</v>
      </c>
      <c r="H26" s="32">
        <v>1635</v>
      </c>
      <c r="I26" s="125"/>
      <c r="J26" s="94" t="s">
        <v>119</v>
      </c>
      <c r="K26" s="132"/>
      <c r="L26" s="132">
        <v>128480</v>
      </c>
      <c r="M26" s="128">
        <v>0.006903798256537983</v>
      </c>
      <c r="N26" s="128">
        <v>0.0015955790784557909</v>
      </c>
      <c r="O26" s="128">
        <v>0.00034246575342465754</v>
      </c>
      <c r="P26" s="128">
        <v>0.005261519302615193</v>
      </c>
    </row>
    <row r="27" spans="2:16" ht="12.75">
      <c r="B27" s="31" t="s">
        <v>119</v>
      </c>
      <c r="C27" s="32">
        <v>128480</v>
      </c>
      <c r="D27" s="32">
        <v>1812</v>
      </c>
      <c r="E27" s="32">
        <v>887</v>
      </c>
      <c r="F27" s="32">
        <v>205</v>
      </c>
      <c r="G27" s="32">
        <v>44</v>
      </c>
      <c r="H27" s="32">
        <v>676</v>
      </c>
      <c r="I27" s="125"/>
      <c r="J27" s="94" t="s">
        <v>120</v>
      </c>
      <c r="K27" s="132"/>
      <c r="L27" s="132">
        <v>104</v>
      </c>
      <c r="M27" s="128">
        <v>0</v>
      </c>
      <c r="N27" s="128">
        <v>0</v>
      </c>
      <c r="O27" s="128">
        <v>0</v>
      </c>
      <c r="P27" s="128">
        <v>0</v>
      </c>
    </row>
    <row r="28" spans="2:16" ht="12.75">
      <c r="B28" s="31" t="s">
        <v>120</v>
      </c>
      <c r="C28" s="32">
        <v>104</v>
      </c>
      <c r="D28" s="32">
        <v>0</v>
      </c>
      <c r="E28" s="32">
        <v>0</v>
      </c>
      <c r="F28" s="32">
        <v>0</v>
      </c>
      <c r="G28" s="32">
        <v>0</v>
      </c>
      <c r="H28" s="32">
        <v>0</v>
      </c>
      <c r="I28" s="125"/>
      <c r="J28" s="94" t="s">
        <v>121</v>
      </c>
      <c r="K28" s="132"/>
      <c r="L28" s="132">
        <v>46436</v>
      </c>
      <c r="M28" s="128">
        <v>0.006029804462055302</v>
      </c>
      <c r="N28" s="128">
        <v>0</v>
      </c>
      <c r="O28" s="128">
        <v>0.002368851752950297</v>
      </c>
      <c r="P28" s="128">
        <v>0.0032302523903867688</v>
      </c>
    </row>
    <row r="29" spans="2:16" ht="12.75">
      <c r="B29" s="31" t="s">
        <v>121</v>
      </c>
      <c r="C29" s="32">
        <v>46436</v>
      </c>
      <c r="D29" s="32">
        <v>540</v>
      </c>
      <c r="E29" s="32">
        <v>280</v>
      </c>
      <c r="F29" s="32">
        <v>0</v>
      </c>
      <c r="G29" s="32">
        <v>110</v>
      </c>
      <c r="H29" s="32">
        <v>150</v>
      </c>
      <c r="I29" s="125"/>
      <c r="J29" s="94" t="s">
        <v>122</v>
      </c>
      <c r="K29" s="132"/>
      <c r="L29" s="132">
        <v>6299</v>
      </c>
      <c r="M29" s="128">
        <v>0.0014287982219399905</v>
      </c>
      <c r="N29" s="128">
        <v>0.00031751071598666456</v>
      </c>
      <c r="O29" s="128">
        <v>0</v>
      </c>
      <c r="P29" s="128">
        <v>0.0009525321479599936</v>
      </c>
    </row>
    <row r="30" spans="2:16" ht="12.75">
      <c r="B30" s="31" t="s">
        <v>122</v>
      </c>
      <c r="C30" s="32">
        <v>6299</v>
      </c>
      <c r="D30" s="32">
        <v>17</v>
      </c>
      <c r="E30" s="32">
        <v>9</v>
      </c>
      <c r="F30" s="32">
        <v>2</v>
      </c>
      <c r="G30" s="32">
        <v>0</v>
      </c>
      <c r="H30" s="32">
        <v>6</v>
      </c>
      <c r="I30" s="125"/>
      <c r="J30" s="94" t="s">
        <v>123</v>
      </c>
      <c r="K30" s="132"/>
      <c r="L30" s="132">
        <v>2672405</v>
      </c>
      <c r="M30" s="128">
        <v>0.0018567544964180206</v>
      </c>
      <c r="N30" s="128">
        <v>0.0008176155934448558</v>
      </c>
      <c r="O30" s="128">
        <v>0.00013545851021832395</v>
      </c>
      <c r="P30" s="128">
        <v>0.0016569344841070122</v>
      </c>
    </row>
    <row r="31" spans="2:16" ht="12.75">
      <c r="B31" s="31" t="s">
        <v>123</v>
      </c>
      <c r="C31" s="32">
        <v>2672405</v>
      </c>
      <c r="D31" s="32">
        <v>11937</v>
      </c>
      <c r="E31" s="32">
        <v>4962</v>
      </c>
      <c r="F31" s="32">
        <v>2185</v>
      </c>
      <c r="G31" s="32">
        <v>362</v>
      </c>
      <c r="H31" s="32">
        <v>4428</v>
      </c>
      <c r="I31" s="125"/>
      <c r="J31" s="94" t="s">
        <v>124</v>
      </c>
      <c r="K31" s="132"/>
      <c r="L31" s="132">
        <v>1870965</v>
      </c>
      <c r="M31" s="128">
        <v>0.004324506337638598</v>
      </c>
      <c r="N31" s="128">
        <v>0.0010711050179987333</v>
      </c>
      <c r="O31" s="128">
        <v>0.0003009142340984465</v>
      </c>
      <c r="P31" s="128">
        <v>0.00733525212924881</v>
      </c>
    </row>
    <row r="32" spans="2:16" ht="12.75">
      <c r="B32" s="31" t="s">
        <v>124</v>
      </c>
      <c r="C32" s="32">
        <v>1870965</v>
      </c>
      <c r="D32" s="32">
        <v>24382</v>
      </c>
      <c r="E32" s="32">
        <v>8091</v>
      </c>
      <c r="F32" s="32">
        <v>2004</v>
      </c>
      <c r="G32" s="32">
        <v>563</v>
      </c>
      <c r="H32" s="32">
        <v>13724</v>
      </c>
      <c r="I32" s="125"/>
      <c r="J32" s="94" t="s">
        <v>125</v>
      </c>
      <c r="K32" s="132"/>
      <c r="L32" s="132">
        <v>66267668</v>
      </c>
      <c r="M32" s="128">
        <v>0.004281726044743268</v>
      </c>
      <c r="N32" s="128">
        <v>0.0007330724237949644</v>
      </c>
      <c r="O32" s="128">
        <v>0.00041219196064059475</v>
      </c>
      <c r="P32" s="128">
        <v>0.0024286806048463934</v>
      </c>
    </row>
    <row r="33" spans="2:16" ht="12.75">
      <c r="B33" s="143" t="s">
        <v>125</v>
      </c>
      <c r="C33" s="144">
        <v>66267668</v>
      </c>
      <c r="D33" s="144">
        <v>520577</v>
      </c>
      <c r="E33" s="144">
        <v>283740</v>
      </c>
      <c r="F33" s="144">
        <v>48579</v>
      </c>
      <c r="G33" s="144">
        <v>27315</v>
      </c>
      <c r="H33" s="144">
        <v>160943</v>
      </c>
      <c r="I33" s="125"/>
      <c r="K33" s="132"/>
      <c r="L33" s="132"/>
      <c r="M33" s="128"/>
      <c r="N33" s="128"/>
      <c r="O33" s="128"/>
      <c r="P33" s="128"/>
    </row>
    <row r="34" spans="3:16" ht="12.75">
      <c r="C34" s="125"/>
      <c r="D34" s="125"/>
      <c r="E34" s="125"/>
      <c r="F34" s="125"/>
      <c r="G34" s="125"/>
      <c r="H34" s="125"/>
      <c r="I34" s="125"/>
      <c r="K34" s="132"/>
      <c r="L34" s="132"/>
      <c r="M34" s="128"/>
      <c r="N34" s="128"/>
      <c r="O34" s="128"/>
      <c r="P34" s="128"/>
    </row>
    <row r="35" spans="3:16" ht="12.75">
      <c r="C35" s="125"/>
      <c r="D35" s="125"/>
      <c r="E35" s="125"/>
      <c r="F35" s="125"/>
      <c r="G35" s="125"/>
      <c r="H35" s="125"/>
      <c r="I35" s="125"/>
      <c r="J35" s="94" t="s">
        <v>144</v>
      </c>
      <c r="K35" s="132"/>
      <c r="L35" s="132"/>
      <c r="M35" s="128"/>
      <c r="N35" s="128"/>
      <c r="O35" s="128"/>
      <c r="P35" s="128"/>
    </row>
    <row r="36" spans="2:16" ht="22.5" customHeight="1">
      <c r="B36" s="134" t="s">
        <v>153</v>
      </c>
      <c r="C36" s="125"/>
      <c r="D36" s="125"/>
      <c r="E36" s="125"/>
      <c r="F36" s="125"/>
      <c r="G36" s="125"/>
      <c r="H36" s="125"/>
      <c r="I36" s="125"/>
      <c r="K36" s="132"/>
      <c r="L36" s="132" t="s">
        <v>137</v>
      </c>
      <c r="M36" s="128"/>
      <c r="N36" s="128"/>
      <c r="O36" s="128"/>
      <c r="P36" s="128"/>
    </row>
    <row r="37" spans="3:16" ht="15.75">
      <c r="C37" s="125"/>
      <c r="D37" s="125"/>
      <c r="E37" s="173" t="s">
        <v>147</v>
      </c>
      <c r="F37" s="174"/>
      <c r="G37" s="174"/>
      <c r="H37" s="175"/>
      <c r="I37" s="125"/>
      <c r="J37" s="94" t="s">
        <v>103</v>
      </c>
      <c r="K37" s="132"/>
      <c r="L37" s="132">
        <v>15879796</v>
      </c>
      <c r="M37" s="128">
        <v>0.0025088483504448044</v>
      </c>
      <c r="N37" s="128">
        <v>0.0005061148140693999</v>
      </c>
      <c r="O37" s="128">
        <v>0.00020459960568762974</v>
      </c>
      <c r="P37" s="128">
        <v>0.0011816902433759225</v>
      </c>
    </row>
    <row r="38" spans="2:16" ht="25.5">
      <c r="B38" s="101" t="s">
        <v>143</v>
      </c>
      <c r="C38" s="135" t="s">
        <v>31</v>
      </c>
      <c r="D38" s="135" t="s">
        <v>146</v>
      </c>
      <c r="E38" s="136" t="s">
        <v>33</v>
      </c>
      <c r="F38" s="137" t="s">
        <v>50</v>
      </c>
      <c r="G38" s="138" t="s">
        <v>35</v>
      </c>
      <c r="H38" s="137" t="s">
        <v>36</v>
      </c>
      <c r="I38" s="125"/>
      <c r="J38" s="94" t="s">
        <v>103</v>
      </c>
      <c r="K38" s="132"/>
      <c r="L38" s="132">
        <v>15492458</v>
      </c>
      <c r="M38" s="128">
        <v>0.002645287145525907</v>
      </c>
      <c r="N38" s="128">
        <v>0.0004937886550991457</v>
      </c>
      <c r="O38" s="128">
        <v>0.0002208171227574088</v>
      </c>
      <c r="P38" s="128">
        <v>0.001268229999397126</v>
      </c>
    </row>
    <row r="39" spans="2:16" ht="12.75">
      <c r="B39" s="31" t="s">
        <v>103</v>
      </c>
      <c r="C39" s="32">
        <v>15492458</v>
      </c>
      <c r="D39" s="32">
        <v>71701</v>
      </c>
      <c r="E39" s="32">
        <v>40982</v>
      </c>
      <c r="F39" s="32">
        <v>7650</v>
      </c>
      <c r="G39" s="32">
        <v>3421</v>
      </c>
      <c r="H39" s="32">
        <v>19648</v>
      </c>
      <c r="I39" s="125"/>
      <c r="J39" s="94" t="s">
        <v>104</v>
      </c>
      <c r="K39" s="132"/>
      <c r="L39" s="132">
        <v>87171</v>
      </c>
      <c r="M39" s="128">
        <v>0.0036365304975278477</v>
      </c>
      <c r="N39" s="128">
        <v>0.0005965286620550412</v>
      </c>
      <c r="O39" s="128">
        <v>9.177364031616019E-05</v>
      </c>
      <c r="P39" s="128">
        <v>0.011540535269757145</v>
      </c>
    </row>
    <row r="40" spans="2:16" ht="12.75">
      <c r="B40" s="31" t="s">
        <v>104</v>
      </c>
      <c r="C40" s="32">
        <v>87171</v>
      </c>
      <c r="D40" s="32">
        <v>1383</v>
      </c>
      <c r="E40" s="32">
        <v>317</v>
      </c>
      <c r="F40" s="32">
        <v>52</v>
      </c>
      <c r="G40" s="32">
        <v>8</v>
      </c>
      <c r="H40" s="32">
        <v>1006</v>
      </c>
      <c r="I40" s="125"/>
      <c r="J40" s="94" t="s">
        <v>105</v>
      </c>
      <c r="K40" s="132"/>
      <c r="L40" s="132">
        <v>7219939</v>
      </c>
      <c r="M40" s="128">
        <v>0.004201420538317568</v>
      </c>
      <c r="N40" s="128">
        <v>0.0008882346512899902</v>
      </c>
      <c r="O40" s="128">
        <v>6.703657745584832E-05</v>
      </c>
      <c r="P40" s="128">
        <v>0.0038023866960648837</v>
      </c>
    </row>
    <row r="41" spans="2:16" ht="12.75">
      <c r="B41" s="31" t="s">
        <v>105</v>
      </c>
      <c r="C41" s="32">
        <v>7219939</v>
      </c>
      <c r="D41" s="32">
        <v>64684</v>
      </c>
      <c r="E41" s="32">
        <v>30334</v>
      </c>
      <c r="F41" s="32">
        <v>6413</v>
      </c>
      <c r="G41" s="32">
        <v>484</v>
      </c>
      <c r="H41" s="32">
        <v>27453</v>
      </c>
      <c r="I41" s="125"/>
      <c r="J41" s="94" t="s">
        <v>106</v>
      </c>
      <c r="K41" s="132"/>
      <c r="L41" s="132">
        <v>1370616</v>
      </c>
      <c r="M41" s="128">
        <v>0.0031292499139073233</v>
      </c>
      <c r="N41" s="128">
        <v>7.295989540469395E-07</v>
      </c>
      <c r="O41" s="128">
        <v>0.001181950305556042</v>
      </c>
      <c r="P41" s="128">
        <v>0.0033532367927997337</v>
      </c>
    </row>
    <row r="42" spans="2:16" ht="12.75">
      <c r="B42" s="31" t="s">
        <v>106</v>
      </c>
      <c r="C42" s="32">
        <v>1370616</v>
      </c>
      <c r="D42" s="32">
        <v>10506</v>
      </c>
      <c r="E42" s="32">
        <v>4289</v>
      </c>
      <c r="F42" s="32">
        <v>1</v>
      </c>
      <c r="G42" s="32">
        <v>1620</v>
      </c>
      <c r="H42" s="32">
        <v>4596</v>
      </c>
      <c r="I42" s="125"/>
      <c r="J42" s="94" t="s">
        <v>107</v>
      </c>
      <c r="K42" s="132"/>
      <c r="L42" s="132">
        <v>10656508</v>
      </c>
      <c r="M42" s="128">
        <v>0.005167734120783281</v>
      </c>
      <c r="N42" s="128">
        <v>0.0007250968140783079</v>
      </c>
      <c r="O42" s="128">
        <v>0.0005153658215242742</v>
      </c>
      <c r="P42" s="128">
        <v>0.0017933642052349607</v>
      </c>
    </row>
    <row r="43" spans="2:16" ht="12.75">
      <c r="B43" s="31" t="s">
        <v>107</v>
      </c>
      <c r="C43" s="32">
        <v>10656508</v>
      </c>
      <c r="D43" s="32">
        <v>87400</v>
      </c>
      <c r="E43" s="32">
        <v>55070</v>
      </c>
      <c r="F43" s="32">
        <v>7727</v>
      </c>
      <c r="G43" s="32">
        <v>5492</v>
      </c>
      <c r="H43" s="32">
        <v>19111</v>
      </c>
      <c r="I43" s="125"/>
      <c r="J43" s="94" t="s">
        <v>108</v>
      </c>
      <c r="K43" s="132"/>
      <c r="L43" s="132">
        <v>2994</v>
      </c>
      <c r="M43" s="128">
        <v>0.001002004008016032</v>
      </c>
      <c r="N43" s="128">
        <v>0</v>
      </c>
      <c r="O43" s="128">
        <v>0</v>
      </c>
      <c r="P43" s="128">
        <v>0.0026720106880427524</v>
      </c>
    </row>
    <row r="44" spans="2:16" ht="12.75">
      <c r="B44" s="31" t="s">
        <v>108</v>
      </c>
      <c r="C44" s="32">
        <v>2994</v>
      </c>
      <c r="D44" s="32">
        <v>11</v>
      </c>
      <c r="E44" s="32">
        <v>3</v>
      </c>
      <c r="F44" s="32">
        <v>0</v>
      </c>
      <c r="G44" s="32">
        <v>0</v>
      </c>
      <c r="H44" s="32">
        <v>8</v>
      </c>
      <c r="I44" s="125"/>
      <c r="J44" s="94" t="s">
        <v>109</v>
      </c>
      <c r="K44" s="132"/>
      <c r="L44" s="132">
        <v>1449196</v>
      </c>
      <c r="M44" s="128">
        <v>0.002983723388692765</v>
      </c>
      <c r="N44" s="128">
        <v>0.00011454627255388506</v>
      </c>
      <c r="O44" s="128">
        <v>0.0005589306070400415</v>
      </c>
      <c r="P44" s="128">
        <v>0.001390426139735412</v>
      </c>
    </row>
    <row r="45" spans="2:16" ht="12.75">
      <c r="B45" s="31" t="s">
        <v>109</v>
      </c>
      <c r="C45" s="32">
        <v>1449196</v>
      </c>
      <c r="D45" s="32">
        <v>7315</v>
      </c>
      <c r="E45" s="32">
        <v>4324</v>
      </c>
      <c r="F45" s="32">
        <v>166</v>
      </c>
      <c r="G45" s="32">
        <v>810</v>
      </c>
      <c r="H45" s="32">
        <v>2015</v>
      </c>
      <c r="I45" s="125"/>
      <c r="J45" s="94" t="s">
        <v>110</v>
      </c>
      <c r="K45" s="132"/>
      <c r="L45" s="132">
        <v>1020437</v>
      </c>
      <c r="M45" s="128">
        <v>0.002234336857640403</v>
      </c>
      <c r="N45" s="128">
        <v>0.00025381282724950193</v>
      </c>
      <c r="O45" s="128">
        <v>0.00047822648531952485</v>
      </c>
      <c r="P45" s="128">
        <v>0.001964844473495179</v>
      </c>
    </row>
    <row r="46" spans="2:16" ht="12.75">
      <c r="B46" s="31" t="s">
        <v>110</v>
      </c>
      <c r="C46" s="32">
        <v>1020437</v>
      </c>
      <c r="D46" s="32">
        <v>5032</v>
      </c>
      <c r="E46" s="32">
        <v>2280</v>
      </c>
      <c r="F46" s="32">
        <v>259</v>
      </c>
      <c r="G46" s="32">
        <v>488</v>
      </c>
      <c r="H46" s="32">
        <v>2005</v>
      </c>
      <c r="I46" s="125"/>
      <c r="J46" s="94" t="s">
        <v>111</v>
      </c>
      <c r="K46" s="132"/>
      <c r="L46" s="132">
        <v>6255</v>
      </c>
      <c r="M46" s="128">
        <v>0</v>
      </c>
      <c r="N46" s="128">
        <v>0</v>
      </c>
      <c r="O46" s="128">
        <v>0</v>
      </c>
      <c r="P46" s="128">
        <v>0.002398081534772182</v>
      </c>
    </row>
    <row r="47" spans="2:16" ht="12.75">
      <c r="B47" s="31" t="s">
        <v>111</v>
      </c>
      <c r="C47" s="32">
        <v>6255</v>
      </c>
      <c r="D47" s="32">
        <v>15</v>
      </c>
      <c r="E47" s="32">
        <v>0</v>
      </c>
      <c r="F47" s="32">
        <v>0</v>
      </c>
      <c r="G47" s="32">
        <v>0</v>
      </c>
      <c r="H47" s="32">
        <v>15</v>
      </c>
      <c r="I47" s="125"/>
      <c r="J47" s="94" t="s">
        <v>112</v>
      </c>
      <c r="K47" s="132"/>
      <c r="L47" s="132">
        <v>1126918</v>
      </c>
      <c r="M47" s="128">
        <v>0.00105952695759585</v>
      </c>
      <c r="N47" s="128">
        <v>0.0006468971123009837</v>
      </c>
      <c r="O47" s="128">
        <v>0</v>
      </c>
      <c r="P47" s="128">
        <v>0.0015919525644279354</v>
      </c>
    </row>
    <row r="48" spans="2:16" ht="12.75">
      <c r="B48" s="31" t="s">
        <v>112</v>
      </c>
      <c r="C48" s="32">
        <v>1126918</v>
      </c>
      <c r="D48" s="32">
        <v>3717</v>
      </c>
      <c r="E48" s="32">
        <v>1194</v>
      </c>
      <c r="F48" s="32">
        <v>729</v>
      </c>
      <c r="G48" s="32">
        <v>0</v>
      </c>
      <c r="H48" s="32">
        <v>1794</v>
      </c>
      <c r="I48" s="125"/>
      <c r="J48" s="94" t="s">
        <v>113</v>
      </c>
      <c r="K48" s="132"/>
      <c r="L48" s="132">
        <v>18237394</v>
      </c>
      <c r="M48" s="128">
        <v>0.006633239376195963</v>
      </c>
      <c r="N48" s="128">
        <v>0.001089848692198019</v>
      </c>
      <c r="O48" s="128">
        <v>0.0007271872286139128</v>
      </c>
      <c r="P48" s="128">
        <v>0.003736169761973668</v>
      </c>
    </row>
    <row r="49" spans="2:16" ht="12.75">
      <c r="B49" s="31" t="s">
        <v>113</v>
      </c>
      <c r="C49" s="32">
        <v>18237394</v>
      </c>
      <c r="D49" s="32">
        <v>222249</v>
      </c>
      <c r="E49" s="32">
        <v>120973</v>
      </c>
      <c r="F49" s="32">
        <v>19876</v>
      </c>
      <c r="G49" s="32">
        <v>13262</v>
      </c>
      <c r="H49" s="32">
        <v>68138</v>
      </c>
      <c r="I49" s="125"/>
      <c r="J49" s="94" t="s">
        <v>114</v>
      </c>
      <c r="K49" s="132"/>
      <c r="L49" s="132">
        <v>1688327</v>
      </c>
      <c r="M49" s="128">
        <v>0.002011458680693965</v>
      </c>
      <c r="N49" s="128">
        <v>0.000463772717015128</v>
      </c>
      <c r="O49" s="128">
        <v>0.00023159020734727335</v>
      </c>
      <c r="P49" s="128">
        <v>0.002431993328306661</v>
      </c>
    </row>
    <row r="50" spans="2:16" ht="12.75">
      <c r="B50" s="31" t="s">
        <v>114</v>
      </c>
      <c r="C50" s="32">
        <v>1688327</v>
      </c>
      <c r="D50" s="32">
        <v>8676</v>
      </c>
      <c r="E50" s="32">
        <v>3396</v>
      </c>
      <c r="F50" s="32">
        <v>783</v>
      </c>
      <c r="G50" s="32">
        <v>391</v>
      </c>
      <c r="H50" s="32">
        <v>4106</v>
      </c>
      <c r="I50" s="125"/>
      <c r="J50" s="94" t="s">
        <v>129</v>
      </c>
      <c r="K50" s="132"/>
      <c r="L50" s="132">
        <v>1</v>
      </c>
      <c r="M50" s="128">
        <v>0</v>
      </c>
      <c r="N50" s="128">
        <v>0</v>
      </c>
      <c r="O50" s="128">
        <v>0</v>
      </c>
      <c r="P50" s="128">
        <v>1</v>
      </c>
    </row>
    <row r="51" spans="2:16" ht="12.75">
      <c r="B51" s="31" t="s">
        <v>129</v>
      </c>
      <c r="C51" s="32">
        <v>1</v>
      </c>
      <c r="D51" s="32">
        <v>1</v>
      </c>
      <c r="E51" s="32">
        <v>0</v>
      </c>
      <c r="F51" s="32">
        <v>0</v>
      </c>
      <c r="G51" s="32">
        <v>0</v>
      </c>
      <c r="H51" s="32">
        <v>1</v>
      </c>
      <c r="I51" s="125"/>
      <c r="J51" s="94" t="s">
        <v>115</v>
      </c>
      <c r="K51" s="132"/>
      <c r="L51" s="132">
        <v>3095</v>
      </c>
      <c r="M51" s="128">
        <v>0.00032310177705977385</v>
      </c>
      <c r="N51" s="128">
        <v>0</v>
      </c>
      <c r="O51" s="128">
        <v>0</v>
      </c>
      <c r="P51" s="128">
        <v>0.0016155088852988692</v>
      </c>
    </row>
    <row r="52" spans="2:16" ht="12.75">
      <c r="B52" s="31" t="s">
        <v>115</v>
      </c>
      <c r="C52" s="32">
        <v>3095</v>
      </c>
      <c r="D52" s="32">
        <v>6</v>
      </c>
      <c r="E52" s="32">
        <v>1</v>
      </c>
      <c r="F52" s="32">
        <v>0</v>
      </c>
      <c r="G52" s="32">
        <v>0</v>
      </c>
      <c r="H52" s="32">
        <v>5</v>
      </c>
      <c r="I52" s="125"/>
      <c r="J52" s="94" t="s">
        <v>116</v>
      </c>
      <c r="K52" s="132"/>
      <c r="L52" s="132">
        <v>4237</v>
      </c>
      <c r="M52" s="128">
        <v>0</v>
      </c>
      <c r="N52" s="128">
        <v>0</v>
      </c>
      <c r="O52" s="128">
        <v>0</v>
      </c>
      <c r="P52" s="128">
        <v>0.0002360160490913382</v>
      </c>
    </row>
    <row r="53" spans="2:16" ht="12.75">
      <c r="B53" s="31" t="s">
        <v>116</v>
      </c>
      <c r="C53" s="32">
        <v>4237</v>
      </c>
      <c r="D53" s="32">
        <v>1</v>
      </c>
      <c r="E53" s="32">
        <v>0</v>
      </c>
      <c r="F53" s="32">
        <v>0</v>
      </c>
      <c r="G53" s="32">
        <v>0</v>
      </c>
      <c r="H53" s="32">
        <v>1</v>
      </c>
      <c r="I53" s="125"/>
      <c r="J53" s="94" t="s">
        <v>117</v>
      </c>
      <c r="K53" s="132"/>
      <c r="L53" s="132">
        <v>8679</v>
      </c>
      <c r="M53" s="128">
        <v>0</v>
      </c>
      <c r="N53" s="128">
        <v>0</v>
      </c>
      <c r="O53" s="128">
        <v>0</v>
      </c>
      <c r="P53" s="128">
        <v>0.01106118216384376</v>
      </c>
    </row>
    <row r="54" spans="2:16" ht="12.75">
      <c r="B54" s="31" t="s">
        <v>117</v>
      </c>
      <c r="C54" s="32">
        <v>8679</v>
      </c>
      <c r="D54" s="32">
        <v>96</v>
      </c>
      <c r="E54" s="32">
        <v>0</v>
      </c>
      <c r="F54" s="32">
        <v>0</v>
      </c>
      <c r="G54" s="32">
        <v>0</v>
      </c>
      <c r="H54" s="32">
        <v>96</v>
      </c>
      <c r="I54" s="125"/>
      <c r="J54" s="94" t="s">
        <v>118</v>
      </c>
      <c r="K54" s="132"/>
      <c r="L54" s="132">
        <v>657707</v>
      </c>
      <c r="M54" s="128">
        <v>0.0015356382097195256</v>
      </c>
      <c r="N54" s="128">
        <v>0.0005063044790461406</v>
      </c>
      <c r="O54" s="128">
        <v>0.0001596455564559903</v>
      </c>
      <c r="P54" s="128">
        <v>0.0015873329613338462</v>
      </c>
    </row>
    <row r="55" spans="2:16" ht="12.75">
      <c r="B55" s="31" t="s">
        <v>118</v>
      </c>
      <c r="C55" s="32">
        <v>657707</v>
      </c>
      <c r="D55" s="32">
        <v>2492</v>
      </c>
      <c r="E55" s="32">
        <v>1010</v>
      </c>
      <c r="F55" s="32">
        <v>333</v>
      </c>
      <c r="G55" s="32">
        <v>105</v>
      </c>
      <c r="H55" s="32">
        <v>1044</v>
      </c>
      <c r="I55" s="125"/>
      <c r="J55" s="94" t="s">
        <v>119</v>
      </c>
      <c r="K55" s="132"/>
      <c r="L55" s="132">
        <v>112816</v>
      </c>
      <c r="M55" s="128">
        <v>0.0043167635796340946</v>
      </c>
      <c r="N55" s="128">
        <v>0.0012055027655651681</v>
      </c>
      <c r="O55" s="128">
        <v>0.0004431995461636647</v>
      </c>
      <c r="P55" s="128">
        <v>0.007330520493547015</v>
      </c>
    </row>
    <row r="56" spans="2:16" ht="12.75">
      <c r="B56" s="31" t="s">
        <v>119</v>
      </c>
      <c r="C56" s="32">
        <v>112816</v>
      </c>
      <c r="D56" s="32">
        <v>1500</v>
      </c>
      <c r="E56" s="32">
        <v>487</v>
      </c>
      <c r="F56" s="32">
        <v>136</v>
      </c>
      <c r="G56" s="32">
        <v>50</v>
      </c>
      <c r="H56" s="32">
        <v>827</v>
      </c>
      <c r="I56" s="125"/>
      <c r="J56" s="94" t="s">
        <v>120</v>
      </c>
      <c r="K56" s="132"/>
      <c r="L56" s="132">
        <v>85</v>
      </c>
      <c r="M56" s="128">
        <v>0</v>
      </c>
      <c r="N56" s="128">
        <v>0</v>
      </c>
      <c r="O56" s="128">
        <v>0</v>
      </c>
      <c r="P56" s="128">
        <v>0</v>
      </c>
    </row>
    <row r="57" spans="2:16" ht="12.75">
      <c r="B57" s="31" t="s">
        <v>120</v>
      </c>
      <c r="C57" s="32">
        <v>85</v>
      </c>
      <c r="D57" s="32">
        <v>0</v>
      </c>
      <c r="E57" s="32">
        <v>0</v>
      </c>
      <c r="F57" s="32">
        <v>0</v>
      </c>
      <c r="G57" s="32">
        <v>0</v>
      </c>
      <c r="H57" s="32">
        <v>0</v>
      </c>
      <c r="I57" s="125"/>
      <c r="J57" s="94" t="s">
        <v>121</v>
      </c>
      <c r="K57" s="132"/>
      <c r="L57" s="132">
        <v>44473</v>
      </c>
      <c r="M57" s="128">
        <v>0.004564567265531895</v>
      </c>
      <c r="N57" s="128">
        <v>0</v>
      </c>
      <c r="O57" s="128">
        <v>0.001956243113799384</v>
      </c>
      <c r="P57" s="128">
        <v>0.0029456074472151645</v>
      </c>
    </row>
    <row r="58" spans="2:16" ht="12.75">
      <c r="B58" s="31" t="s">
        <v>121</v>
      </c>
      <c r="C58" s="32">
        <v>44473</v>
      </c>
      <c r="D58" s="32">
        <v>421</v>
      </c>
      <c r="E58" s="32">
        <v>203</v>
      </c>
      <c r="F58" s="32">
        <v>0</v>
      </c>
      <c r="G58" s="32">
        <v>87</v>
      </c>
      <c r="H58" s="32">
        <v>131</v>
      </c>
      <c r="I58" s="125"/>
      <c r="J58" s="94" t="s">
        <v>122</v>
      </c>
      <c r="K58" s="132"/>
      <c r="L58" s="132">
        <v>5790</v>
      </c>
      <c r="M58" s="128">
        <v>0.0012089810017271157</v>
      </c>
      <c r="N58" s="128">
        <v>0</v>
      </c>
      <c r="O58" s="128">
        <v>0</v>
      </c>
      <c r="P58" s="128">
        <v>0.0008635578583765112</v>
      </c>
    </row>
    <row r="59" spans="2:16" ht="12.75">
      <c r="B59" s="31" t="s">
        <v>122</v>
      </c>
      <c r="C59" s="32">
        <v>5790</v>
      </c>
      <c r="D59" s="32">
        <v>12</v>
      </c>
      <c r="E59" s="32">
        <v>7</v>
      </c>
      <c r="F59" s="32">
        <v>0</v>
      </c>
      <c r="G59" s="32">
        <v>0</v>
      </c>
      <c r="H59" s="32">
        <v>5</v>
      </c>
      <c r="I59" s="125"/>
      <c r="J59" s="94" t="s">
        <v>123</v>
      </c>
      <c r="K59" s="132"/>
      <c r="L59" s="132">
        <v>2593387</v>
      </c>
      <c r="M59" s="128">
        <v>0.0022858138796870656</v>
      </c>
      <c r="N59" s="128">
        <v>0.0008984389911725477</v>
      </c>
      <c r="O59" s="128">
        <v>0.0001739038562312528</v>
      </c>
      <c r="P59" s="128">
        <v>0.0017417377352473811</v>
      </c>
    </row>
    <row r="60" spans="2:16" ht="12.75">
      <c r="B60" s="31" t="s">
        <v>123</v>
      </c>
      <c r="C60" s="32">
        <v>2593387</v>
      </c>
      <c r="D60" s="32">
        <v>13226</v>
      </c>
      <c r="E60" s="32">
        <v>5928</v>
      </c>
      <c r="F60" s="32">
        <v>2330</v>
      </c>
      <c r="G60" s="32">
        <v>451</v>
      </c>
      <c r="H60" s="32">
        <v>4517</v>
      </c>
      <c r="I60" s="125"/>
      <c r="J60" s="94" t="s">
        <v>124</v>
      </c>
      <c r="K60" s="132"/>
      <c r="L60" s="132">
        <v>1851751</v>
      </c>
      <c r="M60" s="128">
        <v>0.004933708689775245</v>
      </c>
      <c r="N60" s="128">
        <v>0.001102200025813406</v>
      </c>
      <c r="O60" s="128">
        <v>0.0003483189694510763</v>
      </c>
      <c r="P60" s="128">
        <v>0.007605774210463502</v>
      </c>
    </row>
    <row r="61" spans="2:16" ht="12.75">
      <c r="B61" s="31" t="s">
        <v>124</v>
      </c>
      <c r="C61" s="32">
        <v>1851751</v>
      </c>
      <c r="D61" s="32">
        <v>25906</v>
      </c>
      <c r="E61" s="32">
        <v>9136</v>
      </c>
      <c r="F61" s="32">
        <v>2041</v>
      </c>
      <c r="G61" s="32">
        <v>645</v>
      </c>
      <c r="H61" s="32">
        <v>14084</v>
      </c>
      <c r="I61" s="125"/>
      <c r="J61" s="94" t="s">
        <v>125</v>
      </c>
      <c r="K61" s="132"/>
      <c r="L61" s="132">
        <v>63640244</v>
      </c>
      <c r="M61" s="128">
        <v>0.004398631784001331</v>
      </c>
      <c r="N61" s="128">
        <v>0.0007620335333723736</v>
      </c>
      <c r="O61" s="128">
        <v>0.00042919382898657646</v>
      </c>
      <c r="P61" s="128">
        <v>0.0026807565351257925</v>
      </c>
    </row>
    <row r="62" spans="2:16" ht="12.75">
      <c r="B62" s="143" t="s">
        <v>125</v>
      </c>
      <c r="C62" s="144">
        <v>63640244</v>
      </c>
      <c r="D62" s="144">
        <v>526344</v>
      </c>
      <c r="E62" s="144">
        <v>279930</v>
      </c>
      <c r="F62" s="144">
        <v>48496</v>
      </c>
      <c r="G62" s="144">
        <v>27314</v>
      </c>
      <c r="H62" s="144">
        <v>170604</v>
      </c>
      <c r="I62" s="125"/>
      <c r="K62" s="132"/>
      <c r="L62" s="132"/>
      <c r="M62" s="128"/>
      <c r="N62" s="128"/>
      <c r="O62" s="128"/>
      <c r="P62" s="128"/>
    </row>
    <row r="63" spans="3:16" ht="12.75">
      <c r="C63" s="125"/>
      <c r="D63" s="125"/>
      <c r="E63" s="125"/>
      <c r="F63" s="125"/>
      <c r="G63" s="125"/>
      <c r="H63" s="125"/>
      <c r="I63" s="125"/>
      <c r="K63" s="132"/>
      <c r="L63" s="132"/>
      <c r="M63" s="128"/>
      <c r="N63" s="128"/>
      <c r="O63" s="128"/>
      <c r="P63" s="128"/>
    </row>
    <row r="64" spans="3:16" ht="19.5" customHeight="1">
      <c r="C64" s="125"/>
      <c r="D64" s="125"/>
      <c r="E64" s="125"/>
      <c r="F64" s="125"/>
      <c r="G64" s="125"/>
      <c r="H64" s="125"/>
      <c r="I64" s="125"/>
      <c r="J64" s="94" t="s">
        <v>141</v>
      </c>
      <c r="K64" s="132"/>
      <c r="L64" s="132"/>
      <c r="M64" s="128"/>
      <c r="N64" s="128"/>
      <c r="O64" s="128"/>
      <c r="P64" s="128"/>
    </row>
    <row r="65" spans="2:16" ht="12.75">
      <c r="B65" s="134" t="s">
        <v>154</v>
      </c>
      <c r="C65" s="125"/>
      <c r="D65" s="125"/>
      <c r="E65" s="125"/>
      <c r="F65" s="125"/>
      <c r="G65" s="125"/>
      <c r="H65" s="125"/>
      <c r="I65" s="125"/>
      <c r="K65" s="132"/>
      <c r="L65" s="132"/>
      <c r="M65" s="128"/>
      <c r="N65" s="128"/>
      <c r="O65" s="128"/>
      <c r="P65" s="128"/>
    </row>
    <row r="66" spans="3:16" ht="15.75">
      <c r="C66" s="125"/>
      <c r="D66" s="125"/>
      <c r="E66" s="173" t="s">
        <v>147</v>
      </c>
      <c r="F66" s="174"/>
      <c r="G66" s="174"/>
      <c r="H66" s="175"/>
      <c r="I66" s="125"/>
      <c r="K66" s="132"/>
      <c r="L66" s="132"/>
      <c r="M66" s="128"/>
      <c r="N66" s="128"/>
      <c r="O66" s="128"/>
      <c r="P66" s="128"/>
    </row>
    <row r="67" spans="2:16" ht="25.5">
      <c r="B67" s="101" t="s">
        <v>143</v>
      </c>
      <c r="C67" s="135" t="s">
        <v>31</v>
      </c>
      <c r="D67" s="135" t="s">
        <v>146</v>
      </c>
      <c r="E67" s="136" t="s">
        <v>33</v>
      </c>
      <c r="F67" s="137" t="s">
        <v>50</v>
      </c>
      <c r="G67" s="138" t="s">
        <v>35</v>
      </c>
      <c r="H67" s="137" t="s">
        <v>36</v>
      </c>
      <c r="I67" s="125"/>
      <c r="J67" s="94" t="s">
        <v>103</v>
      </c>
      <c r="K67" s="132"/>
      <c r="L67" s="132">
        <v>16497788</v>
      </c>
      <c r="M67" s="128">
        <v>0.002589559279098507</v>
      </c>
      <c r="N67" s="128">
        <v>0.0004849134926451958</v>
      </c>
      <c r="O67" s="128">
        <v>0.00021639264609291865</v>
      </c>
      <c r="P67" s="128">
        <v>0.0012261037661533776</v>
      </c>
    </row>
    <row r="68" spans="2:16" ht="12.75">
      <c r="B68" s="31" t="s">
        <v>103</v>
      </c>
      <c r="C68" s="32">
        <v>16497788</v>
      </c>
      <c r="D68" s="32">
        <v>74520</v>
      </c>
      <c r="E68" s="32">
        <v>42722</v>
      </c>
      <c r="F68" s="32">
        <v>8000</v>
      </c>
      <c r="G68" s="32">
        <v>3570</v>
      </c>
      <c r="H68" s="32">
        <v>20228</v>
      </c>
      <c r="I68" s="125"/>
      <c r="J68" s="94" t="s">
        <v>104</v>
      </c>
      <c r="K68" s="132"/>
      <c r="L68" s="132">
        <v>97581</v>
      </c>
      <c r="M68" s="128">
        <v>0.009151371680962483</v>
      </c>
      <c r="N68" s="128">
        <v>0.0006353695903915721</v>
      </c>
      <c r="O68" s="128">
        <v>0.00011272686281140796</v>
      </c>
      <c r="P68" s="128">
        <v>0.01077053934679907</v>
      </c>
    </row>
    <row r="69" spans="2:16" ht="12.75">
      <c r="B69" s="31" t="s">
        <v>104</v>
      </c>
      <c r="C69" s="32">
        <v>97581</v>
      </c>
      <c r="D69" s="32">
        <v>2017</v>
      </c>
      <c r="E69" s="32">
        <v>893</v>
      </c>
      <c r="F69" s="32">
        <v>62</v>
      </c>
      <c r="G69" s="32">
        <v>11</v>
      </c>
      <c r="H69" s="32">
        <v>1051</v>
      </c>
      <c r="I69" s="125"/>
      <c r="J69" s="94" t="s">
        <v>105</v>
      </c>
      <c r="K69" s="132"/>
      <c r="L69" s="132">
        <v>7696584</v>
      </c>
      <c r="M69" s="128">
        <v>0.0039815066008504554</v>
      </c>
      <c r="N69" s="128">
        <v>0.0007934688947720184</v>
      </c>
      <c r="O69" s="128">
        <v>8.042528997279833E-05</v>
      </c>
      <c r="P69" s="128">
        <v>0.003171147095906444</v>
      </c>
    </row>
    <row r="70" spans="2:16" ht="12.75">
      <c r="B70" s="31" t="s">
        <v>105</v>
      </c>
      <c r="C70" s="32">
        <v>7696584</v>
      </c>
      <c r="D70" s="32">
        <v>61777</v>
      </c>
      <c r="E70" s="32">
        <v>30644</v>
      </c>
      <c r="F70" s="32">
        <v>6107</v>
      </c>
      <c r="G70" s="32">
        <v>619</v>
      </c>
      <c r="H70" s="32">
        <v>24407</v>
      </c>
      <c r="I70" s="125"/>
      <c r="J70" s="94" t="s">
        <v>106</v>
      </c>
      <c r="K70" s="132"/>
      <c r="L70" s="132">
        <v>1474107</v>
      </c>
      <c r="M70" s="128">
        <v>0.002827474532038719</v>
      </c>
      <c r="N70" s="128">
        <v>1.3567536142220342E-06</v>
      </c>
      <c r="O70" s="128">
        <v>0.0011356027751038425</v>
      </c>
      <c r="P70" s="128">
        <v>0.0026070020697276384</v>
      </c>
    </row>
    <row r="71" spans="2:16" ht="12.75">
      <c r="B71" s="31" t="s">
        <v>106</v>
      </c>
      <c r="C71" s="32">
        <v>1474107</v>
      </c>
      <c r="D71" s="32">
        <v>9687</v>
      </c>
      <c r="E71" s="32">
        <v>4168</v>
      </c>
      <c r="F71" s="32">
        <v>2</v>
      </c>
      <c r="G71" s="32">
        <v>1674</v>
      </c>
      <c r="H71" s="32">
        <v>3843</v>
      </c>
      <c r="I71" s="125"/>
      <c r="J71" s="94" t="s">
        <v>107</v>
      </c>
      <c r="K71" s="132"/>
      <c r="L71" s="132">
        <v>11400824</v>
      </c>
      <c r="M71" s="128">
        <v>0.0049964809561133475</v>
      </c>
      <c r="N71" s="128">
        <v>0.0007195093968646477</v>
      </c>
      <c r="O71" s="128">
        <v>0.0004958413532214865</v>
      </c>
      <c r="P71" s="128">
        <v>0.0016340924129694485</v>
      </c>
    </row>
    <row r="72" spans="2:16" ht="12.75">
      <c r="B72" s="31" t="s">
        <v>107</v>
      </c>
      <c r="C72" s="32">
        <v>11400824</v>
      </c>
      <c r="D72" s="32">
        <v>89450</v>
      </c>
      <c r="E72" s="32">
        <v>56964</v>
      </c>
      <c r="F72" s="32">
        <v>8203</v>
      </c>
      <c r="G72" s="32">
        <v>5653</v>
      </c>
      <c r="H72" s="32">
        <v>18630</v>
      </c>
      <c r="I72" s="125"/>
      <c r="J72" s="94" t="s">
        <v>108</v>
      </c>
      <c r="K72" s="132"/>
      <c r="L72" s="132">
        <v>3374</v>
      </c>
      <c r="M72" s="128">
        <v>0.0017783046828689982</v>
      </c>
      <c r="N72" s="128">
        <v>0</v>
      </c>
      <c r="O72" s="128">
        <v>0</v>
      </c>
      <c r="P72" s="128">
        <v>0.0026674570243034974</v>
      </c>
    </row>
    <row r="73" spans="2:16" ht="12.75">
      <c r="B73" s="31" t="s">
        <v>108</v>
      </c>
      <c r="C73" s="32">
        <v>3374</v>
      </c>
      <c r="D73" s="32">
        <v>15</v>
      </c>
      <c r="E73" s="32">
        <v>6</v>
      </c>
      <c r="F73" s="32">
        <v>0</v>
      </c>
      <c r="G73" s="32">
        <v>0</v>
      </c>
      <c r="H73" s="32">
        <v>9</v>
      </c>
      <c r="I73" s="125"/>
      <c r="J73" s="94" t="s">
        <v>109</v>
      </c>
      <c r="K73" s="132"/>
      <c r="L73" s="132">
        <v>1574643</v>
      </c>
      <c r="M73" s="128">
        <v>0.0027904737772307753</v>
      </c>
      <c r="N73" s="128">
        <v>0.00010351552701151944</v>
      </c>
      <c r="O73" s="128">
        <v>0.0005918801912560498</v>
      </c>
      <c r="P73" s="128">
        <v>0.0012072577720791315</v>
      </c>
    </row>
    <row r="74" spans="2:16" ht="12.75">
      <c r="B74" s="31" t="s">
        <v>109</v>
      </c>
      <c r="C74" s="32">
        <v>1574643</v>
      </c>
      <c r="D74" s="32">
        <v>7390</v>
      </c>
      <c r="E74" s="32">
        <v>4394</v>
      </c>
      <c r="F74" s="32">
        <v>163</v>
      </c>
      <c r="G74" s="32">
        <v>932</v>
      </c>
      <c r="H74" s="32">
        <v>1901</v>
      </c>
      <c r="I74" s="125"/>
      <c r="J74" s="94" t="s">
        <v>110</v>
      </c>
      <c r="K74" s="132"/>
      <c r="L74" s="132">
        <v>1123313</v>
      </c>
      <c r="M74" s="128">
        <v>0.0024908462734785407</v>
      </c>
      <c r="N74" s="128">
        <v>0.00022344618107330726</v>
      </c>
      <c r="O74" s="128">
        <v>0.00042997810939604547</v>
      </c>
      <c r="P74" s="128">
        <v>0.0013825176064017775</v>
      </c>
    </row>
    <row r="75" spans="2:16" ht="12.75">
      <c r="B75" s="31" t="s">
        <v>110</v>
      </c>
      <c r="C75" s="32">
        <v>1123313</v>
      </c>
      <c r="D75" s="32">
        <v>5085</v>
      </c>
      <c r="E75" s="32">
        <v>2798</v>
      </c>
      <c r="F75" s="32">
        <v>251</v>
      </c>
      <c r="G75" s="32">
        <v>483</v>
      </c>
      <c r="H75" s="32">
        <v>1553</v>
      </c>
      <c r="I75" s="125"/>
      <c r="J75" s="94" t="s">
        <v>111</v>
      </c>
      <c r="K75" s="132"/>
      <c r="L75" s="132">
        <v>5901</v>
      </c>
      <c r="M75" s="128">
        <v>0</v>
      </c>
      <c r="N75" s="128">
        <v>0</v>
      </c>
      <c r="O75" s="128">
        <v>0</v>
      </c>
      <c r="P75" s="128">
        <v>0.0033892560582952044</v>
      </c>
    </row>
    <row r="76" spans="2:16" ht="12.75">
      <c r="B76" s="31" t="s">
        <v>111</v>
      </c>
      <c r="C76" s="32">
        <v>5901</v>
      </c>
      <c r="D76" s="32">
        <v>20</v>
      </c>
      <c r="E76" s="32">
        <v>0</v>
      </c>
      <c r="F76" s="32">
        <v>0</v>
      </c>
      <c r="G76" s="32">
        <v>0</v>
      </c>
      <c r="H76" s="32">
        <v>20</v>
      </c>
      <c r="I76" s="125"/>
      <c r="J76" s="94" t="s">
        <v>112</v>
      </c>
      <c r="K76" s="132"/>
      <c r="L76" s="132">
        <v>1245804</v>
      </c>
      <c r="M76" s="128">
        <v>0.001065978275876462</v>
      </c>
      <c r="N76" s="128">
        <v>0.0006044289470895903</v>
      </c>
      <c r="O76" s="128">
        <v>0</v>
      </c>
      <c r="P76" s="128">
        <v>0.0012875219536941606</v>
      </c>
    </row>
    <row r="77" spans="2:16" ht="12.75">
      <c r="B77" s="31" t="s">
        <v>112</v>
      </c>
      <c r="C77" s="32">
        <v>1245804</v>
      </c>
      <c r="D77" s="32">
        <v>3685</v>
      </c>
      <c r="E77" s="32">
        <v>1328</v>
      </c>
      <c r="F77" s="32">
        <v>753</v>
      </c>
      <c r="G77" s="32">
        <v>0</v>
      </c>
      <c r="H77" s="32">
        <v>1604</v>
      </c>
      <c r="I77" s="125"/>
      <c r="J77" s="94" t="s">
        <v>113</v>
      </c>
      <c r="K77" s="132"/>
      <c r="L77" s="132">
        <v>19154014</v>
      </c>
      <c r="M77" s="128">
        <v>0.006083215768767841</v>
      </c>
      <c r="N77" s="128">
        <v>0.0010842635909110226</v>
      </c>
      <c r="O77" s="128">
        <v>0.0006851305423500265</v>
      </c>
      <c r="P77" s="128">
        <v>0.003280461212986479</v>
      </c>
    </row>
    <row r="78" spans="2:16" ht="12.75">
      <c r="B78" s="31" t="s">
        <v>113</v>
      </c>
      <c r="C78" s="32">
        <v>19154014</v>
      </c>
      <c r="D78" s="32">
        <v>213243</v>
      </c>
      <c r="E78" s="32">
        <v>116518</v>
      </c>
      <c r="F78" s="32">
        <v>20768</v>
      </c>
      <c r="G78" s="32">
        <v>13123</v>
      </c>
      <c r="H78" s="32">
        <v>62834</v>
      </c>
      <c r="I78" s="125"/>
      <c r="J78" s="94" t="s">
        <v>114</v>
      </c>
      <c r="K78" s="132"/>
      <c r="L78" s="132">
        <v>1844645</v>
      </c>
      <c r="M78" s="128">
        <v>0.002031827262156133</v>
      </c>
      <c r="N78" s="128">
        <v>0.0003561660915785964</v>
      </c>
      <c r="O78" s="128">
        <v>0.00016209080880060932</v>
      </c>
      <c r="P78" s="128">
        <v>0.0019890005936101527</v>
      </c>
    </row>
    <row r="79" spans="2:16" ht="12.75">
      <c r="B79" s="31" t="s">
        <v>114</v>
      </c>
      <c r="C79" s="32">
        <v>1844645</v>
      </c>
      <c r="D79" s="32">
        <v>8373</v>
      </c>
      <c r="E79" s="32">
        <v>3748</v>
      </c>
      <c r="F79" s="32">
        <v>657</v>
      </c>
      <c r="G79" s="32">
        <v>299</v>
      </c>
      <c r="H79" s="32">
        <v>3669</v>
      </c>
      <c r="I79" s="125"/>
      <c r="J79" s="94" t="s">
        <v>115</v>
      </c>
      <c r="K79" s="132"/>
      <c r="L79" s="132">
        <v>3788</v>
      </c>
      <c r="M79" s="128">
        <v>0.0015839493136219642</v>
      </c>
      <c r="N79" s="128">
        <v>0</v>
      </c>
      <c r="O79" s="128">
        <v>0</v>
      </c>
      <c r="P79" s="128">
        <v>0.0031678986272439284</v>
      </c>
    </row>
    <row r="80" spans="2:16" ht="12.75">
      <c r="B80" s="31" t="s">
        <v>115</v>
      </c>
      <c r="C80" s="32">
        <v>3788</v>
      </c>
      <c r="D80" s="32">
        <v>18</v>
      </c>
      <c r="E80" s="32">
        <v>6</v>
      </c>
      <c r="F80" s="32">
        <v>0</v>
      </c>
      <c r="G80" s="32">
        <v>0</v>
      </c>
      <c r="H80" s="32">
        <v>12</v>
      </c>
      <c r="I80" s="125"/>
      <c r="J80" s="94" t="s">
        <v>116</v>
      </c>
      <c r="K80" s="132"/>
      <c r="L80" s="132">
        <v>4360</v>
      </c>
      <c r="M80" s="128">
        <v>0</v>
      </c>
      <c r="N80" s="128">
        <v>0</v>
      </c>
      <c r="O80" s="128">
        <v>0</v>
      </c>
      <c r="P80" s="128">
        <v>0.00022935779816513763</v>
      </c>
    </row>
    <row r="81" spans="2:16" ht="12.75">
      <c r="B81" s="31" t="s">
        <v>116</v>
      </c>
      <c r="C81" s="32">
        <v>4360</v>
      </c>
      <c r="D81" s="32">
        <v>1</v>
      </c>
      <c r="E81" s="32">
        <v>0</v>
      </c>
      <c r="F81" s="32">
        <v>0</v>
      </c>
      <c r="G81" s="32">
        <v>0</v>
      </c>
      <c r="H81" s="32">
        <v>1</v>
      </c>
      <c r="I81" s="125"/>
      <c r="J81" s="94" t="s">
        <v>117</v>
      </c>
      <c r="K81" s="132"/>
      <c r="L81" s="132">
        <v>9102</v>
      </c>
      <c r="M81" s="128">
        <v>0</v>
      </c>
      <c r="N81" s="128">
        <v>0</v>
      </c>
      <c r="O81" s="128">
        <v>0</v>
      </c>
      <c r="P81" s="128">
        <v>0.007361019556141508</v>
      </c>
    </row>
    <row r="82" spans="2:16" ht="12.75">
      <c r="B82" s="31" t="s">
        <v>117</v>
      </c>
      <c r="C82" s="32">
        <v>9102</v>
      </c>
      <c r="D82" s="32">
        <v>67</v>
      </c>
      <c r="E82" s="32">
        <v>0</v>
      </c>
      <c r="F82" s="32">
        <v>0</v>
      </c>
      <c r="G82" s="32">
        <v>0</v>
      </c>
      <c r="H82" s="32">
        <v>67</v>
      </c>
      <c r="I82" s="125"/>
      <c r="J82" s="94" t="s">
        <v>118</v>
      </c>
      <c r="K82" s="132"/>
      <c r="L82" s="132">
        <v>682176</v>
      </c>
      <c r="M82" s="128">
        <v>0.0021196875879538417</v>
      </c>
      <c r="N82" s="128">
        <v>0.0004500304906651656</v>
      </c>
      <c r="O82" s="128">
        <v>0.0001553851205553992</v>
      </c>
      <c r="P82" s="128">
        <v>0.0015963622291021672</v>
      </c>
    </row>
    <row r="83" spans="2:16" ht="12.75">
      <c r="B83" s="31" t="s">
        <v>118</v>
      </c>
      <c r="C83" s="32">
        <v>682176</v>
      </c>
      <c r="D83" s="32">
        <v>2948</v>
      </c>
      <c r="E83" s="32">
        <v>1446</v>
      </c>
      <c r="F83" s="32">
        <v>307</v>
      </c>
      <c r="G83" s="32">
        <v>106</v>
      </c>
      <c r="H83" s="32">
        <v>1089</v>
      </c>
      <c r="I83" s="125"/>
      <c r="J83" s="94" t="s">
        <v>119</v>
      </c>
      <c r="K83" s="132"/>
      <c r="L83" s="132">
        <v>100736</v>
      </c>
      <c r="M83" s="128">
        <v>0.003841724904701398</v>
      </c>
      <c r="N83" s="128">
        <v>0.0010125476493011436</v>
      </c>
      <c r="O83" s="128">
        <v>0.0004963468869123253</v>
      </c>
      <c r="P83" s="128">
        <v>0.004625952986022872</v>
      </c>
    </row>
    <row r="84" spans="2:16" ht="12.75">
      <c r="B84" s="31" t="s">
        <v>119</v>
      </c>
      <c r="C84" s="32">
        <v>100736</v>
      </c>
      <c r="D84" s="32">
        <v>1005</v>
      </c>
      <c r="E84" s="32">
        <v>387</v>
      </c>
      <c r="F84" s="32">
        <v>102</v>
      </c>
      <c r="G84" s="32">
        <v>50</v>
      </c>
      <c r="H84" s="32">
        <v>466</v>
      </c>
      <c r="I84" s="125"/>
      <c r="J84" s="94" t="s">
        <v>120</v>
      </c>
      <c r="K84" s="132"/>
      <c r="L84" s="132">
        <v>47</v>
      </c>
      <c r="M84" s="128">
        <v>0</v>
      </c>
      <c r="N84" s="128">
        <v>0</v>
      </c>
      <c r="O84" s="128">
        <v>0</v>
      </c>
      <c r="P84" s="128">
        <v>0</v>
      </c>
    </row>
    <row r="85" spans="2:16" ht="12.75">
      <c r="B85" s="31" t="s">
        <v>120</v>
      </c>
      <c r="C85" s="32">
        <v>47</v>
      </c>
      <c r="D85" s="32">
        <v>0</v>
      </c>
      <c r="E85" s="32">
        <v>0</v>
      </c>
      <c r="F85" s="32">
        <v>0</v>
      </c>
      <c r="G85" s="32">
        <v>0</v>
      </c>
      <c r="H85" s="32">
        <v>0</v>
      </c>
      <c r="I85" s="125"/>
      <c r="J85" s="94" t="s">
        <v>121</v>
      </c>
      <c r="K85" s="132"/>
      <c r="L85" s="132">
        <v>45332</v>
      </c>
      <c r="M85" s="128">
        <v>0.0035074561016500486</v>
      </c>
      <c r="N85" s="128">
        <v>0</v>
      </c>
      <c r="O85" s="128">
        <v>0.0011691520338833496</v>
      </c>
      <c r="P85" s="128">
        <v>0.0017647577869937352</v>
      </c>
    </row>
    <row r="86" spans="2:16" ht="12.75">
      <c r="B86" s="31" t="s">
        <v>121</v>
      </c>
      <c r="C86" s="32">
        <v>45332</v>
      </c>
      <c r="D86" s="32">
        <v>292</v>
      </c>
      <c r="E86" s="32">
        <v>159</v>
      </c>
      <c r="F86" s="32">
        <v>0</v>
      </c>
      <c r="G86" s="32">
        <v>53</v>
      </c>
      <c r="H86" s="32">
        <v>80</v>
      </c>
      <c r="I86" s="125"/>
      <c r="J86" s="94" t="s">
        <v>122</v>
      </c>
      <c r="K86" s="132"/>
      <c r="L86" s="132">
        <v>5264</v>
      </c>
      <c r="M86" s="128">
        <v>0.00037993920972644377</v>
      </c>
      <c r="N86" s="128">
        <v>0</v>
      </c>
      <c r="O86" s="128">
        <v>0</v>
      </c>
      <c r="P86" s="128">
        <v>0.0009498480243161094</v>
      </c>
    </row>
    <row r="87" spans="2:16" ht="12.75">
      <c r="B87" s="31" t="s">
        <v>122</v>
      </c>
      <c r="C87" s="32">
        <v>5264</v>
      </c>
      <c r="D87" s="32">
        <v>7</v>
      </c>
      <c r="E87" s="32">
        <v>2</v>
      </c>
      <c r="F87" s="32">
        <v>0</v>
      </c>
      <c r="G87" s="32">
        <v>0</v>
      </c>
      <c r="H87" s="32">
        <v>5</v>
      </c>
      <c r="I87" s="125"/>
      <c r="J87" s="94" t="s">
        <v>123</v>
      </c>
      <c r="K87" s="132"/>
      <c r="L87" s="132">
        <v>2813884</v>
      </c>
      <c r="M87" s="128">
        <v>0.0022715932852953426</v>
      </c>
      <c r="N87" s="128">
        <v>0.0009186590492003224</v>
      </c>
      <c r="O87" s="128">
        <v>0.00018053338375000533</v>
      </c>
      <c r="P87" s="128">
        <v>0.0013024701800074204</v>
      </c>
    </row>
    <row r="88" spans="2:16" ht="12.75">
      <c r="B88" s="31" t="s">
        <v>123</v>
      </c>
      <c r="C88" s="32">
        <v>2813884</v>
      </c>
      <c r="D88" s="32">
        <v>13150</v>
      </c>
      <c r="E88" s="32">
        <v>6392</v>
      </c>
      <c r="F88" s="32">
        <v>2585</v>
      </c>
      <c r="G88" s="32">
        <v>508</v>
      </c>
      <c r="H88" s="32">
        <v>3665</v>
      </c>
      <c r="I88" s="125"/>
      <c r="J88" s="94" t="s">
        <v>124</v>
      </c>
      <c r="K88" s="132"/>
      <c r="L88" s="132">
        <v>1998076</v>
      </c>
      <c r="M88" s="128">
        <v>0.004541368796782505</v>
      </c>
      <c r="N88" s="128">
        <v>0.0010254865180303451</v>
      </c>
      <c r="O88" s="128">
        <v>0.00032030813642724303</v>
      </c>
      <c r="P88" s="128">
        <v>0.006699945347424222</v>
      </c>
    </row>
    <row r="89" spans="2:16" ht="12.75">
      <c r="B89" s="31" t="s">
        <v>124</v>
      </c>
      <c r="C89" s="32">
        <v>1998076</v>
      </c>
      <c r="D89" s="32">
        <v>25150</v>
      </c>
      <c r="E89" s="32">
        <v>9074</v>
      </c>
      <c r="F89" s="32">
        <v>2049</v>
      </c>
      <c r="G89" s="32">
        <v>640</v>
      </c>
      <c r="H89" s="32">
        <v>13387</v>
      </c>
      <c r="I89" s="125"/>
      <c r="J89" s="94" t="s">
        <v>125</v>
      </c>
      <c r="K89" s="132"/>
      <c r="L89" s="132">
        <v>67781343</v>
      </c>
      <c r="M89" s="128">
        <v>0.004155258475772603</v>
      </c>
      <c r="N89" s="128">
        <v>0.0007377988954866238</v>
      </c>
      <c r="O89" s="128">
        <v>0.0004089768478030894</v>
      </c>
      <c r="P89" s="128">
        <v>0.0023387114061755904</v>
      </c>
    </row>
    <row r="90" spans="2:16" ht="12.75">
      <c r="B90" s="143" t="s">
        <v>125</v>
      </c>
      <c r="C90" s="144">
        <v>67781343</v>
      </c>
      <c r="D90" s="144">
        <v>517900</v>
      </c>
      <c r="E90" s="144">
        <v>281649</v>
      </c>
      <c r="F90" s="144">
        <v>50009</v>
      </c>
      <c r="G90" s="144">
        <v>27721</v>
      </c>
      <c r="H90" s="144">
        <v>158521</v>
      </c>
      <c r="I90" s="125"/>
      <c r="K90" s="132"/>
      <c r="L90" s="132"/>
      <c r="M90" s="128"/>
      <c r="N90" s="128"/>
      <c r="O90" s="128"/>
      <c r="P90" s="128"/>
    </row>
    <row r="91" spans="3:16" ht="12.75">
      <c r="C91" s="125"/>
      <c r="D91" s="125"/>
      <c r="E91" s="125"/>
      <c r="F91" s="125"/>
      <c r="G91" s="125"/>
      <c r="H91" s="125"/>
      <c r="I91" s="125"/>
      <c r="K91" s="132"/>
      <c r="L91" s="132"/>
      <c r="M91" s="128"/>
      <c r="N91" s="128"/>
      <c r="O91" s="128"/>
      <c r="P91" s="128"/>
    </row>
    <row r="92" spans="3:16" ht="12.75">
      <c r="C92" s="125"/>
      <c r="D92" s="125"/>
      <c r="E92" s="125"/>
      <c r="F92" s="125"/>
      <c r="G92" s="125"/>
      <c r="H92" s="125"/>
      <c r="I92" s="125"/>
      <c r="J92" s="94" t="s">
        <v>145</v>
      </c>
      <c r="K92" s="132"/>
      <c r="L92" s="132"/>
      <c r="M92" s="128"/>
      <c r="N92" s="128"/>
      <c r="O92" s="128"/>
      <c r="P92" s="128"/>
    </row>
    <row r="93" spans="2:16" ht="12.75">
      <c r="B93" s="134" t="s">
        <v>155</v>
      </c>
      <c r="C93" s="125"/>
      <c r="D93" s="125"/>
      <c r="E93" s="125"/>
      <c r="F93" s="125"/>
      <c r="G93" s="125"/>
      <c r="H93" s="125"/>
      <c r="I93" s="125"/>
      <c r="K93" s="132"/>
      <c r="L93" s="132"/>
      <c r="M93" s="128"/>
      <c r="N93" s="128"/>
      <c r="O93" s="128"/>
      <c r="P93" s="128"/>
    </row>
    <row r="94" spans="3:16" ht="15.75">
      <c r="C94" s="125"/>
      <c r="D94" s="125"/>
      <c r="E94" s="173" t="s">
        <v>147</v>
      </c>
      <c r="F94" s="174"/>
      <c r="G94" s="174"/>
      <c r="H94" s="175"/>
      <c r="I94" s="125"/>
      <c r="J94" s="94" t="s">
        <v>136</v>
      </c>
      <c r="K94" s="132"/>
      <c r="L94" s="132" t="s">
        <v>137</v>
      </c>
      <c r="M94" s="128"/>
      <c r="N94" s="128"/>
      <c r="O94" s="128"/>
      <c r="P94" s="128"/>
    </row>
    <row r="95" spans="2:16" ht="25.5">
      <c r="B95" s="101" t="s">
        <v>143</v>
      </c>
      <c r="C95" s="135" t="s">
        <v>31</v>
      </c>
      <c r="D95" s="135" t="s">
        <v>146</v>
      </c>
      <c r="E95" s="136" t="s">
        <v>33</v>
      </c>
      <c r="F95" s="137" t="s">
        <v>50</v>
      </c>
      <c r="G95" s="138" t="s">
        <v>35</v>
      </c>
      <c r="H95" s="137" t="s">
        <v>36</v>
      </c>
      <c r="I95" s="125"/>
      <c r="J95" s="94" t="s">
        <v>103</v>
      </c>
      <c r="K95" s="132"/>
      <c r="L95" s="132">
        <v>15882428</v>
      </c>
      <c r="M95" s="128">
        <v>0.0024458477003642012</v>
      </c>
      <c r="N95" s="128">
        <v>0.00048682732891973445</v>
      </c>
      <c r="O95" s="128">
        <v>0.00018485838563222197</v>
      </c>
      <c r="P95" s="128">
        <v>0.001286956880900074</v>
      </c>
    </row>
    <row r="96" spans="2:16" ht="12.75">
      <c r="B96" s="31" t="s">
        <v>103</v>
      </c>
      <c r="C96" s="32">
        <v>15882428</v>
      </c>
      <c r="D96" s="32">
        <v>69954</v>
      </c>
      <c r="E96" s="32">
        <v>38846</v>
      </c>
      <c r="F96" s="32">
        <v>7732</v>
      </c>
      <c r="G96" s="32">
        <v>2936</v>
      </c>
      <c r="H96" s="32">
        <v>20440</v>
      </c>
      <c r="I96" s="125"/>
      <c r="J96" s="94" t="s">
        <v>104</v>
      </c>
      <c r="K96" s="132"/>
      <c r="L96" s="132">
        <v>98062</v>
      </c>
      <c r="M96" s="128">
        <v>0.004548143011564113</v>
      </c>
      <c r="N96" s="128">
        <v>0.0004181028329016337</v>
      </c>
      <c r="O96" s="128">
        <v>3.059289021231466E-05</v>
      </c>
      <c r="P96" s="128">
        <v>0.011533519610042627</v>
      </c>
    </row>
    <row r="97" spans="2:16" ht="12.75">
      <c r="B97" s="31" t="s">
        <v>104</v>
      </c>
      <c r="C97" s="32">
        <v>98062</v>
      </c>
      <c r="D97" s="32">
        <v>1621</v>
      </c>
      <c r="E97" s="32">
        <v>446</v>
      </c>
      <c r="F97" s="32">
        <v>41</v>
      </c>
      <c r="G97" s="32">
        <v>3</v>
      </c>
      <c r="H97" s="32">
        <v>1131</v>
      </c>
      <c r="I97" s="125"/>
      <c r="J97" s="94" t="s">
        <v>105</v>
      </c>
      <c r="K97" s="132"/>
      <c r="L97" s="132">
        <v>7435654</v>
      </c>
      <c r="M97" s="128">
        <v>0.00354750234478366</v>
      </c>
      <c r="N97" s="128">
        <v>0.0006440590161941371</v>
      </c>
      <c r="O97" s="128">
        <v>0.00020213420366251575</v>
      </c>
      <c r="P97" s="128">
        <v>0.003144175347588793</v>
      </c>
    </row>
    <row r="98" spans="2:16" ht="12.75">
      <c r="B98" s="31" t="s">
        <v>105</v>
      </c>
      <c r="C98" s="32">
        <v>7435654</v>
      </c>
      <c r="D98" s="32">
        <v>56049</v>
      </c>
      <c r="E98" s="32">
        <v>26378</v>
      </c>
      <c r="F98" s="32">
        <v>4789</v>
      </c>
      <c r="G98" s="32">
        <v>1503</v>
      </c>
      <c r="H98" s="32">
        <v>23379</v>
      </c>
      <c r="I98" s="125"/>
      <c r="J98" s="94" t="s">
        <v>106</v>
      </c>
      <c r="K98" s="132"/>
      <c r="L98" s="132">
        <v>1474246</v>
      </c>
      <c r="M98" s="128">
        <v>0.003428193123807017</v>
      </c>
      <c r="N98" s="128">
        <v>6.783128460243406E-07</v>
      </c>
      <c r="O98" s="128">
        <v>0.0010839439279468962</v>
      </c>
      <c r="P98" s="128">
        <v>0.0026942586244086807</v>
      </c>
    </row>
    <row r="99" spans="2:16" ht="12.75">
      <c r="B99" s="31" t="s">
        <v>106</v>
      </c>
      <c r="C99" s="32">
        <v>1474246</v>
      </c>
      <c r="D99" s="32">
        <v>10625</v>
      </c>
      <c r="E99" s="32">
        <v>5054</v>
      </c>
      <c r="F99" s="32">
        <v>1</v>
      </c>
      <c r="G99" s="32">
        <v>1598</v>
      </c>
      <c r="H99" s="32">
        <v>3972</v>
      </c>
      <c r="I99" s="125"/>
      <c r="J99" s="94" t="s">
        <v>107</v>
      </c>
      <c r="K99" s="132"/>
      <c r="L99" s="132">
        <v>11178170</v>
      </c>
      <c r="M99" s="128">
        <v>0.005030698226990643</v>
      </c>
      <c r="N99" s="128">
        <v>0.0006534164357851061</v>
      </c>
      <c r="O99" s="128">
        <v>0.0004822792997422655</v>
      </c>
      <c r="P99" s="128">
        <v>0.0015623308645332822</v>
      </c>
    </row>
    <row r="100" spans="2:16" ht="12.75">
      <c r="B100" s="31" t="s">
        <v>107</v>
      </c>
      <c r="C100" s="32">
        <v>11178170</v>
      </c>
      <c r="D100" s="32">
        <v>86393</v>
      </c>
      <c r="E100" s="32">
        <v>56234</v>
      </c>
      <c r="F100" s="32">
        <v>7304</v>
      </c>
      <c r="G100" s="32">
        <v>5391</v>
      </c>
      <c r="H100" s="32">
        <v>17464</v>
      </c>
      <c r="I100" s="125"/>
      <c r="J100" s="94" t="s">
        <v>108</v>
      </c>
      <c r="K100" s="132"/>
      <c r="L100" s="132">
        <v>3081</v>
      </c>
      <c r="M100" s="128">
        <v>0.0012982797792924375</v>
      </c>
      <c r="N100" s="128">
        <v>0</v>
      </c>
      <c r="O100" s="128">
        <v>0</v>
      </c>
      <c r="P100" s="128">
        <v>0.0016228497241155468</v>
      </c>
    </row>
    <row r="101" spans="2:16" ht="12.75">
      <c r="B101" s="31" t="s">
        <v>108</v>
      </c>
      <c r="C101" s="32">
        <v>3081</v>
      </c>
      <c r="D101" s="32">
        <v>9</v>
      </c>
      <c r="E101" s="32">
        <v>4</v>
      </c>
      <c r="F101" s="32">
        <v>0</v>
      </c>
      <c r="G101" s="32">
        <v>0</v>
      </c>
      <c r="H101" s="32">
        <v>5</v>
      </c>
      <c r="I101" s="125"/>
      <c r="J101" s="94" t="s">
        <v>109</v>
      </c>
      <c r="K101" s="132"/>
      <c r="L101" s="132">
        <v>1566067</v>
      </c>
      <c r="M101" s="128">
        <v>0.00283895899728428</v>
      </c>
      <c r="N101" s="128">
        <v>8.10948701428483E-05</v>
      </c>
      <c r="O101" s="128">
        <v>0.0006698308565342351</v>
      </c>
      <c r="P101" s="128">
        <v>0.0012956022954318045</v>
      </c>
    </row>
    <row r="102" spans="2:16" ht="12.75">
      <c r="B102" s="31" t="s">
        <v>109</v>
      </c>
      <c r="C102" s="32">
        <v>1566067</v>
      </c>
      <c r="D102" s="32">
        <v>7651</v>
      </c>
      <c r="E102" s="32">
        <v>4446</v>
      </c>
      <c r="F102" s="32">
        <v>127</v>
      </c>
      <c r="G102" s="32">
        <v>1049</v>
      </c>
      <c r="H102" s="32">
        <v>2029</v>
      </c>
      <c r="I102" s="125"/>
      <c r="J102" s="94" t="s">
        <v>110</v>
      </c>
      <c r="K102" s="132"/>
      <c r="L102" s="132">
        <v>1070507</v>
      </c>
      <c r="M102" s="128">
        <v>0.0021485146757564406</v>
      </c>
      <c r="N102" s="128">
        <v>0.00020364182578908873</v>
      </c>
      <c r="O102" s="128">
        <v>0.0004530563555399451</v>
      </c>
      <c r="P102" s="128">
        <v>0.001657158710779098</v>
      </c>
    </row>
    <row r="103" spans="2:16" ht="12.75">
      <c r="B103" s="31" t="s">
        <v>110</v>
      </c>
      <c r="C103" s="32">
        <v>1070507</v>
      </c>
      <c r="D103" s="32">
        <v>4777</v>
      </c>
      <c r="E103" s="32">
        <v>2300</v>
      </c>
      <c r="F103" s="32">
        <v>218</v>
      </c>
      <c r="G103" s="32">
        <v>485</v>
      </c>
      <c r="H103" s="32">
        <v>1774</v>
      </c>
      <c r="I103" s="125"/>
      <c r="J103" s="94" t="s">
        <v>111</v>
      </c>
      <c r="K103" s="132"/>
      <c r="L103" s="132">
        <v>5925</v>
      </c>
      <c r="M103" s="128">
        <v>0</v>
      </c>
      <c r="N103" s="128">
        <v>0.002869198312236287</v>
      </c>
      <c r="O103" s="128">
        <v>0</v>
      </c>
      <c r="P103" s="128">
        <v>0.0052320675105485236</v>
      </c>
    </row>
    <row r="104" spans="2:16" ht="12.75">
      <c r="B104" s="31" t="s">
        <v>111</v>
      </c>
      <c r="C104" s="32">
        <v>5925</v>
      </c>
      <c r="D104" s="32">
        <v>48</v>
      </c>
      <c r="E104" s="32">
        <v>0</v>
      </c>
      <c r="F104" s="32">
        <v>17</v>
      </c>
      <c r="G104" s="32">
        <v>0</v>
      </c>
      <c r="H104" s="32">
        <v>31</v>
      </c>
      <c r="I104" s="125"/>
      <c r="J104" s="94" t="s">
        <v>112</v>
      </c>
      <c r="K104" s="132"/>
      <c r="L104" s="132">
        <v>1218437</v>
      </c>
      <c r="M104" s="128">
        <v>0.0012532449359302122</v>
      </c>
      <c r="N104" s="128">
        <v>0.0006163634229755006</v>
      </c>
      <c r="O104" s="128">
        <v>0</v>
      </c>
      <c r="P104" s="128">
        <v>0.0011908699423934105</v>
      </c>
    </row>
    <row r="105" spans="2:16" ht="12.75">
      <c r="B105" s="31" t="s">
        <v>112</v>
      </c>
      <c r="C105" s="32">
        <v>1218437</v>
      </c>
      <c r="D105" s="32">
        <v>3729</v>
      </c>
      <c r="E105" s="32">
        <v>1527</v>
      </c>
      <c r="F105" s="32">
        <v>751</v>
      </c>
      <c r="G105" s="32">
        <v>0</v>
      </c>
      <c r="H105" s="32">
        <v>1451</v>
      </c>
      <c r="I105" s="125"/>
      <c r="J105" s="94" t="s">
        <v>113</v>
      </c>
      <c r="K105" s="132"/>
      <c r="L105" s="132">
        <v>18336794</v>
      </c>
      <c r="M105" s="128">
        <v>0.0052235957932449915</v>
      </c>
      <c r="N105" s="128">
        <v>0.0009877953583379952</v>
      </c>
      <c r="O105" s="128">
        <v>0.0005775818826344452</v>
      </c>
      <c r="P105" s="128">
        <v>0.002810360415239436</v>
      </c>
    </row>
    <row r="106" spans="2:16" ht="12.75">
      <c r="B106" s="31" t="s">
        <v>113</v>
      </c>
      <c r="C106" s="32">
        <v>18336794</v>
      </c>
      <c r="D106" s="32">
        <v>176021</v>
      </c>
      <c r="E106" s="32">
        <v>95784</v>
      </c>
      <c r="F106" s="32">
        <v>18113</v>
      </c>
      <c r="G106" s="32">
        <v>10591</v>
      </c>
      <c r="H106" s="32">
        <v>51533</v>
      </c>
      <c r="I106" s="125"/>
      <c r="J106" s="94" t="s">
        <v>114</v>
      </c>
      <c r="K106" s="132"/>
      <c r="L106" s="132">
        <v>1733878</v>
      </c>
      <c r="M106" s="128">
        <v>0.001547398375202869</v>
      </c>
      <c r="N106" s="128">
        <v>0.0003800728770997729</v>
      </c>
      <c r="O106" s="128">
        <v>0.00021800841812399718</v>
      </c>
      <c r="P106" s="128">
        <v>0.0019257410267619751</v>
      </c>
    </row>
    <row r="107" spans="2:16" ht="12.75">
      <c r="B107" s="31" t="s">
        <v>114</v>
      </c>
      <c r="C107" s="32">
        <v>1733878</v>
      </c>
      <c r="D107" s="32">
        <v>7059</v>
      </c>
      <c r="E107" s="32">
        <v>2683</v>
      </c>
      <c r="F107" s="32">
        <v>659</v>
      </c>
      <c r="G107" s="32">
        <v>378</v>
      </c>
      <c r="H107" s="32">
        <v>3339</v>
      </c>
      <c r="I107" s="125"/>
      <c r="J107" s="94" t="s">
        <v>115</v>
      </c>
      <c r="K107" s="132"/>
      <c r="L107" s="132">
        <v>3914</v>
      </c>
      <c r="M107" s="128">
        <v>0.000510986203372509</v>
      </c>
      <c r="N107" s="128">
        <v>0</v>
      </c>
      <c r="O107" s="128">
        <v>0</v>
      </c>
      <c r="P107" s="128">
        <v>0.0012774655084312723</v>
      </c>
    </row>
    <row r="108" spans="2:16" ht="12.75">
      <c r="B108" s="31" t="s">
        <v>115</v>
      </c>
      <c r="C108" s="32">
        <v>3914</v>
      </c>
      <c r="D108" s="32">
        <v>7</v>
      </c>
      <c r="E108" s="32">
        <v>2</v>
      </c>
      <c r="F108" s="32">
        <v>0</v>
      </c>
      <c r="G108" s="32">
        <v>0</v>
      </c>
      <c r="H108" s="32">
        <v>5</v>
      </c>
      <c r="I108" s="125"/>
      <c r="J108" s="94" t="s">
        <v>116</v>
      </c>
      <c r="K108" s="132"/>
      <c r="L108" s="132">
        <v>4397</v>
      </c>
      <c r="M108" s="128">
        <v>0</v>
      </c>
      <c r="N108" s="128">
        <v>0</v>
      </c>
      <c r="O108" s="128">
        <v>0</v>
      </c>
      <c r="P108" s="128">
        <v>0</v>
      </c>
    </row>
    <row r="109" spans="2:16" ht="12.75">
      <c r="B109" s="31" t="s">
        <v>116</v>
      </c>
      <c r="C109" s="32">
        <v>4397</v>
      </c>
      <c r="D109" s="32">
        <v>0</v>
      </c>
      <c r="E109" s="32">
        <v>0</v>
      </c>
      <c r="F109" s="32">
        <v>0</v>
      </c>
      <c r="G109" s="32">
        <v>0</v>
      </c>
      <c r="H109" s="32">
        <v>0</v>
      </c>
      <c r="I109" s="125"/>
      <c r="J109" s="94" t="s">
        <v>117</v>
      </c>
      <c r="K109" s="132"/>
      <c r="L109" s="132">
        <v>10050</v>
      </c>
      <c r="M109" s="128">
        <v>0</v>
      </c>
      <c r="N109" s="128">
        <v>9.950248756218905E-05</v>
      </c>
      <c r="O109" s="128">
        <v>0</v>
      </c>
      <c r="P109" s="128">
        <v>0.00955223880597015</v>
      </c>
    </row>
    <row r="110" spans="2:16" ht="12.75">
      <c r="B110" s="31" t="s">
        <v>117</v>
      </c>
      <c r="C110" s="32">
        <v>10050</v>
      </c>
      <c r="D110" s="32">
        <v>97</v>
      </c>
      <c r="E110" s="32">
        <v>0</v>
      </c>
      <c r="F110" s="32">
        <v>1</v>
      </c>
      <c r="G110" s="32">
        <v>0</v>
      </c>
      <c r="H110" s="32">
        <v>96</v>
      </c>
      <c r="I110" s="125"/>
      <c r="J110" s="94" t="s">
        <v>118</v>
      </c>
      <c r="K110" s="132"/>
      <c r="L110" s="132">
        <v>621442</v>
      </c>
      <c r="M110" s="128">
        <v>0.0016912278217436222</v>
      </c>
      <c r="N110" s="128">
        <v>0.0006130901998899334</v>
      </c>
      <c r="O110" s="128">
        <v>0.0005310230077786825</v>
      </c>
      <c r="P110" s="128">
        <v>0.0016509988060028128</v>
      </c>
    </row>
    <row r="111" spans="2:16" ht="12.75">
      <c r="B111" s="31" t="s">
        <v>118</v>
      </c>
      <c r="C111" s="32">
        <v>621442</v>
      </c>
      <c r="D111" s="32">
        <v>2788</v>
      </c>
      <c r="E111" s="32">
        <v>1051</v>
      </c>
      <c r="F111" s="32">
        <v>381</v>
      </c>
      <c r="G111" s="32">
        <v>330</v>
      </c>
      <c r="H111" s="32">
        <v>1026</v>
      </c>
      <c r="I111" s="125"/>
      <c r="J111" s="94" t="s">
        <v>119</v>
      </c>
      <c r="K111" s="132"/>
      <c r="L111" s="132">
        <v>76649</v>
      </c>
      <c r="M111" s="128">
        <v>0.004018317264413104</v>
      </c>
      <c r="N111" s="128">
        <v>0.0011219976777257369</v>
      </c>
      <c r="O111" s="128">
        <v>0.0003783480541168182</v>
      </c>
      <c r="P111" s="128">
        <v>0.0038356664796670536</v>
      </c>
    </row>
    <row r="112" spans="2:16" ht="12.75">
      <c r="B112" s="31" t="s">
        <v>119</v>
      </c>
      <c r="C112" s="32">
        <v>76649</v>
      </c>
      <c r="D112" s="32">
        <v>717</v>
      </c>
      <c r="E112" s="32">
        <v>308</v>
      </c>
      <c r="F112" s="32">
        <v>86</v>
      </c>
      <c r="G112" s="32">
        <v>29</v>
      </c>
      <c r="H112" s="32">
        <v>294</v>
      </c>
      <c r="I112" s="125"/>
      <c r="J112" s="94" t="s">
        <v>120</v>
      </c>
      <c r="K112" s="132"/>
      <c r="L112" s="132">
        <v>85</v>
      </c>
      <c r="M112" s="128">
        <v>0</v>
      </c>
      <c r="N112" s="128">
        <v>0</v>
      </c>
      <c r="O112" s="128">
        <v>0</v>
      </c>
      <c r="P112" s="128">
        <v>0</v>
      </c>
    </row>
    <row r="113" spans="2:16" ht="12.75">
      <c r="B113" s="31" t="s">
        <v>120</v>
      </c>
      <c r="C113" s="32">
        <v>85</v>
      </c>
      <c r="D113" s="32">
        <v>0</v>
      </c>
      <c r="E113" s="32">
        <v>0</v>
      </c>
      <c r="F113" s="32">
        <v>0</v>
      </c>
      <c r="G113" s="32">
        <v>0</v>
      </c>
      <c r="H113" s="32">
        <v>0</v>
      </c>
      <c r="I113" s="125"/>
      <c r="J113" s="94" t="s">
        <v>121</v>
      </c>
      <c r="K113" s="132"/>
      <c r="L113" s="132">
        <v>43775</v>
      </c>
      <c r="M113" s="128">
        <v>0.003792118789263278</v>
      </c>
      <c r="N113" s="128">
        <v>0</v>
      </c>
      <c r="O113" s="128">
        <v>0.0025585379782981153</v>
      </c>
      <c r="P113" s="128">
        <v>0.0028783552255853798</v>
      </c>
    </row>
    <row r="114" spans="2:16" ht="12.75">
      <c r="B114" s="31" t="s">
        <v>121</v>
      </c>
      <c r="C114" s="32">
        <v>43775</v>
      </c>
      <c r="D114" s="32">
        <v>404</v>
      </c>
      <c r="E114" s="32">
        <v>166</v>
      </c>
      <c r="F114" s="32">
        <v>0</v>
      </c>
      <c r="G114" s="32">
        <v>112</v>
      </c>
      <c r="H114" s="32">
        <v>126</v>
      </c>
      <c r="I114" s="125"/>
      <c r="J114" s="94" t="s">
        <v>122</v>
      </c>
      <c r="K114" s="132"/>
      <c r="L114" s="132">
        <v>4973</v>
      </c>
      <c r="M114" s="128">
        <v>0.0004021717273275689</v>
      </c>
      <c r="N114" s="128">
        <v>0.00020108586366378444</v>
      </c>
      <c r="O114" s="128">
        <v>0</v>
      </c>
      <c r="P114" s="128">
        <v>0.00020108586366378444</v>
      </c>
    </row>
    <row r="115" spans="2:16" ht="12.75">
      <c r="B115" s="31" t="s">
        <v>122</v>
      </c>
      <c r="C115" s="32">
        <v>4973</v>
      </c>
      <c r="D115" s="32">
        <v>4</v>
      </c>
      <c r="E115" s="32">
        <v>2</v>
      </c>
      <c r="F115" s="32">
        <v>1</v>
      </c>
      <c r="G115" s="32">
        <v>0</v>
      </c>
      <c r="H115" s="32">
        <v>1</v>
      </c>
      <c r="I115" s="125"/>
      <c r="J115" s="94" t="s">
        <v>123</v>
      </c>
      <c r="K115" s="132"/>
      <c r="L115" s="132">
        <v>2822450</v>
      </c>
      <c r="M115" s="128">
        <v>0.00195610196814824</v>
      </c>
      <c r="N115" s="128">
        <v>0.0008999273680667505</v>
      </c>
      <c r="O115" s="128">
        <v>0.00019415755814983435</v>
      </c>
      <c r="P115" s="128">
        <v>0.0013945331183900511</v>
      </c>
    </row>
    <row r="116" spans="2:16" ht="12.75">
      <c r="B116" s="31" t="s">
        <v>123</v>
      </c>
      <c r="C116" s="32">
        <v>2822450</v>
      </c>
      <c r="D116" s="32">
        <v>12545</v>
      </c>
      <c r="E116" s="32">
        <v>5521</v>
      </c>
      <c r="F116" s="32">
        <v>2540</v>
      </c>
      <c r="G116" s="32">
        <v>548</v>
      </c>
      <c r="H116" s="32">
        <v>3936</v>
      </c>
      <c r="I116" s="125"/>
      <c r="J116" s="94" t="s">
        <v>124</v>
      </c>
      <c r="K116" s="132"/>
      <c r="L116" s="132">
        <v>1992212</v>
      </c>
      <c r="M116" s="128">
        <v>0.0043178135660261055</v>
      </c>
      <c r="N116" s="128">
        <v>0.0009240984393227227</v>
      </c>
      <c r="O116" s="128">
        <v>0.00030769817670007007</v>
      </c>
      <c r="P116" s="128">
        <v>0.006195123812124412</v>
      </c>
    </row>
    <row r="117" spans="2:16" ht="12.75">
      <c r="B117" s="31" t="s">
        <v>124</v>
      </c>
      <c r="C117" s="32">
        <v>1992212</v>
      </c>
      <c r="D117" s="32">
        <v>23398</v>
      </c>
      <c r="E117" s="32">
        <v>8602</v>
      </c>
      <c r="F117" s="32">
        <v>1841</v>
      </c>
      <c r="G117" s="32">
        <v>613</v>
      </c>
      <c r="H117" s="32">
        <v>12342</v>
      </c>
      <c r="I117" s="125"/>
      <c r="J117" s="94" t="s">
        <v>125</v>
      </c>
      <c r="K117" s="132"/>
      <c r="L117" s="132">
        <v>65583196</v>
      </c>
      <c r="M117" s="128">
        <v>0.0038150016354799175</v>
      </c>
      <c r="N117" s="128">
        <v>0.0006800827455862322</v>
      </c>
      <c r="O117" s="128">
        <v>0.0003898254668772165</v>
      </c>
      <c r="P117" s="128">
        <v>0.002201387074823252</v>
      </c>
    </row>
    <row r="118" spans="2:16" ht="12.75">
      <c r="B118" s="143" t="s">
        <v>125</v>
      </c>
      <c r="C118" s="144">
        <v>65583196</v>
      </c>
      <c r="D118" s="144">
        <v>464742</v>
      </c>
      <c r="E118" s="144">
        <v>250200</v>
      </c>
      <c r="F118" s="144">
        <v>44602</v>
      </c>
      <c r="G118" s="144">
        <v>25566</v>
      </c>
      <c r="H118" s="144">
        <v>144374</v>
      </c>
      <c r="I118" s="125"/>
      <c r="K118" s="132"/>
      <c r="L118" s="132"/>
      <c r="M118" s="128"/>
      <c r="N118" s="128"/>
      <c r="O118" s="128"/>
      <c r="P118" s="128"/>
    </row>
    <row r="119" spans="3:16" ht="12.75">
      <c r="C119" s="125"/>
      <c r="D119" s="125"/>
      <c r="E119" s="125"/>
      <c r="F119" s="125"/>
      <c r="G119" s="125"/>
      <c r="H119" s="125"/>
      <c r="I119" s="125"/>
      <c r="K119" s="132"/>
      <c r="L119" s="132"/>
      <c r="M119" s="128"/>
      <c r="N119" s="128"/>
      <c r="O119" s="128"/>
      <c r="P119" s="128"/>
    </row>
    <row r="120" spans="3:16" ht="12.75">
      <c r="C120" s="125"/>
      <c r="D120" s="125"/>
      <c r="E120" s="125"/>
      <c r="F120" s="125"/>
      <c r="G120" s="125"/>
      <c r="H120" s="125"/>
      <c r="I120" s="125"/>
      <c r="J120" s="94" t="s">
        <v>139</v>
      </c>
      <c r="K120" s="132"/>
      <c r="L120" s="132"/>
      <c r="M120" s="128"/>
      <c r="N120" s="128"/>
      <c r="O120" s="128"/>
      <c r="P120" s="128"/>
    </row>
    <row r="121" spans="2:16" ht="24.75" customHeight="1">
      <c r="B121" s="134" t="s">
        <v>156</v>
      </c>
      <c r="C121" s="125"/>
      <c r="D121" s="125"/>
      <c r="E121" s="125"/>
      <c r="F121" s="125"/>
      <c r="G121" s="125"/>
      <c r="H121" s="125"/>
      <c r="I121" s="125"/>
      <c r="K121" s="132"/>
      <c r="L121" s="132"/>
      <c r="M121" s="128"/>
      <c r="N121" s="128"/>
      <c r="O121" s="128"/>
      <c r="P121" s="128"/>
    </row>
    <row r="122" spans="3:16" ht="15.75">
      <c r="C122" s="125"/>
      <c r="D122" s="125"/>
      <c r="E122" s="173" t="s">
        <v>147</v>
      </c>
      <c r="F122" s="174"/>
      <c r="G122" s="174"/>
      <c r="H122" s="175"/>
      <c r="I122" s="125"/>
      <c r="J122" s="94" t="s">
        <v>136</v>
      </c>
      <c r="K122" s="132"/>
      <c r="L122" s="132" t="s">
        <v>137</v>
      </c>
      <c r="M122" s="128"/>
      <c r="N122" s="128"/>
      <c r="O122" s="128"/>
      <c r="P122" s="128"/>
    </row>
    <row r="123" spans="2:16" ht="25.5">
      <c r="B123" s="101" t="s">
        <v>143</v>
      </c>
      <c r="C123" s="135" t="s">
        <v>31</v>
      </c>
      <c r="D123" s="135" t="s">
        <v>146</v>
      </c>
      <c r="E123" s="136" t="s">
        <v>33</v>
      </c>
      <c r="F123" s="137" t="s">
        <v>50</v>
      </c>
      <c r="G123" s="138" t="s">
        <v>35</v>
      </c>
      <c r="H123" s="137" t="s">
        <v>36</v>
      </c>
      <c r="I123" s="125"/>
      <c r="J123" s="94" t="s">
        <v>103</v>
      </c>
      <c r="K123" s="132"/>
      <c r="L123" s="132">
        <v>16168744</v>
      </c>
      <c r="M123" s="128">
        <v>0.0023241137344991052</v>
      </c>
      <c r="N123" s="128">
        <v>0.0004652185723269538</v>
      </c>
      <c r="O123" s="128">
        <v>0.00017991502617643027</v>
      </c>
      <c r="P123" s="128">
        <v>0.0013127179204519535</v>
      </c>
    </row>
    <row r="124" spans="2:16" ht="12.75">
      <c r="B124" s="31" t="s">
        <v>103</v>
      </c>
      <c r="C124" s="32">
        <v>16168744</v>
      </c>
      <c r="D124" s="32">
        <v>69234</v>
      </c>
      <c r="E124" s="32">
        <v>37578</v>
      </c>
      <c r="F124" s="32">
        <v>7522</v>
      </c>
      <c r="G124" s="32">
        <v>2909</v>
      </c>
      <c r="H124" s="32">
        <v>21225</v>
      </c>
      <c r="I124" s="125"/>
      <c r="J124" s="94" t="s">
        <v>104</v>
      </c>
      <c r="K124" s="132"/>
      <c r="L124" s="132">
        <v>100852</v>
      </c>
      <c r="M124" s="128">
        <v>0.00410502518542022</v>
      </c>
      <c r="N124" s="128">
        <v>0.000515607028120414</v>
      </c>
      <c r="O124" s="128">
        <v>0.0002875500733748463</v>
      </c>
      <c r="P124" s="128">
        <v>0.008953714353706422</v>
      </c>
    </row>
    <row r="125" spans="2:16" ht="12.75">
      <c r="B125" s="31" t="s">
        <v>104</v>
      </c>
      <c r="C125" s="32">
        <v>100852</v>
      </c>
      <c r="D125" s="32">
        <v>1398</v>
      </c>
      <c r="E125" s="32">
        <v>414</v>
      </c>
      <c r="F125" s="32">
        <v>52</v>
      </c>
      <c r="G125" s="32">
        <v>29</v>
      </c>
      <c r="H125" s="32">
        <v>903</v>
      </c>
      <c r="I125" s="125"/>
      <c r="J125" s="94" t="s">
        <v>105</v>
      </c>
      <c r="K125" s="132"/>
      <c r="L125" s="132">
        <v>8311162</v>
      </c>
      <c r="M125" s="128">
        <v>0.0033538029940939668</v>
      </c>
      <c r="N125" s="128">
        <v>0.0005119621059004746</v>
      </c>
      <c r="O125" s="128">
        <v>0.00017711121501421824</v>
      </c>
      <c r="P125" s="128">
        <v>0.0027927502796841162</v>
      </c>
    </row>
    <row r="126" spans="2:16" ht="12.75">
      <c r="B126" s="31" t="s">
        <v>105</v>
      </c>
      <c r="C126" s="32">
        <v>8311162</v>
      </c>
      <c r="D126" s="32">
        <v>56812</v>
      </c>
      <c r="E126" s="32">
        <v>27874</v>
      </c>
      <c r="F126" s="32">
        <v>4255</v>
      </c>
      <c r="G126" s="32">
        <v>1472</v>
      </c>
      <c r="H126" s="32">
        <v>23211</v>
      </c>
      <c r="I126" s="125"/>
      <c r="J126" s="94" t="s">
        <v>106</v>
      </c>
      <c r="K126" s="132"/>
      <c r="L126" s="132">
        <v>1529827</v>
      </c>
      <c r="M126" s="128">
        <v>0.0032631140645314797</v>
      </c>
      <c r="N126" s="128">
        <v>1.961006048396322E-06</v>
      </c>
      <c r="O126" s="128">
        <v>0.0009641613071281916</v>
      </c>
      <c r="P126" s="128">
        <v>0.0027048810094213267</v>
      </c>
    </row>
    <row r="127" spans="2:16" ht="12.75">
      <c r="B127" s="31" t="s">
        <v>106</v>
      </c>
      <c r="C127" s="32">
        <v>1529827</v>
      </c>
      <c r="D127" s="32">
        <v>10608</v>
      </c>
      <c r="E127" s="32">
        <v>4992</v>
      </c>
      <c r="F127" s="32">
        <v>3</v>
      </c>
      <c r="G127" s="32">
        <v>1475</v>
      </c>
      <c r="H127" s="32">
        <v>4138</v>
      </c>
      <c r="I127" s="125"/>
      <c r="J127" s="94" t="s">
        <v>107</v>
      </c>
      <c r="K127" s="132"/>
      <c r="L127" s="132">
        <v>11357540</v>
      </c>
      <c r="M127" s="128">
        <v>0.004852987530750497</v>
      </c>
      <c r="N127" s="128">
        <v>0.0006318269625288574</v>
      </c>
      <c r="O127" s="128">
        <v>0.0004349533437698657</v>
      </c>
      <c r="P127" s="128">
        <v>0.0015819446816828292</v>
      </c>
    </row>
    <row r="128" spans="2:16" ht="12.75">
      <c r="B128" s="31" t="s">
        <v>107</v>
      </c>
      <c r="C128" s="32">
        <v>11357540</v>
      </c>
      <c r="D128" s="32">
        <v>85201</v>
      </c>
      <c r="E128" s="32">
        <v>55118</v>
      </c>
      <c r="F128" s="32">
        <v>7176</v>
      </c>
      <c r="G128" s="32">
        <v>4940</v>
      </c>
      <c r="H128" s="32">
        <v>17967</v>
      </c>
      <c r="I128" s="125"/>
      <c r="J128" s="94" t="s">
        <v>108</v>
      </c>
      <c r="K128" s="132"/>
      <c r="L128" s="132">
        <v>3041</v>
      </c>
      <c r="M128" s="128">
        <v>0.0006576783952647156</v>
      </c>
      <c r="N128" s="128">
        <v>0.0003288391976323578</v>
      </c>
      <c r="O128" s="128">
        <v>0</v>
      </c>
      <c r="P128" s="128">
        <v>0.00295955277869122</v>
      </c>
    </row>
    <row r="129" spans="2:16" ht="12.75">
      <c r="B129" s="31" t="s">
        <v>108</v>
      </c>
      <c r="C129" s="32">
        <v>3041</v>
      </c>
      <c r="D129" s="32">
        <v>12</v>
      </c>
      <c r="E129" s="32">
        <v>2</v>
      </c>
      <c r="F129" s="32">
        <v>1</v>
      </c>
      <c r="G129" s="32">
        <v>0</v>
      </c>
      <c r="H129" s="32">
        <v>9</v>
      </c>
      <c r="I129" s="125"/>
      <c r="J129" s="94" t="s">
        <v>109</v>
      </c>
      <c r="K129" s="132"/>
      <c r="L129" s="132">
        <v>1629059</v>
      </c>
      <c r="M129" s="128">
        <v>0.0028347653461292684</v>
      </c>
      <c r="N129" s="128">
        <v>0.00010435472257297004</v>
      </c>
      <c r="O129" s="128">
        <v>0.0005426445573794443</v>
      </c>
      <c r="P129" s="128">
        <v>0.001292770857286323</v>
      </c>
    </row>
    <row r="130" spans="2:16" ht="12.75">
      <c r="B130" s="31" t="s">
        <v>109</v>
      </c>
      <c r="C130" s="32">
        <v>1629059</v>
      </c>
      <c r="D130" s="32">
        <v>7778</v>
      </c>
      <c r="E130" s="32">
        <v>4618</v>
      </c>
      <c r="F130" s="32">
        <v>170</v>
      </c>
      <c r="G130" s="32">
        <v>884</v>
      </c>
      <c r="H130" s="32">
        <v>2106</v>
      </c>
      <c r="I130" s="125"/>
      <c r="J130" s="94" t="s">
        <v>110</v>
      </c>
      <c r="K130" s="132"/>
      <c r="L130" s="132">
        <v>1101296</v>
      </c>
      <c r="M130" s="128">
        <v>0.002536102918743008</v>
      </c>
      <c r="N130" s="128">
        <v>0.00020067266202728422</v>
      </c>
      <c r="O130" s="128">
        <v>0.00045401054757304124</v>
      </c>
      <c r="P130" s="128">
        <v>0.0015073150179424968</v>
      </c>
    </row>
    <row r="131" spans="2:16" ht="12.75">
      <c r="B131" s="31" t="s">
        <v>110</v>
      </c>
      <c r="C131" s="32">
        <v>1101296</v>
      </c>
      <c r="D131" s="32">
        <v>5174</v>
      </c>
      <c r="E131" s="32">
        <v>2793</v>
      </c>
      <c r="F131" s="32">
        <v>221</v>
      </c>
      <c r="G131" s="32">
        <v>500</v>
      </c>
      <c r="H131" s="32">
        <v>1660</v>
      </c>
      <c r="I131" s="125"/>
      <c r="J131" s="94" t="s">
        <v>111</v>
      </c>
      <c r="K131" s="132"/>
      <c r="L131" s="132">
        <v>4493</v>
      </c>
      <c r="M131" s="128">
        <v>0</v>
      </c>
      <c r="N131" s="128">
        <v>0.0006677053193857111</v>
      </c>
      <c r="O131" s="128">
        <v>0</v>
      </c>
      <c r="P131" s="128">
        <v>0.0026708212775428445</v>
      </c>
    </row>
    <row r="132" spans="2:16" ht="12.75">
      <c r="B132" s="31" t="s">
        <v>111</v>
      </c>
      <c r="C132" s="32">
        <v>4493</v>
      </c>
      <c r="D132" s="32">
        <v>15</v>
      </c>
      <c r="E132" s="32">
        <v>0</v>
      </c>
      <c r="F132" s="32">
        <v>3</v>
      </c>
      <c r="G132" s="32">
        <v>0</v>
      </c>
      <c r="H132" s="32">
        <v>12</v>
      </c>
      <c r="I132" s="125"/>
      <c r="J132" s="94" t="s">
        <v>112</v>
      </c>
      <c r="K132" s="132"/>
      <c r="L132" s="132">
        <v>1254998</v>
      </c>
      <c r="M132" s="128">
        <v>0.0011641452815064246</v>
      </c>
      <c r="N132" s="128">
        <v>0.0005752997215931818</v>
      </c>
      <c r="O132" s="128">
        <v>0</v>
      </c>
      <c r="P132" s="128">
        <v>0.0013984086030415985</v>
      </c>
    </row>
    <row r="133" spans="2:16" ht="12.75">
      <c r="B133" s="31" t="s">
        <v>112</v>
      </c>
      <c r="C133" s="32">
        <v>1254998</v>
      </c>
      <c r="D133" s="32">
        <v>3938</v>
      </c>
      <c r="E133" s="32">
        <v>1461</v>
      </c>
      <c r="F133" s="32">
        <v>722</v>
      </c>
      <c r="G133" s="32">
        <v>0</v>
      </c>
      <c r="H133" s="32">
        <v>1755</v>
      </c>
      <c r="I133" s="125"/>
      <c r="J133" s="94" t="s">
        <v>113</v>
      </c>
      <c r="K133" s="132"/>
      <c r="L133" s="132">
        <v>18641403</v>
      </c>
      <c r="M133" s="128">
        <v>0.0049375038992505015</v>
      </c>
      <c r="N133" s="128">
        <v>0.0008616840695949763</v>
      </c>
      <c r="O133" s="128">
        <v>0.00046487917245284597</v>
      </c>
      <c r="P133" s="128">
        <v>0.002707682463599977</v>
      </c>
    </row>
    <row r="134" spans="2:16" ht="12.75">
      <c r="B134" s="31" t="s">
        <v>113</v>
      </c>
      <c r="C134" s="32">
        <v>18641403</v>
      </c>
      <c r="D134" s="32">
        <v>167246</v>
      </c>
      <c r="E134" s="32">
        <v>92042</v>
      </c>
      <c r="F134" s="32">
        <v>16063</v>
      </c>
      <c r="G134" s="32">
        <v>8666</v>
      </c>
      <c r="H134" s="32">
        <v>50475</v>
      </c>
      <c r="I134" s="125"/>
      <c r="J134" s="94" t="s">
        <v>114</v>
      </c>
      <c r="K134" s="132"/>
      <c r="L134" s="132">
        <v>1743607</v>
      </c>
      <c r="M134" s="128">
        <v>0.0012227526042279022</v>
      </c>
      <c r="N134" s="128">
        <v>0.00036361404834919797</v>
      </c>
      <c r="O134" s="128">
        <v>0.00048233346161147554</v>
      </c>
      <c r="P134" s="128">
        <v>0.0021208907741251328</v>
      </c>
    </row>
    <row r="135" spans="2:16" ht="12.75">
      <c r="B135" s="31" t="s">
        <v>114</v>
      </c>
      <c r="C135" s="32">
        <v>1743607</v>
      </c>
      <c r="D135" s="32">
        <v>7305</v>
      </c>
      <c r="E135" s="32">
        <v>2132</v>
      </c>
      <c r="F135" s="32">
        <v>634</v>
      </c>
      <c r="G135" s="32">
        <v>841</v>
      </c>
      <c r="H135" s="32">
        <v>3698</v>
      </c>
      <c r="I135" s="125"/>
      <c r="J135" s="94" t="s">
        <v>115</v>
      </c>
      <c r="K135" s="132"/>
      <c r="L135" s="132">
        <v>4025</v>
      </c>
      <c r="M135" s="128">
        <v>0.0012422360248447205</v>
      </c>
      <c r="N135" s="128">
        <v>0.0002484472049689441</v>
      </c>
      <c r="O135" s="128">
        <v>0</v>
      </c>
      <c r="P135" s="128">
        <v>0.004968944099378882</v>
      </c>
    </row>
    <row r="136" spans="2:16" ht="12.75">
      <c r="B136" s="31" t="s">
        <v>115</v>
      </c>
      <c r="C136" s="32">
        <v>4025</v>
      </c>
      <c r="D136" s="32">
        <v>26</v>
      </c>
      <c r="E136" s="32">
        <v>5</v>
      </c>
      <c r="F136" s="32">
        <v>1</v>
      </c>
      <c r="G136" s="32">
        <v>0</v>
      </c>
      <c r="H136" s="32">
        <v>20</v>
      </c>
      <c r="I136" s="125"/>
      <c r="J136" s="94" t="s">
        <v>116</v>
      </c>
      <c r="K136" s="132"/>
      <c r="L136" s="132">
        <v>4364</v>
      </c>
      <c r="M136" s="128">
        <v>0</v>
      </c>
      <c r="N136" s="128">
        <v>0</v>
      </c>
      <c r="O136" s="128">
        <v>0</v>
      </c>
      <c r="P136" s="128">
        <v>0.0009165902841429881</v>
      </c>
    </row>
    <row r="137" spans="2:16" ht="12.75">
      <c r="B137" s="31" t="s">
        <v>116</v>
      </c>
      <c r="C137" s="32">
        <v>4364</v>
      </c>
      <c r="D137" s="32">
        <v>4</v>
      </c>
      <c r="E137" s="32">
        <v>0</v>
      </c>
      <c r="F137" s="32">
        <v>0</v>
      </c>
      <c r="G137" s="32">
        <v>0</v>
      </c>
      <c r="H137" s="32">
        <v>4</v>
      </c>
      <c r="I137" s="125"/>
      <c r="J137" s="94" t="s">
        <v>117</v>
      </c>
      <c r="K137" s="132"/>
      <c r="L137" s="132">
        <v>11175</v>
      </c>
      <c r="M137" s="128">
        <v>0.0006263982102908277</v>
      </c>
      <c r="N137" s="128">
        <v>0</v>
      </c>
      <c r="O137" s="128">
        <v>0</v>
      </c>
      <c r="P137" s="128">
        <v>0.0070693512304250555</v>
      </c>
    </row>
    <row r="138" spans="2:16" ht="12.75">
      <c r="B138" s="31" t="s">
        <v>117</v>
      </c>
      <c r="C138" s="32">
        <v>11175</v>
      </c>
      <c r="D138" s="32">
        <v>86</v>
      </c>
      <c r="E138" s="32">
        <v>7</v>
      </c>
      <c r="F138" s="32">
        <v>0</v>
      </c>
      <c r="G138" s="32">
        <v>0</v>
      </c>
      <c r="H138" s="32">
        <v>79</v>
      </c>
      <c r="J138" s="94" t="s">
        <v>118</v>
      </c>
      <c r="L138" s="132">
        <v>623102</v>
      </c>
      <c r="M138" s="128">
        <v>0.0013737718704160795</v>
      </c>
      <c r="N138" s="128">
        <v>0.0006050373775080164</v>
      </c>
      <c r="O138" s="128">
        <v>0.0005584960407766305</v>
      </c>
      <c r="P138" s="128">
        <v>0.001393030354580791</v>
      </c>
    </row>
    <row r="139" spans="2:16" ht="12.75">
      <c r="B139" s="31" t="s">
        <v>118</v>
      </c>
      <c r="C139" s="32">
        <v>623102</v>
      </c>
      <c r="D139" s="32">
        <v>2449</v>
      </c>
      <c r="E139" s="32">
        <v>856</v>
      </c>
      <c r="F139" s="32">
        <v>377</v>
      </c>
      <c r="G139" s="32">
        <v>348</v>
      </c>
      <c r="H139" s="32">
        <v>868</v>
      </c>
      <c r="J139" s="94" t="s">
        <v>119</v>
      </c>
      <c r="L139" s="132">
        <v>58934</v>
      </c>
      <c r="M139" s="128">
        <v>0.006193368853293515</v>
      </c>
      <c r="N139" s="128">
        <v>0.0014592595106390199</v>
      </c>
      <c r="O139" s="128">
        <v>0.00033936267689279535</v>
      </c>
      <c r="P139" s="128">
        <v>0.005616452302575763</v>
      </c>
    </row>
    <row r="140" spans="2:16" ht="12.75">
      <c r="B140" s="31" t="s">
        <v>119</v>
      </c>
      <c r="C140" s="32">
        <v>58934</v>
      </c>
      <c r="D140" s="32">
        <v>802</v>
      </c>
      <c r="E140" s="32">
        <v>365</v>
      </c>
      <c r="F140" s="32">
        <v>86</v>
      </c>
      <c r="G140" s="32">
        <v>20</v>
      </c>
      <c r="H140" s="32">
        <v>331</v>
      </c>
      <c r="J140" s="94" t="s">
        <v>120</v>
      </c>
      <c r="L140" s="132">
        <v>20</v>
      </c>
      <c r="M140" s="128">
        <v>0</v>
      </c>
      <c r="N140" s="128">
        <v>0</v>
      </c>
      <c r="O140" s="128">
        <v>0</v>
      </c>
      <c r="P140" s="128">
        <v>0</v>
      </c>
    </row>
    <row r="141" spans="2:16" ht="12.75">
      <c r="B141" s="31" t="s">
        <v>120</v>
      </c>
      <c r="C141" s="32">
        <v>20</v>
      </c>
      <c r="D141" s="32">
        <v>0</v>
      </c>
      <c r="E141" s="32">
        <v>0</v>
      </c>
      <c r="F141" s="32">
        <v>0</v>
      </c>
      <c r="G141" s="32">
        <v>0</v>
      </c>
      <c r="H141" s="32">
        <v>0</v>
      </c>
      <c r="J141" s="94" t="s">
        <v>121</v>
      </c>
      <c r="L141" s="132">
        <v>38177</v>
      </c>
      <c r="M141" s="128">
        <v>0.003457579170704875</v>
      </c>
      <c r="N141" s="128">
        <v>0</v>
      </c>
      <c r="O141" s="128">
        <v>0.0006024569767137281</v>
      </c>
      <c r="P141" s="128">
        <v>0.0024098279068549126</v>
      </c>
    </row>
    <row r="142" spans="2:16" ht="12.75">
      <c r="B142" s="31" t="s">
        <v>121</v>
      </c>
      <c r="C142" s="32">
        <v>38177</v>
      </c>
      <c r="D142" s="32">
        <v>247</v>
      </c>
      <c r="E142" s="32">
        <v>132</v>
      </c>
      <c r="F142" s="32">
        <v>0</v>
      </c>
      <c r="G142" s="32">
        <v>23</v>
      </c>
      <c r="H142" s="32">
        <v>92</v>
      </c>
      <c r="J142" s="94" t="s">
        <v>122</v>
      </c>
      <c r="L142" s="132">
        <v>4426</v>
      </c>
      <c r="M142" s="128">
        <v>0.00022593764121102577</v>
      </c>
      <c r="N142" s="128">
        <v>0.00022593764121102577</v>
      </c>
      <c r="O142" s="128">
        <v>0</v>
      </c>
      <c r="P142" s="128">
        <v>0.0011296882060551287</v>
      </c>
    </row>
    <row r="143" spans="2:16" ht="12.75">
      <c r="B143" s="31" t="s">
        <v>122</v>
      </c>
      <c r="C143" s="32">
        <v>4426</v>
      </c>
      <c r="D143" s="32">
        <v>7</v>
      </c>
      <c r="E143" s="32">
        <v>1</v>
      </c>
      <c r="F143" s="32">
        <v>1</v>
      </c>
      <c r="G143" s="32">
        <v>0</v>
      </c>
      <c r="H143" s="32">
        <v>5</v>
      </c>
      <c r="J143" s="94" t="s">
        <v>123</v>
      </c>
      <c r="L143" s="132">
        <v>2925165</v>
      </c>
      <c r="M143" s="128">
        <v>0.002021424432467912</v>
      </c>
      <c r="N143" s="128">
        <v>0.0008621735867891213</v>
      </c>
      <c r="O143" s="128">
        <v>0.00017845147196824795</v>
      </c>
      <c r="P143" s="128">
        <v>0.0015486305900692782</v>
      </c>
    </row>
    <row r="144" spans="2:16" ht="12.75">
      <c r="B144" s="31" t="s">
        <v>123</v>
      </c>
      <c r="C144" s="32">
        <v>2925165</v>
      </c>
      <c r="D144" s="32">
        <v>13487</v>
      </c>
      <c r="E144" s="32">
        <v>5913</v>
      </c>
      <c r="F144" s="32">
        <v>2522</v>
      </c>
      <c r="G144" s="32">
        <v>522</v>
      </c>
      <c r="H144" s="32">
        <v>4530</v>
      </c>
      <c r="J144" s="94" t="s">
        <v>124</v>
      </c>
      <c r="L144" s="132">
        <v>2070701</v>
      </c>
      <c r="M144" s="128">
        <v>0.004718691882604007</v>
      </c>
      <c r="N144" s="128">
        <v>0.000943641790871787</v>
      </c>
      <c r="O144" s="128">
        <v>0.0003259765654239796</v>
      </c>
      <c r="P144" s="128">
        <v>0.005563816311480991</v>
      </c>
    </row>
    <row r="145" spans="2:16" ht="12.75">
      <c r="B145" s="31" t="s">
        <v>124</v>
      </c>
      <c r="C145" s="32">
        <v>2070701</v>
      </c>
      <c r="D145" s="32">
        <v>23921</v>
      </c>
      <c r="E145" s="32">
        <v>9771</v>
      </c>
      <c r="F145" s="32">
        <v>1954</v>
      </c>
      <c r="G145" s="32">
        <v>675</v>
      </c>
      <c r="H145" s="32">
        <v>11521</v>
      </c>
      <c r="J145" s="94" t="s">
        <v>125</v>
      </c>
      <c r="L145" s="132">
        <v>67586111</v>
      </c>
      <c r="M145" s="128">
        <v>0.0036408959823121057</v>
      </c>
      <c r="N145" s="128">
        <v>0.0006179228155323214</v>
      </c>
      <c r="O145" s="128">
        <v>0.00034480457086811817</v>
      </c>
      <c r="P145" s="128">
        <v>0.0021396259950509653</v>
      </c>
    </row>
    <row r="146" spans="2:16" ht="12.75">
      <c r="B146" s="143" t="s">
        <v>125</v>
      </c>
      <c r="C146" s="144">
        <v>67586111</v>
      </c>
      <c r="D146" s="144">
        <v>455750</v>
      </c>
      <c r="E146" s="144">
        <v>246074</v>
      </c>
      <c r="F146" s="144">
        <v>41763</v>
      </c>
      <c r="G146" s="144">
        <v>23304</v>
      </c>
      <c r="H146" s="144">
        <v>144609</v>
      </c>
      <c r="L146" s="132"/>
      <c r="M146" s="128"/>
      <c r="N146" s="128"/>
      <c r="O146" s="128"/>
      <c r="P146" s="128"/>
    </row>
    <row r="147" spans="3:16" ht="12.75">
      <c r="C147" s="125"/>
      <c r="D147" s="125"/>
      <c r="E147" s="125"/>
      <c r="F147" s="125"/>
      <c r="G147" s="125"/>
      <c r="H147" s="125"/>
      <c r="L147" s="132"/>
      <c r="M147" s="128"/>
      <c r="N147" s="128"/>
      <c r="O147" s="128"/>
      <c r="P147" s="128"/>
    </row>
    <row r="148" spans="3:16" ht="12.75">
      <c r="C148" s="125"/>
      <c r="D148" s="125"/>
      <c r="E148" s="125"/>
      <c r="F148" s="125"/>
      <c r="G148" s="125"/>
      <c r="H148" s="125"/>
      <c r="J148" s="94" t="s">
        <v>138</v>
      </c>
      <c r="L148" s="132"/>
      <c r="M148" s="128"/>
      <c r="N148" s="128"/>
      <c r="O148" s="128"/>
      <c r="P148" s="128"/>
    </row>
    <row r="149" spans="2:16" ht="23.25" customHeight="1">
      <c r="B149" s="134" t="s">
        <v>157</v>
      </c>
      <c r="C149" s="125"/>
      <c r="D149" s="125"/>
      <c r="E149" s="125"/>
      <c r="F149" s="125"/>
      <c r="G149" s="125"/>
      <c r="H149" s="125"/>
      <c r="L149" s="132"/>
      <c r="M149" s="128"/>
      <c r="N149" s="128"/>
      <c r="O149" s="128"/>
      <c r="P149" s="128"/>
    </row>
    <row r="150" spans="3:16" ht="15.75">
      <c r="C150" s="125"/>
      <c r="D150" s="125"/>
      <c r="E150" s="173" t="s">
        <v>147</v>
      </c>
      <c r="F150" s="174"/>
      <c r="G150" s="174"/>
      <c r="H150" s="175"/>
      <c r="J150" s="94" t="s">
        <v>136</v>
      </c>
      <c r="L150" s="132" t="s">
        <v>137</v>
      </c>
      <c r="M150" s="128"/>
      <c r="N150" s="128"/>
      <c r="O150" s="128"/>
      <c r="P150" s="128"/>
    </row>
    <row r="151" spans="2:16" ht="25.5">
      <c r="B151" s="101" t="s">
        <v>143</v>
      </c>
      <c r="C151" s="135" t="s">
        <v>31</v>
      </c>
      <c r="D151" s="135" t="s">
        <v>146</v>
      </c>
      <c r="E151" s="136" t="s">
        <v>33</v>
      </c>
      <c r="F151" s="137" t="s">
        <v>50</v>
      </c>
      <c r="G151" s="138" t="s">
        <v>35</v>
      </c>
      <c r="H151" s="137" t="s">
        <v>36</v>
      </c>
      <c r="J151" s="94" t="s">
        <v>103</v>
      </c>
      <c r="L151" s="132">
        <v>15935307</v>
      </c>
      <c r="M151" s="128">
        <v>0.0024795882501667523</v>
      </c>
      <c r="N151" s="128">
        <v>0.00046218124319788754</v>
      </c>
      <c r="O151" s="128">
        <v>0.00019196366910282934</v>
      </c>
      <c r="P151" s="128">
        <v>0.0010305418025520312</v>
      </c>
    </row>
    <row r="152" spans="2:16" ht="12.75">
      <c r="B152" s="31" t="s">
        <v>103</v>
      </c>
      <c r="C152" s="32">
        <v>15935307</v>
      </c>
      <c r="D152" s="32">
        <v>66359</v>
      </c>
      <c r="E152" s="32">
        <v>39513</v>
      </c>
      <c r="F152" s="32">
        <v>7365</v>
      </c>
      <c r="G152" s="32">
        <v>3059</v>
      </c>
      <c r="H152" s="32">
        <v>16422</v>
      </c>
      <c r="J152" s="94" t="s">
        <v>104</v>
      </c>
      <c r="L152" s="132">
        <v>99964</v>
      </c>
      <c r="M152" s="128">
        <v>0.0020907526709615463</v>
      </c>
      <c r="N152" s="128">
        <v>0.001360489776319475</v>
      </c>
      <c r="O152" s="128">
        <v>9.003241166820055E-05</v>
      </c>
      <c r="P152" s="128">
        <v>0.010593813772958266</v>
      </c>
    </row>
    <row r="153" spans="2:16" ht="12.75">
      <c r="B153" s="31" t="s">
        <v>104</v>
      </c>
      <c r="C153" s="32">
        <v>99964</v>
      </c>
      <c r="D153" s="32">
        <v>1413</v>
      </c>
      <c r="E153" s="32">
        <v>209</v>
      </c>
      <c r="F153" s="32">
        <v>136</v>
      </c>
      <c r="G153" s="32">
        <v>9</v>
      </c>
      <c r="H153" s="32">
        <v>1059</v>
      </c>
      <c r="J153" s="94" t="s">
        <v>105</v>
      </c>
      <c r="L153" s="132">
        <v>7390557</v>
      </c>
      <c r="M153" s="128">
        <v>0.003767375043586025</v>
      </c>
      <c r="N153" s="128">
        <v>0.0005758699919370082</v>
      </c>
      <c r="O153" s="128">
        <v>0.00021568063137866335</v>
      </c>
      <c r="P153" s="128">
        <v>0.0038247455503015535</v>
      </c>
    </row>
    <row r="154" spans="2:16" ht="12.75">
      <c r="B154" s="31" t="s">
        <v>105</v>
      </c>
      <c r="C154" s="32">
        <v>7390557</v>
      </c>
      <c r="D154" s="32">
        <v>61960</v>
      </c>
      <c r="E154" s="32">
        <v>27843</v>
      </c>
      <c r="F154" s="32">
        <v>4256</v>
      </c>
      <c r="G154" s="32">
        <v>1594</v>
      </c>
      <c r="H154" s="32">
        <v>28267</v>
      </c>
      <c r="J154" s="94" t="s">
        <v>106</v>
      </c>
      <c r="L154" s="132">
        <v>1551907</v>
      </c>
      <c r="M154" s="128">
        <v>0.0034750793700911204</v>
      </c>
      <c r="N154" s="128">
        <v>4.510579564368226E-06</v>
      </c>
      <c r="O154" s="128">
        <v>0.0011224899430184927</v>
      </c>
      <c r="P154" s="128">
        <v>0.003004045989869238</v>
      </c>
    </row>
    <row r="155" spans="2:16" ht="12.75">
      <c r="B155" s="31" t="s">
        <v>106</v>
      </c>
      <c r="C155" s="32">
        <v>1551907</v>
      </c>
      <c r="D155" s="32">
        <v>11804</v>
      </c>
      <c r="E155" s="32">
        <v>5393</v>
      </c>
      <c r="F155" s="32">
        <v>7</v>
      </c>
      <c r="G155" s="32">
        <v>1742</v>
      </c>
      <c r="H155" s="32">
        <v>4662</v>
      </c>
      <c r="J155" s="94" t="s">
        <v>107</v>
      </c>
      <c r="L155" s="132">
        <v>11328374</v>
      </c>
      <c r="M155" s="128">
        <v>0.005155638399650294</v>
      </c>
      <c r="N155" s="128">
        <v>0.0006280689532319466</v>
      </c>
      <c r="O155" s="128">
        <v>0.0004381034736317851</v>
      </c>
      <c r="P155" s="128">
        <v>0.002876317466213598</v>
      </c>
    </row>
    <row r="156" spans="2:16" ht="12.75">
      <c r="B156" s="31" t="s">
        <v>107</v>
      </c>
      <c r="C156" s="32">
        <v>11328374</v>
      </c>
      <c r="D156" s="32">
        <v>103067</v>
      </c>
      <c r="E156" s="32">
        <v>58405</v>
      </c>
      <c r="F156" s="32">
        <v>7115</v>
      </c>
      <c r="G156" s="32">
        <v>4963</v>
      </c>
      <c r="H156" s="32">
        <v>32584</v>
      </c>
      <c r="J156" s="94" t="s">
        <v>108</v>
      </c>
      <c r="L156" s="132">
        <v>2663</v>
      </c>
      <c r="M156" s="128">
        <v>0</v>
      </c>
      <c r="N156" s="128">
        <v>0.0007510326699211416</v>
      </c>
      <c r="O156" s="128">
        <v>0</v>
      </c>
      <c r="P156" s="128">
        <v>0.0026286143447239955</v>
      </c>
    </row>
    <row r="157" spans="2:16" ht="12.75">
      <c r="B157" s="31" t="s">
        <v>108</v>
      </c>
      <c r="C157" s="32">
        <v>2663</v>
      </c>
      <c r="D157" s="32">
        <v>9</v>
      </c>
      <c r="E157" s="32">
        <v>0</v>
      </c>
      <c r="F157" s="32">
        <v>2</v>
      </c>
      <c r="G157" s="32">
        <v>0</v>
      </c>
      <c r="H157" s="32">
        <v>7</v>
      </c>
      <c r="J157" s="94" t="s">
        <v>109</v>
      </c>
      <c r="L157" s="132">
        <v>1655487</v>
      </c>
      <c r="M157" s="128">
        <v>0.0028994489234889795</v>
      </c>
      <c r="N157" s="128">
        <v>0.0002083978913757704</v>
      </c>
      <c r="O157" s="128">
        <v>0.0005925748737380602</v>
      </c>
      <c r="P157" s="128">
        <v>0.001459389291489453</v>
      </c>
    </row>
    <row r="158" spans="2:16" ht="12.75">
      <c r="B158" s="31" t="s">
        <v>109</v>
      </c>
      <c r="C158" s="32">
        <v>1655487</v>
      </c>
      <c r="D158" s="32">
        <v>8542</v>
      </c>
      <c r="E158" s="32">
        <v>4800</v>
      </c>
      <c r="F158" s="32">
        <v>345</v>
      </c>
      <c r="G158" s="32">
        <v>981</v>
      </c>
      <c r="H158" s="32">
        <v>2416</v>
      </c>
      <c r="J158" s="94" t="s">
        <v>110</v>
      </c>
      <c r="L158" s="132">
        <v>1047762</v>
      </c>
      <c r="M158" s="128">
        <v>0.0025797843403368324</v>
      </c>
      <c r="N158" s="128">
        <v>0.00020233602669308487</v>
      </c>
      <c r="O158" s="128">
        <v>0.0006394581975677682</v>
      </c>
      <c r="P158" s="128">
        <v>0.001754215174820236</v>
      </c>
    </row>
    <row r="159" spans="2:16" ht="12.75">
      <c r="B159" s="31" t="s">
        <v>110</v>
      </c>
      <c r="C159" s="32">
        <v>1047762</v>
      </c>
      <c r="D159" s="32">
        <v>5423</v>
      </c>
      <c r="E159" s="32">
        <v>2703</v>
      </c>
      <c r="F159" s="32">
        <v>212</v>
      </c>
      <c r="G159" s="32">
        <v>670</v>
      </c>
      <c r="H159" s="32">
        <v>1838</v>
      </c>
      <c r="J159" s="94" t="s">
        <v>111</v>
      </c>
      <c r="L159" s="132">
        <v>6524</v>
      </c>
      <c r="M159" s="128">
        <v>0.0004598405885959534</v>
      </c>
      <c r="N159" s="128">
        <v>0</v>
      </c>
      <c r="O159" s="128">
        <v>0</v>
      </c>
      <c r="P159" s="128">
        <v>0.006437768240343348</v>
      </c>
    </row>
    <row r="160" spans="2:16" ht="12.75">
      <c r="B160" s="31" t="s">
        <v>111</v>
      </c>
      <c r="C160" s="32">
        <v>6524</v>
      </c>
      <c r="D160" s="32">
        <v>45</v>
      </c>
      <c r="E160" s="32">
        <v>3</v>
      </c>
      <c r="F160" s="32">
        <v>0</v>
      </c>
      <c r="G160" s="32">
        <v>0</v>
      </c>
      <c r="H160" s="32">
        <v>42</v>
      </c>
      <c r="J160" s="94" t="s">
        <v>112</v>
      </c>
      <c r="L160" s="132">
        <v>1221300</v>
      </c>
      <c r="M160" s="128">
        <v>0.0012715958404978301</v>
      </c>
      <c r="N160" s="128">
        <v>0.0006812413002538278</v>
      </c>
      <c r="O160" s="128">
        <v>0</v>
      </c>
      <c r="P160" s="128">
        <v>0.0016498812740522394</v>
      </c>
    </row>
    <row r="161" spans="2:16" ht="12.75">
      <c r="B161" s="31" t="s">
        <v>112</v>
      </c>
      <c r="C161" s="32">
        <v>1221300</v>
      </c>
      <c r="D161" s="32">
        <v>4400</v>
      </c>
      <c r="E161" s="32">
        <v>1553</v>
      </c>
      <c r="F161" s="32">
        <v>832</v>
      </c>
      <c r="G161" s="32">
        <v>0</v>
      </c>
      <c r="H161" s="32">
        <v>2015</v>
      </c>
      <c r="J161" s="94" t="s">
        <v>113</v>
      </c>
      <c r="L161" s="132">
        <v>17984649</v>
      </c>
      <c r="M161" s="128">
        <v>0.005097958820325045</v>
      </c>
      <c r="N161" s="128">
        <v>0.0008715766429469933</v>
      </c>
      <c r="O161" s="128">
        <v>0.00046050384413952143</v>
      </c>
      <c r="P161" s="128">
        <v>0.0029769833150482946</v>
      </c>
    </row>
    <row r="162" spans="2:16" ht="12.75">
      <c r="B162" s="31" t="s">
        <v>113</v>
      </c>
      <c r="C162" s="32">
        <v>17984649</v>
      </c>
      <c r="D162" s="32">
        <v>169182</v>
      </c>
      <c r="E162" s="32">
        <v>91685</v>
      </c>
      <c r="F162" s="32">
        <v>15675</v>
      </c>
      <c r="G162" s="32">
        <v>8282</v>
      </c>
      <c r="H162" s="32">
        <v>53540</v>
      </c>
      <c r="J162" s="94" t="s">
        <v>114</v>
      </c>
      <c r="L162" s="132">
        <v>1694755</v>
      </c>
      <c r="M162" s="128">
        <v>0.001599051190290042</v>
      </c>
      <c r="N162" s="128">
        <v>0.0004661440739221893</v>
      </c>
      <c r="O162" s="128">
        <v>0.0002289416464326702</v>
      </c>
      <c r="P162" s="128">
        <v>0.002674722895049727</v>
      </c>
    </row>
    <row r="163" spans="2:16" ht="12.75">
      <c r="B163" s="31" t="s">
        <v>114</v>
      </c>
      <c r="C163" s="32">
        <v>1694755</v>
      </c>
      <c r="D163" s="32">
        <v>8421</v>
      </c>
      <c r="E163" s="32">
        <v>2710</v>
      </c>
      <c r="F163" s="32">
        <v>790</v>
      </c>
      <c r="G163" s="32">
        <v>388</v>
      </c>
      <c r="H163" s="32">
        <v>4533</v>
      </c>
      <c r="J163" s="94" t="s">
        <v>115</v>
      </c>
      <c r="L163" s="132">
        <v>4250</v>
      </c>
      <c r="M163" s="128">
        <v>0.0009411764705882353</v>
      </c>
      <c r="N163" s="128">
        <v>0</v>
      </c>
      <c r="O163" s="128">
        <v>0</v>
      </c>
      <c r="P163" s="128">
        <v>0.007058823529411765</v>
      </c>
    </row>
    <row r="164" spans="2:16" ht="12.75">
      <c r="B164" s="31" t="s">
        <v>115</v>
      </c>
      <c r="C164" s="32">
        <v>4250</v>
      </c>
      <c r="D164" s="32">
        <v>34</v>
      </c>
      <c r="E164" s="32">
        <v>4</v>
      </c>
      <c r="F164" s="32">
        <v>0</v>
      </c>
      <c r="G164" s="32">
        <v>0</v>
      </c>
      <c r="H164" s="32">
        <v>30</v>
      </c>
      <c r="J164" s="94" t="s">
        <v>116</v>
      </c>
      <c r="L164" s="132">
        <v>4355</v>
      </c>
      <c r="M164" s="128">
        <v>0</v>
      </c>
      <c r="N164" s="128">
        <v>0</v>
      </c>
      <c r="O164" s="128">
        <v>0</v>
      </c>
      <c r="P164" s="128">
        <v>0.001148105625717566</v>
      </c>
    </row>
    <row r="165" spans="2:16" ht="12.75">
      <c r="B165" s="31" t="s">
        <v>116</v>
      </c>
      <c r="C165" s="32">
        <v>4355</v>
      </c>
      <c r="D165" s="32">
        <v>5</v>
      </c>
      <c r="E165" s="32">
        <v>0</v>
      </c>
      <c r="F165" s="32">
        <v>0</v>
      </c>
      <c r="G165" s="32">
        <v>0</v>
      </c>
      <c r="H165" s="32">
        <v>5</v>
      </c>
      <c r="J165" s="94" t="s">
        <v>117</v>
      </c>
      <c r="L165" s="132">
        <v>12192</v>
      </c>
      <c r="M165" s="128">
        <v>0.001066272965879265</v>
      </c>
      <c r="N165" s="128">
        <v>0</v>
      </c>
      <c r="O165" s="128">
        <v>0</v>
      </c>
      <c r="P165" s="128">
        <v>0.01033464566929134</v>
      </c>
    </row>
    <row r="166" spans="2:16" ht="12.75">
      <c r="B166" s="31" t="s">
        <v>117</v>
      </c>
      <c r="C166" s="32">
        <v>12192</v>
      </c>
      <c r="D166" s="32">
        <v>139</v>
      </c>
      <c r="E166" s="32">
        <v>13</v>
      </c>
      <c r="F166" s="32">
        <v>0</v>
      </c>
      <c r="G166" s="32">
        <v>0</v>
      </c>
      <c r="H166" s="32">
        <v>126</v>
      </c>
      <c r="J166" s="94" t="s">
        <v>118</v>
      </c>
      <c r="L166" s="132">
        <v>583928</v>
      </c>
      <c r="M166" s="128">
        <v>0.0018478305544519188</v>
      </c>
      <c r="N166" s="128">
        <v>0.00048636133221904073</v>
      </c>
      <c r="O166" s="128">
        <v>0.00044868545437108686</v>
      </c>
      <c r="P166" s="128">
        <v>0.0017022646627666426</v>
      </c>
    </row>
    <row r="167" spans="2:16" ht="12.75">
      <c r="B167" s="31" t="s">
        <v>118</v>
      </c>
      <c r="C167" s="32">
        <v>583928</v>
      </c>
      <c r="D167" s="32">
        <v>2619</v>
      </c>
      <c r="E167" s="32">
        <v>1079</v>
      </c>
      <c r="F167" s="32">
        <v>284</v>
      </c>
      <c r="G167" s="32">
        <v>262</v>
      </c>
      <c r="H167" s="32">
        <v>994</v>
      </c>
      <c r="J167" s="94" t="s">
        <v>119</v>
      </c>
      <c r="L167" s="132">
        <v>39632</v>
      </c>
      <c r="M167" s="128">
        <v>0.0033306419055308843</v>
      </c>
      <c r="N167" s="128">
        <v>0.000933589018974566</v>
      </c>
      <c r="O167" s="128">
        <v>0.0003027856277755349</v>
      </c>
      <c r="P167" s="128">
        <v>0.011884335890189746</v>
      </c>
    </row>
    <row r="168" spans="2:16" ht="12.75">
      <c r="B168" s="31" t="s">
        <v>119</v>
      </c>
      <c r="C168" s="32">
        <v>39632</v>
      </c>
      <c r="D168" s="32">
        <v>652</v>
      </c>
      <c r="E168" s="32">
        <v>132</v>
      </c>
      <c r="F168" s="32">
        <v>37</v>
      </c>
      <c r="G168" s="32">
        <v>12</v>
      </c>
      <c r="H168" s="32">
        <v>471</v>
      </c>
      <c r="J168" s="94" t="s">
        <v>120</v>
      </c>
      <c r="L168" s="132">
        <v>19</v>
      </c>
      <c r="M168" s="128">
        <v>0</v>
      </c>
      <c r="N168" s="128">
        <v>0</v>
      </c>
      <c r="O168" s="128">
        <v>0</v>
      </c>
      <c r="P168" s="128">
        <v>0</v>
      </c>
    </row>
    <row r="169" spans="2:16" ht="12.75">
      <c r="B169" s="31" t="s">
        <v>120</v>
      </c>
      <c r="C169" s="32">
        <v>19</v>
      </c>
      <c r="D169" s="32">
        <v>0</v>
      </c>
      <c r="E169" s="32">
        <v>0</v>
      </c>
      <c r="F169" s="32">
        <v>0</v>
      </c>
      <c r="G169" s="32">
        <v>0</v>
      </c>
      <c r="H169" s="32">
        <v>0</v>
      </c>
      <c r="J169" s="94" t="s">
        <v>121</v>
      </c>
      <c r="L169" s="132">
        <v>38773</v>
      </c>
      <c r="M169" s="128">
        <v>0.0049261083743842365</v>
      </c>
      <c r="N169" s="128">
        <v>0</v>
      </c>
      <c r="O169" s="128">
        <v>0.0009800634462125706</v>
      </c>
      <c r="P169" s="128">
        <v>0.0027338611920666445</v>
      </c>
    </row>
    <row r="170" spans="2:16" ht="12.75">
      <c r="B170" s="31" t="s">
        <v>121</v>
      </c>
      <c r="C170" s="32">
        <v>38773</v>
      </c>
      <c r="D170" s="32">
        <v>335</v>
      </c>
      <c r="E170" s="32">
        <v>191</v>
      </c>
      <c r="F170" s="32">
        <v>0</v>
      </c>
      <c r="G170" s="32">
        <v>38</v>
      </c>
      <c r="H170" s="32">
        <v>106</v>
      </c>
      <c r="J170" s="94" t="s">
        <v>122</v>
      </c>
      <c r="L170" s="132">
        <v>3902</v>
      </c>
      <c r="M170" s="128">
        <v>0</v>
      </c>
      <c r="N170" s="128">
        <v>0</v>
      </c>
      <c r="O170" s="128">
        <v>0</v>
      </c>
      <c r="P170" s="128">
        <v>0</v>
      </c>
    </row>
    <row r="171" spans="2:16" ht="12.75">
      <c r="B171" s="31" t="s">
        <v>122</v>
      </c>
      <c r="C171" s="32">
        <v>3902</v>
      </c>
      <c r="D171" s="32">
        <v>0</v>
      </c>
      <c r="E171" s="32">
        <v>0</v>
      </c>
      <c r="F171" s="32">
        <v>0</v>
      </c>
      <c r="G171" s="32">
        <v>0</v>
      </c>
      <c r="H171" s="32">
        <v>0</v>
      </c>
      <c r="J171" s="94" t="s">
        <v>123</v>
      </c>
      <c r="L171" s="132">
        <v>2906220</v>
      </c>
      <c r="M171" s="128">
        <v>0.0025414455891157586</v>
      </c>
      <c r="N171" s="128">
        <v>0.0011007425452993923</v>
      </c>
      <c r="O171" s="128">
        <v>0.00018374383219439685</v>
      </c>
      <c r="P171" s="128">
        <v>0.0017245769418695075</v>
      </c>
    </row>
    <row r="172" spans="2:16" ht="12.75">
      <c r="B172" s="31" t="s">
        <v>123</v>
      </c>
      <c r="C172" s="32">
        <v>2906220</v>
      </c>
      <c r="D172" s="32">
        <v>16131</v>
      </c>
      <c r="E172" s="32">
        <v>7386</v>
      </c>
      <c r="F172" s="32">
        <v>3199</v>
      </c>
      <c r="G172" s="32">
        <v>534</v>
      </c>
      <c r="H172" s="32">
        <v>5012</v>
      </c>
      <c r="J172" s="94" t="s">
        <v>124</v>
      </c>
      <c r="L172" s="132">
        <v>2122450</v>
      </c>
      <c r="M172" s="128">
        <v>0.005038987962025019</v>
      </c>
      <c r="N172" s="128">
        <v>0.0009592687695823223</v>
      </c>
      <c r="O172" s="128">
        <v>0.00033593253080166786</v>
      </c>
      <c r="P172" s="128">
        <v>0.006035949021178356</v>
      </c>
    </row>
    <row r="173" spans="2:16" ht="12.75">
      <c r="B173" s="31" t="s">
        <v>124</v>
      </c>
      <c r="C173" s="32">
        <v>2122450</v>
      </c>
      <c r="D173" s="32">
        <v>26255</v>
      </c>
      <c r="E173" s="32">
        <v>10695</v>
      </c>
      <c r="F173" s="32">
        <v>2036</v>
      </c>
      <c r="G173" s="32">
        <v>713</v>
      </c>
      <c r="H173" s="32">
        <v>12811</v>
      </c>
      <c r="J173" s="94" t="s">
        <v>125</v>
      </c>
      <c r="L173" s="132">
        <v>65634970</v>
      </c>
      <c r="M173" s="128">
        <v>0.0038747180047465552</v>
      </c>
      <c r="N173" s="128">
        <v>0.0006443363956744401</v>
      </c>
      <c r="O173" s="128">
        <v>0.00035418619068463045</v>
      </c>
      <c r="P173" s="128">
        <v>0.0025434612067317163</v>
      </c>
    </row>
    <row r="174" spans="2:16" ht="12.75">
      <c r="B174" s="143" t="s">
        <v>125</v>
      </c>
      <c r="C174" s="144">
        <v>65634970</v>
      </c>
      <c r="D174" s="144">
        <v>486795</v>
      </c>
      <c r="E174" s="144">
        <v>254317</v>
      </c>
      <c r="F174" s="144">
        <v>42291</v>
      </c>
      <c r="G174" s="144">
        <v>23247</v>
      </c>
      <c r="H174" s="144">
        <v>166940</v>
      </c>
      <c r="M174" s="128"/>
      <c r="N174" s="128"/>
      <c r="O174" s="128"/>
      <c r="P174" s="128"/>
    </row>
    <row r="175" spans="13:16" ht="12.75">
      <c r="M175" s="128"/>
      <c r="N175" s="128"/>
      <c r="O175" s="128"/>
      <c r="P175" s="128"/>
    </row>
    <row r="176" spans="13:16" ht="12.75">
      <c r="M176" s="128"/>
      <c r="N176" s="128"/>
      <c r="O176" s="128"/>
      <c r="P176" s="128"/>
    </row>
    <row r="177" spans="13:16" ht="12.75">
      <c r="M177" s="128"/>
      <c r="N177" s="128"/>
      <c r="O177" s="128"/>
      <c r="P177" s="128"/>
    </row>
    <row r="178" spans="13:16" ht="12.75">
      <c r="M178" s="128"/>
      <c r="N178" s="128"/>
      <c r="O178" s="128"/>
      <c r="P178" s="128"/>
    </row>
    <row r="179" spans="13:16" ht="12.75">
      <c r="M179" s="128"/>
      <c r="N179" s="128"/>
      <c r="O179" s="128"/>
      <c r="P179" s="128"/>
    </row>
    <row r="180" spans="13:16" ht="12.75">
      <c r="M180" s="128"/>
      <c r="N180" s="128"/>
      <c r="O180" s="128"/>
      <c r="P180" s="128"/>
    </row>
    <row r="181" spans="13:16" ht="12.75">
      <c r="M181" s="128"/>
      <c r="N181" s="128"/>
      <c r="O181" s="128"/>
      <c r="P181" s="128"/>
    </row>
    <row r="182" spans="13:16" ht="12.75">
      <c r="M182" s="128"/>
      <c r="N182" s="128"/>
      <c r="O182" s="128"/>
      <c r="P182" s="128"/>
    </row>
    <row r="183" spans="13:16" ht="12.75">
      <c r="M183" s="128"/>
      <c r="N183" s="128"/>
      <c r="O183" s="128"/>
      <c r="P183" s="128"/>
    </row>
    <row r="184" spans="13:16" ht="12.75">
      <c r="M184" s="128"/>
      <c r="N184" s="128"/>
      <c r="O184" s="128"/>
      <c r="P184" s="128"/>
    </row>
    <row r="185" spans="13:16" ht="12.75">
      <c r="M185" s="128"/>
      <c r="N185" s="128"/>
      <c r="O185" s="128"/>
      <c r="P185" s="128"/>
    </row>
    <row r="186" spans="13:16" ht="12.75">
      <c r="M186" s="128"/>
      <c r="N186" s="128"/>
      <c r="O186" s="128"/>
      <c r="P186" s="128"/>
    </row>
    <row r="187" spans="13:16" ht="12.75">
      <c r="M187" s="128"/>
      <c r="N187" s="128"/>
      <c r="O187" s="128"/>
      <c r="P187" s="128"/>
    </row>
    <row r="188" spans="13:16" ht="12.75">
      <c r="M188" s="128"/>
      <c r="N188" s="128"/>
      <c r="O188" s="128"/>
      <c r="P188" s="128"/>
    </row>
    <row r="189" spans="13:16" ht="12.75">
      <c r="M189" s="128"/>
      <c r="N189" s="128"/>
      <c r="O189" s="128"/>
      <c r="P189" s="128"/>
    </row>
    <row r="190" spans="13:16" ht="12.75">
      <c r="M190" s="128"/>
      <c r="N190" s="128"/>
      <c r="O190" s="128"/>
      <c r="P190" s="128"/>
    </row>
    <row r="191" spans="13:16" ht="12.75">
      <c r="M191" s="128"/>
      <c r="N191" s="128"/>
      <c r="O191" s="128"/>
      <c r="P191" s="128"/>
    </row>
    <row r="192" spans="13:16" ht="12.75">
      <c r="M192" s="128"/>
      <c r="N192" s="128"/>
      <c r="O192" s="128"/>
      <c r="P192" s="128"/>
    </row>
    <row r="193" spans="13:16" ht="12.75">
      <c r="M193" s="128"/>
      <c r="N193" s="128"/>
      <c r="O193" s="128"/>
      <c r="P193" s="128"/>
    </row>
    <row r="194" spans="13:16" ht="12.75">
      <c r="M194" s="128"/>
      <c r="N194" s="128"/>
      <c r="O194" s="128"/>
      <c r="P194" s="128"/>
    </row>
    <row r="195" spans="13:16" ht="12.75">
      <c r="M195" s="128"/>
      <c r="N195" s="128"/>
      <c r="O195" s="128"/>
      <c r="P195" s="128"/>
    </row>
    <row r="196" spans="13:16" ht="12.75">
      <c r="M196" s="128"/>
      <c r="N196" s="128"/>
      <c r="O196" s="128"/>
      <c r="P196" s="128"/>
    </row>
    <row r="197" spans="13:16" ht="12.75">
      <c r="M197" s="128"/>
      <c r="N197" s="128"/>
      <c r="O197" s="128"/>
      <c r="P197" s="128"/>
    </row>
    <row r="198" spans="13:16" ht="12.75">
      <c r="M198" s="128"/>
      <c r="N198" s="128"/>
      <c r="O198" s="128"/>
      <c r="P198" s="128"/>
    </row>
    <row r="199" spans="13:16" ht="12.75">
      <c r="M199" s="128"/>
      <c r="N199" s="128"/>
      <c r="O199" s="128"/>
      <c r="P199" s="128"/>
    </row>
    <row r="200" spans="13:16" ht="12.75">
      <c r="M200" s="128"/>
      <c r="N200" s="128"/>
      <c r="O200" s="128"/>
      <c r="P200" s="128"/>
    </row>
    <row r="201" spans="13:16" ht="12.75">
      <c r="M201" s="128"/>
      <c r="N201" s="128"/>
      <c r="O201" s="128"/>
      <c r="P201" s="128"/>
    </row>
    <row r="202" spans="13:16" ht="12.75">
      <c r="M202" s="128"/>
      <c r="N202" s="128"/>
      <c r="O202" s="128"/>
      <c r="P202" s="128"/>
    </row>
  </sheetData>
  <sheetProtection pivotTables="0"/>
  <protectedRanges>
    <protectedRange password="CBC3" sqref="B151 J6:J254 B123 B38 B67 B95 A5:IV5 B9:B10" name="Rango1"/>
  </protectedRanges>
  <mergeCells count="7">
    <mergeCell ref="C2:H3"/>
    <mergeCell ref="E122:H122"/>
    <mergeCell ref="E150:H150"/>
    <mergeCell ref="E66:H66"/>
    <mergeCell ref="E94:H94"/>
    <mergeCell ref="E8:H8"/>
    <mergeCell ref="E37:H37"/>
  </mergeCells>
  <printOptions horizontalCentered="1"/>
  <pageMargins left="0.7874015748031497" right="0.7874015748031497" top="0.5" bottom="0.47" header="0" footer="0"/>
  <pageSetup fitToHeight="4" horizontalDpi="600" verticalDpi="600" orientation="landscape" scale="55" r:id="rId3"/>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B1:T174"/>
  <sheetViews>
    <sheetView zoomScale="75" zoomScaleNormal="75" zoomScaleSheetLayoutView="100" workbookViewId="0" topLeftCell="A1">
      <selection activeCell="A1" sqref="A1"/>
    </sheetView>
  </sheetViews>
  <sheetFormatPr defaultColWidth="11.421875" defaultRowHeight="12.75"/>
  <cols>
    <col min="1" max="1" width="2.57421875" style="21" customWidth="1"/>
    <col min="2" max="2" width="29.8515625" style="21" customWidth="1"/>
    <col min="3" max="3" width="24.7109375" style="65" customWidth="1"/>
    <col min="4" max="4" width="17.8515625" style="21" customWidth="1"/>
    <col min="5" max="5" width="21.421875" style="21" customWidth="1"/>
    <col min="6" max="6" width="16.57421875" style="21" customWidth="1"/>
    <col min="7" max="7" width="17.140625" style="21" customWidth="1"/>
    <col min="8" max="8" width="18.00390625" style="21" customWidth="1"/>
    <col min="9" max="9" width="14.8515625" style="21" customWidth="1"/>
    <col min="10" max="10" width="11.421875" style="21" customWidth="1"/>
    <col min="11" max="16" width="11.421875" style="95" customWidth="1"/>
    <col min="17" max="20" width="11.421875" style="130" customWidth="1"/>
    <col min="21" max="16384" width="11.421875" style="21" customWidth="1"/>
  </cols>
  <sheetData>
    <row r="1" ht="12.75">
      <c r="I1" s="24"/>
    </row>
    <row r="2" spans="9:14" ht="12.75">
      <c r="I2" s="49"/>
      <c r="J2" s="49"/>
      <c r="K2" s="127"/>
      <c r="L2" s="127"/>
      <c r="M2" s="127"/>
      <c r="N2" s="127"/>
    </row>
    <row r="3" spans="2:9" ht="12.75">
      <c r="B3" s="176" t="s">
        <v>60</v>
      </c>
      <c r="C3" s="156"/>
      <c r="D3" s="156"/>
      <c r="E3" s="156"/>
      <c r="F3" s="156"/>
      <c r="G3" s="156"/>
      <c r="H3" s="156"/>
      <c r="I3" s="23"/>
    </row>
    <row r="4" spans="2:8" ht="15">
      <c r="B4" s="100"/>
      <c r="C4" s="100"/>
      <c r="D4" s="100"/>
      <c r="E4" s="100"/>
      <c r="F4" s="100"/>
      <c r="G4" s="100"/>
      <c r="H4" s="100"/>
    </row>
    <row r="5" spans="3:11" ht="15">
      <c r="C5" s="100"/>
      <c r="D5" s="100"/>
      <c r="E5" s="100"/>
      <c r="F5" s="100"/>
      <c r="G5" s="100"/>
      <c r="H5" s="100"/>
      <c r="K5" s="95" t="e">
        <f>+#REF!</f>
        <v>#REF!</v>
      </c>
    </row>
    <row r="6" spans="2:20" ht="12.75">
      <c r="B6" s="134" t="s">
        <v>152</v>
      </c>
      <c r="C6" s="21"/>
      <c r="J6" s="95" t="str">
        <f aca="true" t="shared" si="0" ref="J6:J43">+B6</f>
        <v>2°  trimestre 2007</v>
      </c>
      <c r="K6" s="133">
        <f aca="true" t="shared" si="1" ref="K6:K46">+C6</f>
        <v>0</v>
      </c>
      <c r="L6" s="128" t="e">
        <f aca="true" t="shared" si="2" ref="L6:L46">+E6/$C6</f>
        <v>#DIV/0!</v>
      </c>
      <c r="M6" s="128" t="e">
        <f aca="true" t="shared" si="3" ref="M6:M46">+F6/$C6</f>
        <v>#DIV/0!</v>
      </c>
      <c r="N6" s="128" t="e">
        <f aca="true" t="shared" si="4" ref="N6:N46">+G6/$C6</f>
        <v>#DIV/0!</v>
      </c>
      <c r="O6" s="128" t="e">
        <f aca="true" t="shared" si="5" ref="O6:O46">+H6/$C6</f>
        <v>#DIV/0!</v>
      </c>
      <c r="P6" s="130"/>
      <c r="T6" s="21"/>
    </row>
    <row r="7" spans="2:20" ht="15.75">
      <c r="B7" s="119"/>
      <c r="C7" s="125"/>
      <c r="D7" s="125"/>
      <c r="E7" s="173" t="s">
        <v>147</v>
      </c>
      <c r="F7" s="174"/>
      <c r="G7" s="174"/>
      <c r="H7" s="175"/>
      <c r="J7" s="95"/>
      <c r="K7" s="133">
        <f t="shared" si="1"/>
        <v>0</v>
      </c>
      <c r="L7" s="128" t="e">
        <f t="shared" si="2"/>
        <v>#VALUE!</v>
      </c>
      <c r="M7" s="128" t="e">
        <f t="shared" si="3"/>
        <v>#DIV/0!</v>
      </c>
      <c r="N7" s="128" t="e">
        <f t="shared" si="4"/>
        <v>#DIV/0!</v>
      </c>
      <c r="O7" s="128" t="e">
        <f t="shared" si="5"/>
        <v>#DIV/0!</v>
      </c>
      <c r="P7" s="130"/>
      <c r="T7" s="21"/>
    </row>
    <row r="8" spans="2:20" ht="41.25" customHeight="1">
      <c r="B8" s="101" t="s">
        <v>143</v>
      </c>
      <c r="C8" s="135" t="s">
        <v>149</v>
      </c>
      <c r="D8" s="135" t="s">
        <v>150</v>
      </c>
      <c r="E8" s="136" t="s">
        <v>33</v>
      </c>
      <c r="F8" s="137" t="s">
        <v>50</v>
      </c>
      <c r="G8" s="138" t="s">
        <v>35</v>
      </c>
      <c r="H8" s="137" t="s">
        <v>36</v>
      </c>
      <c r="J8" s="95"/>
      <c r="K8" s="133" t="str">
        <f t="shared" si="1"/>
        <v>Monto cheques Presentados</v>
      </c>
      <c r="L8" s="128" t="e">
        <f t="shared" si="2"/>
        <v>#VALUE!</v>
      </c>
      <c r="M8" s="128" t="e">
        <f t="shared" si="3"/>
        <v>#VALUE!</v>
      </c>
      <c r="N8" s="128" t="e">
        <f t="shared" si="4"/>
        <v>#VALUE!</v>
      </c>
      <c r="O8" s="128" t="e">
        <f t="shared" si="5"/>
        <v>#VALUE!</v>
      </c>
      <c r="P8" s="130"/>
      <c r="T8" s="21"/>
    </row>
    <row r="9" spans="2:20" ht="13.5" customHeight="1">
      <c r="B9" s="96" t="s">
        <v>103</v>
      </c>
      <c r="C9" s="97">
        <v>20356613.38301</v>
      </c>
      <c r="D9" s="97">
        <v>100590.88205</v>
      </c>
      <c r="E9" s="97">
        <v>24878.63774</v>
      </c>
      <c r="F9" s="97">
        <v>5934.54915</v>
      </c>
      <c r="G9" s="97">
        <v>3433.76346</v>
      </c>
      <c r="H9" s="97">
        <v>66343.9317</v>
      </c>
      <c r="J9" s="95" t="str">
        <f t="shared" si="0"/>
        <v>De Chile</v>
      </c>
      <c r="K9" s="133">
        <f t="shared" si="1"/>
        <v>20356613.38301</v>
      </c>
      <c r="L9" s="128">
        <f t="shared" si="2"/>
        <v>0.0012221403075211008</v>
      </c>
      <c r="M9" s="128">
        <f t="shared" si="3"/>
        <v>0.0002915292950915442</v>
      </c>
      <c r="N9" s="128">
        <f t="shared" si="4"/>
        <v>0.0001686804870433842</v>
      </c>
      <c r="O9" s="128">
        <f t="shared" si="5"/>
        <v>0.0032590849200570785</v>
      </c>
      <c r="P9" s="130"/>
      <c r="T9" s="21"/>
    </row>
    <row r="10" spans="2:20" ht="13.5" customHeight="1">
      <c r="B10" s="96" t="s">
        <v>104</v>
      </c>
      <c r="C10" s="97">
        <v>108994.771306</v>
      </c>
      <c r="D10" s="97">
        <v>2562.393037</v>
      </c>
      <c r="E10" s="97">
        <v>946.507933</v>
      </c>
      <c r="F10" s="97">
        <v>197.433389</v>
      </c>
      <c r="G10" s="97">
        <v>69.079838</v>
      </c>
      <c r="H10" s="97">
        <v>1349.371877</v>
      </c>
      <c r="J10" s="95" t="str">
        <f t="shared" si="0"/>
        <v>Internacional</v>
      </c>
      <c r="K10" s="133">
        <f t="shared" si="1"/>
        <v>108994.771306</v>
      </c>
      <c r="L10" s="128">
        <f t="shared" si="2"/>
        <v>0.008683975585789372</v>
      </c>
      <c r="M10" s="128">
        <f t="shared" si="3"/>
        <v>0.001811402387787125</v>
      </c>
      <c r="N10" s="128">
        <f t="shared" si="4"/>
        <v>0.0006337903843667889</v>
      </c>
      <c r="O10" s="128">
        <f t="shared" si="5"/>
        <v>0.012380152376407796</v>
      </c>
      <c r="P10" s="130"/>
      <c r="T10" s="21"/>
    </row>
    <row r="11" spans="2:20" ht="13.5" customHeight="1">
      <c r="B11" s="96" t="s">
        <v>105</v>
      </c>
      <c r="C11" s="97">
        <v>5837645.808373</v>
      </c>
      <c r="D11" s="97">
        <v>42191.029976</v>
      </c>
      <c r="E11" s="97">
        <v>13063.072279</v>
      </c>
      <c r="F11" s="97">
        <v>4018.489003</v>
      </c>
      <c r="G11" s="97">
        <v>341.787264</v>
      </c>
      <c r="H11" s="97">
        <v>24767.68143</v>
      </c>
      <c r="J11" s="95" t="str">
        <f t="shared" si="0"/>
        <v>Del Estado de Chile</v>
      </c>
      <c r="K11" s="133">
        <f t="shared" si="1"/>
        <v>5837645.808373</v>
      </c>
      <c r="L11" s="128">
        <f t="shared" si="2"/>
        <v>0.002237729507374958</v>
      </c>
      <c r="M11" s="128">
        <f t="shared" si="3"/>
        <v>0.0006883749262821388</v>
      </c>
      <c r="N11" s="128">
        <f t="shared" si="4"/>
        <v>5.8548818345534216E-05</v>
      </c>
      <c r="O11" s="128">
        <f t="shared" si="5"/>
        <v>0.004242751657607497</v>
      </c>
      <c r="P11" s="130"/>
      <c r="T11" s="21"/>
    </row>
    <row r="12" spans="2:20" ht="13.5" customHeight="1">
      <c r="B12" s="96" t="s">
        <v>106</v>
      </c>
      <c r="C12" s="97">
        <v>632340.288371</v>
      </c>
      <c r="D12" s="97">
        <v>10474.012327</v>
      </c>
      <c r="E12" s="97">
        <v>2075.78957</v>
      </c>
      <c r="F12" s="97">
        <v>0.272271</v>
      </c>
      <c r="G12" s="97">
        <v>1083.008027</v>
      </c>
      <c r="H12" s="97">
        <v>7314.942459</v>
      </c>
      <c r="J12" s="95" t="str">
        <f t="shared" si="0"/>
        <v>Scotiabank Sud Americano</v>
      </c>
      <c r="K12" s="133">
        <f t="shared" si="1"/>
        <v>632340.288371</v>
      </c>
      <c r="L12" s="128">
        <f t="shared" si="2"/>
        <v>0.003282709655188244</v>
      </c>
      <c r="M12" s="128">
        <f t="shared" si="3"/>
        <v>4.305767084703862E-07</v>
      </c>
      <c r="N12" s="128">
        <f t="shared" si="4"/>
        <v>0.001712698126178209</v>
      </c>
      <c r="O12" s="128">
        <f t="shared" si="5"/>
        <v>0.01156804744775056</v>
      </c>
      <c r="P12" s="130"/>
      <c r="T12" s="21"/>
    </row>
    <row r="13" spans="2:20" ht="13.5" customHeight="1">
      <c r="B13" s="96" t="s">
        <v>107</v>
      </c>
      <c r="C13" s="97">
        <v>18193450.990212</v>
      </c>
      <c r="D13" s="97">
        <v>46829.010346</v>
      </c>
      <c r="E13" s="97">
        <v>22747.582314</v>
      </c>
      <c r="F13" s="97">
        <v>3412.823439</v>
      </c>
      <c r="G13" s="97">
        <v>4409.578567</v>
      </c>
      <c r="H13" s="97">
        <v>16259.026026</v>
      </c>
      <c r="J13" s="95" t="str">
        <f t="shared" si="0"/>
        <v>De Credito e Inversiones</v>
      </c>
      <c r="K13" s="133">
        <f t="shared" si="1"/>
        <v>18193450.990212</v>
      </c>
      <c r="L13" s="128">
        <f t="shared" si="2"/>
        <v>0.0012503170688308723</v>
      </c>
      <c r="M13" s="128">
        <f t="shared" si="3"/>
        <v>0.00018758527125151155</v>
      </c>
      <c r="N13" s="128">
        <f t="shared" si="4"/>
        <v>0.0002423717506575489</v>
      </c>
      <c r="O13" s="128">
        <f t="shared" si="5"/>
        <v>0.0008936746543988431</v>
      </c>
      <c r="P13" s="130"/>
      <c r="T13" s="21"/>
    </row>
    <row r="14" spans="2:20" ht="13.5" customHeight="1">
      <c r="B14" s="96" t="s">
        <v>108</v>
      </c>
      <c r="C14" s="97">
        <v>1812.918093</v>
      </c>
      <c r="D14" s="97">
        <v>47.3339</v>
      </c>
      <c r="E14" s="97">
        <v>30.297271</v>
      </c>
      <c r="F14" s="97">
        <v>0</v>
      </c>
      <c r="G14" s="97">
        <v>0</v>
      </c>
      <c r="H14" s="97">
        <v>17.036629</v>
      </c>
      <c r="J14" s="95" t="str">
        <f t="shared" si="0"/>
        <v>Do Brasil S.A.</v>
      </c>
      <c r="K14" s="133">
        <f t="shared" si="1"/>
        <v>1812.918093</v>
      </c>
      <c r="L14" s="128">
        <f t="shared" si="2"/>
        <v>0.016711880761178986</v>
      </c>
      <c r="M14" s="128">
        <f t="shared" si="3"/>
        <v>0</v>
      </c>
      <c r="N14" s="128">
        <f t="shared" si="4"/>
        <v>0</v>
      </c>
      <c r="O14" s="128">
        <f t="shared" si="5"/>
        <v>0.00939735174235475</v>
      </c>
      <c r="P14" s="130"/>
      <c r="T14" s="21"/>
    </row>
    <row r="15" spans="2:20" ht="13.5" customHeight="1">
      <c r="B15" s="96" t="s">
        <v>109</v>
      </c>
      <c r="C15" s="97">
        <v>2312702.39981</v>
      </c>
      <c r="D15" s="97">
        <v>7984.930209</v>
      </c>
      <c r="E15" s="97">
        <v>2960.512424</v>
      </c>
      <c r="F15" s="97">
        <v>204.615901</v>
      </c>
      <c r="G15" s="97">
        <v>824.576779</v>
      </c>
      <c r="H15" s="97">
        <v>3995.225105</v>
      </c>
      <c r="J15" s="95" t="str">
        <f t="shared" si="0"/>
        <v>Corpbanca</v>
      </c>
      <c r="K15" s="133">
        <f t="shared" si="1"/>
        <v>2312702.39981</v>
      </c>
      <c r="L15" s="128">
        <f t="shared" si="2"/>
        <v>0.0012801095481386714</v>
      </c>
      <c r="M15" s="128">
        <f t="shared" si="3"/>
        <v>8.847480809325498E-05</v>
      </c>
      <c r="N15" s="128">
        <f t="shared" si="4"/>
        <v>0.00035654253615499475</v>
      </c>
      <c r="O15" s="128">
        <f t="shared" si="5"/>
        <v>0.0017275137109418954</v>
      </c>
      <c r="P15" s="130"/>
      <c r="T15" s="21"/>
    </row>
    <row r="16" spans="2:20" ht="13.5" customHeight="1">
      <c r="B16" s="96" t="s">
        <v>110</v>
      </c>
      <c r="C16" s="97">
        <v>3410143.234248</v>
      </c>
      <c r="D16" s="97">
        <v>10108.745769</v>
      </c>
      <c r="E16" s="97">
        <v>1654.065146</v>
      </c>
      <c r="F16" s="97">
        <v>307.079252</v>
      </c>
      <c r="G16" s="97">
        <v>323.147301</v>
      </c>
      <c r="H16" s="97">
        <v>7824.45407</v>
      </c>
      <c r="J16" s="95" t="str">
        <f t="shared" si="0"/>
        <v>Bice</v>
      </c>
      <c r="K16" s="133">
        <f t="shared" si="1"/>
        <v>3410143.234248</v>
      </c>
      <c r="L16" s="128">
        <f t="shared" si="2"/>
        <v>0.0004850427188477765</v>
      </c>
      <c r="M16" s="128">
        <f t="shared" si="3"/>
        <v>9.004878414373016E-05</v>
      </c>
      <c r="N16" s="128">
        <f t="shared" si="4"/>
        <v>9.476062405667837E-05</v>
      </c>
      <c r="O16" s="128">
        <f t="shared" si="5"/>
        <v>0.002294464933736262</v>
      </c>
      <c r="P16" s="130"/>
      <c r="T16" s="21"/>
    </row>
    <row r="17" spans="2:20" ht="13.5" customHeight="1">
      <c r="B17" s="96" t="s">
        <v>111</v>
      </c>
      <c r="C17" s="97">
        <v>27910.770805</v>
      </c>
      <c r="D17" s="97">
        <v>167.388775</v>
      </c>
      <c r="E17" s="97">
        <v>0</v>
      </c>
      <c r="F17" s="97">
        <v>0</v>
      </c>
      <c r="G17" s="97">
        <v>0</v>
      </c>
      <c r="H17" s="97">
        <v>167.388775</v>
      </c>
      <c r="J17" s="95" t="str">
        <f t="shared" si="0"/>
        <v>HSBC Bank Chile</v>
      </c>
      <c r="K17" s="133">
        <f t="shared" si="1"/>
        <v>27910.770805</v>
      </c>
      <c r="L17" s="128">
        <f t="shared" si="2"/>
        <v>0</v>
      </c>
      <c r="M17" s="128">
        <f t="shared" si="3"/>
        <v>0</v>
      </c>
      <c r="N17" s="128">
        <f t="shared" si="4"/>
        <v>0</v>
      </c>
      <c r="O17" s="128">
        <f t="shared" si="5"/>
        <v>0.005997282417224164</v>
      </c>
      <c r="P17" s="130"/>
      <c r="T17" s="21"/>
    </row>
    <row r="18" spans="2:20" ht="13.5" customHeight="1">
      <c r="B18" s="96" t="s">
        <v>112</v>
      </c>
      <c r="C18" s="97">
        <v>1201566.824977</v>
      </c>
      <c r="D18" s="97">
        <v>2156.250394</v>
      </c>
      <c r="E18" s="97">
        <v>613.40222</v>
      </c>
      <c r="F18" s="97">
        <v>392.787636</v>
      </c>
      <c r="G18" s="97">
        <v>0</v>
      </c>
      <c r="H18" s="97">
        <v>1150.060538</v>
      </c>
      <c r="J18" s="95" t="str">
        <f t="shared" si="0"/>
        <v>Citibank N.A.</v>
      </c>
      <c r="K18" s="133">
        <f t="shared" si="1"/>
        <v>1201566.824977</v>
      </c>
      <c r="L18" s="128">
        <f t="shared" si="2"/>
        <v>0.0005105019606477081</v>
      </c>
      <c r="M18" s="128">
        <f t="shared" si="3"/>
        <v>0.00032689620571666383</v>
      </c>
      <c r="N18" s="128">
        <f t="shared" si="4"/>
        <v>0</v>
      </c>
      <c r="O18" s="128">
        <f t="shared" si="5"/>
        <v>0.0009571340637022115</v>
      </c>
      <c r="P18" s="130"/>
      <c r="T18" s="21"/>
    </row>
    <row r="19" spans="2:20" ht="13.5" customHeight="1">
      <c r="B19" s="96" t="s">
        <v>113</v>
      </c>
      <c r="C19" s="97">
        <v>33617917.346831</v>
      </c>
      <c r="D19" s="97">
        <v>120832.848705</v>
      </c>
      <c r="E19" s="97">
        <v>49600.554403</v>
      </c>
      <c r="F19" s="97">
        <v>9719.991816</v>
      </c>
      <c r="G19" s="97">
        <v>10173.104332</v>
      </c>
      <c r="H19" s="97">
        <v>51339.198154</v>
      </c>
      <c r="J19" s="95" t="str">
        <f t="shared" si="0"/>
        <v>Santander-Chile</v>
      </c>
      <c r="K19" s="133">
        <f t="shared" si="1"/>
        <v>33617917.346831</v>
      </c>
      <c r="L19" s="128">
        <f t="shared" si="2"/>
        <v>0.001475420202009498</v>
      </c>
      <c r="M19" s="128">
        <f t="shared" si="3"/>
        <v>0.0002891312901902966</v>
      </c>
      <c r="N19" s="128">
        <f t="shared" si="4"/>
        <v>0.0003026095943733103</v>
      </c>
      <c r="O19" s="128">
        <f t="shared" si="5"/>
        <v>0.0015271379730142473</v>
      </c>
      <c r="P19" s="130"/>
      <c r="T19" s="21"/>
    </row>
    <row r="20" spans="2:20" ht="13.5" customHeight="1">
      <c r="B20" s="96" t="s">
        <v>114</v>
      </c>
      <c r="C20" s="97">
        <v>1011622.891442</v>
      </c>
      <c r="D20" s="97">
        <v>16516.174035</v>
      </c>
      <c r="E20" s="97">
        <v>2174.986227</v>
      </c>
      <c r="F20" s="97">
        <v>808.323077</v>
      </c>
      <c r="G20" s="97">
        <v>598.11586</v>
      </c>
      <c r="H20" s="97">
        <v>12934.748871</v>
      </c>
      <c r="J20" s="95" t="str">
        <f t="shared" si="0"/>
        <v>BankBoston, N.A.</v>
      </c>
      <c r="K20" s="133">
        <f t="shared" si="1"/>
        <v>1011622.891442</v>
      </c>
      <c r="L20" s="128">
        <f t="shared" si="2"/>
        <v>0.0021499970447482696</v>
      </c>
      <c r="M20" s="128">
        <f t="shared" si="3"/>
        <v>0.0007990359686778046</v>
      </c>
      <c r="N20" s="128">
        <f t="shared" si="4"/>
        <v>0.0005912438963766688</v>
      </c>
      <c r="O20" s="128">
        <f t="shared" si="5"/>
        <v>0.012786136988816445</v>
      </c>
      <c r="P20" s="130"/>
      <c r="T20" s="21"/>
    </row>
    <row r="21" spans="2:20" ht="13.5" customHeight="1">
      <c r="B21" s="96" t="s">
        <v>129</v>
      </c>
      <c r="C21" s="97">
        <v>1.155909</v>
      </c>
      <c r="D21" s="97">
        <v>1.155909</v>
      </c>
      <c r="E21" s="97">
        <v>0</v>
      </c>
      <c r="F21" s="97">
        <v>0</v>
      </c>
      <c r="G21" s="97">
        <v>0</v>
      </c>
      <c r="H21" s="97">
        <v>1.155909</v>
      </c>
      <c r="J21" s="95" t="str">
        <f t="shared" si="0"/>
        <v>JP Morgan Chase Bank</v>
      </c>
      <c r="K21" s="133">
        <f t="shared" si="1"/>
        <v>1.155909</v>
      </c>
      <c r="L21" s="128">
        <f t="shared" si="2"/>
        <v>0</v>
      </c>
      <c r="M21" s="128">
        <f t="shared" si="3"/>
        <v>0</v>
      </c>
      <c r="N21" s="128">
        <f t="shared" si="4"/>
        <v>0</v>
      </c>
      <c r="O21" s="128">
        <f t="shared" si="5"/>
        <v>1</v>
      </c>
      <c r="P21" s="130"/>
      <c r="T21" s="21"/>
    </row>
    <row r="22" spans="2:20" ht="13.5" customHeight="1">
      <c r="B22" s="96" t="s">
        <v>115</v>
      </c>
      <c r="C22" s="97">
        <v>1674.876653</v>
      </c>
      <c r="D22" s="97">
        <v>6.109888</v>
      </c>
      <c r="E22" s="97">
        <v>0</v>
      </c>
      <c r="F22" s="97">
        <v>0</v>
      </c>
      <c r="G22" s="97">
        <v>0</v>
      </c>
      <c r="H22" s="97">
        <v>6.109888</v>
      </c>
      <c r="J22" s="95" t="str">
        <f t="shared" si="0"/>
        <v>De la Nacion Argentina</v>
      </c>
      <c r="K22" s="133">
        <f t="shared" si="1"/>
        <v>1674.876653</v>
      </c>
      <c r="L22" s="128">
        <f t="shared" si="2"/>
        <v>0</v>
      </c>
      <c r="M22" s="128">
        <f t="shared" si="3"/>
        <v>0</v>
      </c>
      <c r="N22" s="128">
        <f t="shared" si="4"/>
        <v>0</v>
      </c>
      <c r="O22" s="128">
        <f t="shared" si="5"/>
        <v>0.0036479629643509036</v>
      </c>
      <c r="P22" s="130"/>
      <c r="T22" s="21"/>
    </row>
    <row r="23" spans="2:20" ht="13.5" customHeight="1">
      <c r="B23" s="96" t="s">
        <v>116</v>
      </c>
      <c r="C23" s="97">
        <v>47002.175516</v>
      </c>
      <c r="D23" s="97">
        <v>1437.519367</v>
      </c>
      <c r="E23" s="97">
        <v>0</v>
      </c>
      <c r="F23" s="97">
        <v>0</v>
      </c>
      <c r="G23" s="97">
        <v>0</v>
      </c>
      <c r="H23" s="97">
        <v>1437.519367</v>
      </c>
      <c r="J23" s="95" t="str">
        <f t="shared" si="0"/>
        <v>Of Tokyo-Mitsubishi</v>
      </c>
      <c r="K23" s="133">
        <f t="shared" si="1"/>
        <v>47002.175516</v>
      </c>
      <c r="L23" s="128">
        <f t="shared" si="2"/>
        <v>0</v>
      </c>
      <c r="M23" s="128">
        <f t="shared" si="3"/>
        <v>0</v>
      </c>
      <c r="N23" s="128">
        <f t="shared" si="4"/>
        <v>0</v>
      </c>
      <c r="O23" s="128">
        <f t="shared" si="5"/>
        <v>0.03058410278287341</v>
      </c>
      <c r="P23" s="130"/>
      <c r="T23" s="21"/>
    </row>
    <row r="24" spans="2:20" ht="13.5" customHeight="1">
      <c r="B24" s="96" t="s">
        <v>117</v>
      </c>
      <c r="C24" s="97">
        <v>43470.578748</v>
      </c>
      <c r="D24" s="97">
        <v>1704.694217</v>
      </c>
      <c r="E24" s="97">
        <v>0</v>
      </c>
      <c r="F24" s="97">
        <v>0</v>
      </c>
      <c r="G24" s="97">
        <v>0</v>
      </c>
      <c r="H24" s="97">
        <v>1704.694217</v>
      </c>
      <c r="J24" s="95" t="str">
        <f t="shared" si="0"/>
        <v>ABN AMRO Bank (Chile)</v>
      </c>
      <c r="K24" s="133">
        <f t="shared" si="1"/>
        <v>43470.578748</v>
      </c>
      <c r="L24" s="128">
        <f t="shared" si="2"/>
        <v>0</v>
      </c>
      <c r="M24" s="128">
        <f t="shared" si="3"/>
        <v>0</v>
      </c>
      <c r="N24" s="128">
        <f t="shared" si="4"/>
        <v>0</v>
      </c>
      <c r="O24" s="128">
        <f t="shared" si="5"/>
        <v>0.03921489582372836</v>
      </c>
      <c r="P24" s="130"/>
      <c r="T24" s="21"/>
    </row>
    <row r="25" spans="2:20" ht="13.5" customHeight="1">
      <c r="B25" s="96" t="s">
        <v>118</v>
      </c>
      <c r="C25" s="97">
        <v>1173767.564907</v>
      </c>
      <c r="D25" s="97">
        <v>10071.83833</v>
      </c>
      <c r="E25" s="97">
        <v>3842.104464</v>
      </c>
      <c r="F25" s="97">
        <v>589.702437</v>
      </c>
      <c r="G25" s="97">
        <v>342.206201</v>
      </c>
      <c r="H25" s="97">
        <v>5297.825228</v>
      </c>
      <c r="J25" s="95" t="str">
        <f t="shared" si="0"/>
        <v>Security</v>
      </c>
      <c r="K25" s="133">
        <f t="shared" si="1"/>
        <v>1173767.564907</v>
      </c>
      <c r="L25" s="128">
        <f t="shared" si="2"/>
        <v>0.0032733094514367654</v>
      </c>
      <c r="M25" s="128">
        <f t="shared" si="3"/>
        <v>0.0005024013736882595</v>
      </c>
      <c r="N25" s="128">
        <f t="shared" si="4"/>
        <v>0.0002915451161125872</v>
      </c>
      <c r="O25" s="128">
        <f t="shared" si="5"/>
        <v>0.0045135215747930104</v>
      </c>
      <c r="P25" s="130"/>
      <c r="T25" s="21"/>
    </row>
    <row r="26" spans="2:20" ht="13.5" customHeight="1">
      <c r="B26" s="96" t="s">
        <v>119</v>
      </c>
      <c r="C26" s="97">
        <v>28295.445396</v>
      </c>
      <c r="D26" s="97">
        <v>624.397728</v>
      </c>
      <c r="E26" s="97">
        <v>327.35626</v>
      </c>
      <c r="F26" s="97">
        <v>59.709693</v>
      </c>
      <c r="G26" s="97">
        <v>22.333362</v>
      </c>
      <c r="H26" s="97">
        <v>214.998413</v>
      </c>
      <c r="J26" s="95" t="str">
        <f t="shared" si="0"/>
        <v>Falabella</v>
      </c>
      <c r="K26" s="133">
        <f t="shared" si="1"/>
        <v>28295.445396</v>
      </c>
      <c r="L26" s="128">
        <f t="shared" si="2"/>
        <v>0.011569220961839918</v>
      </c>
      <c r="M26" s="128">
        <f t="shared" si="3"/>
        <v>0.0021102227642771404</v>
      </c>
      <c r="N26" s="128">
        <f t="shared" si="4"/>
        <v>0.0007892917636545551</v>
      </c>
      <c r="O26" s="128">
        <f t="shared" si="5"/>
        <v>0.007598339944505463</v>
      </c>
      <c r="P26" s="130"/>
      <c r="T26" s="21"/>
    </row>
    <row r="27" spans="2:20" ht="13.5" customHeight="1">
      <c r="B27" s="96" t="s">
        <v>120</v>
      </c>
      <c r="C27" s="97">
        <v>41.191296</v>
      </c>
      <c r="D27" s="97">
        <v>0</v>
      </c>
      <c r="E27" s="97">
        <v>0</v>
      </c>
      <c r="F27" s="97">
        <v>0</v>
      </c>
      <c r="G27" s="97">
        <v>0</v>
      </c>
      <c r="H27" s="97">
        <v>0</v>
      </c>
      <c r="J27" s="95" t="str">
        <f t="shared" si="0"/>
        <v>Banco Ripley</v>
      </c>
      <c r="K27" s="133">
        <f t="shared" si="1"/>
        <v>41.191296</v>
      </c>
      <c r="L27" s="128">
        <f t="shared" si="2"/>
        <v>0</v>
      </c>
      <c r="M27" s="128">
        <f t="shared" si="3"/>
        <v>0</v>
      </c>
      <c r="N27" s="128">
        <f t="shared" si="4"/>
        <v>0</v>
      </c>
      <c r="O27" s="128">
        <f t="shared" si="5"/>
        <v>0</v>
      </c>
      <c r="P27" s="130"/>
      <c r="T27" s="21"/>
    </row>
    <row r="28" spans="2:20" ht="13.5" customHeight="1">
      <c r="B28" s="96" t="s">
        <v>121</v>
      </c>
      <c r="C28" s="97">
        <v>68035.402408</v>
      </c>
      <c r="D28" s="97">
        <v>1097.964253</v>
      </c>
      <c r="E28" s="97">
        <v>826.17852</v>
      </c>
      <c r="F28" s="97">
        <v>0</v>
      </c>
      <c r="G28" s="97">
        <v>99.917103</v>
      </c>
      <c r="H28" s="97">
        <v>171.86863</v>
      </c>
      <c r="J28" s="95" t="str">
        <f t="shared" si="0"/>
        <v>HNS Banco</v>
      </c>
      <c r="K28" s="133">
        <f t="shared" si="1"/>
        <v>68035.402408</v>
      </c>
      <c r="L28" s="128">
        <f t="shared" si="2"/>
        <v>0.012143361996237024</v>
      </c>
      <c r="M28" s="128">
        <f t="shared" si="3"/>
        <v>0</v>
      </c>
      <c r="N28" s="128">
        <f t="shared" si="4"/>
        <v>0.0014686045714966062</v>
      </c>
      <c r="O28" s="128">
        <f t="shared" si="5"/>
        <v>0.002526164671876633</v>
      </c>
      <c r="P28" s="130"/>
      <c r="T28" s="21"/>
    </row>
    <row r="29" spans="2:20" ht="13.5" customHeight="1">
      <c r="B29" s="96" t="s">
        <v>122</v>
      </c>
      <c r="C29" s="97">
        <v>187932.298908</v>
      </c>
      <c r="D29" s="97">
        <v>57.486314</v>
      </c>
      <c r="E29" s="97">
        <v>15.559876</v>
      </c>
      <c r="F29" s="97">
        <v>0</v>
      </c>
      <c r="G29" s="97">
        <v>0</v>
      </c>
      <c r="H29" s="97">
        <v>41.926438</v>
      </c>
      <c r="J29" s="95" t="str">
        <f t="shared" si="0"/>
        <v>BANCO MONEX</v>
      </c>
      <c r="K29" s="133">
        <f t="shared" si="1"/>
        <v>187932.298908</v>
      </c>
      <c r="L29" s="128">
        <f t="shared" si="2"/>
        <v>8.279511340207225E-05</v>
      </c>
      <c r="M29" s="128">
        <f t="shared" si="3"/>
        <v>0</v>
      </c>
      <c r="N29" s="128">
        <f t="shared" si="4"/>
        <v>0</v>
      </c>
      <c r="O29" s="128">
        <f t="shared" si="5"/>
        <v>0.0002230933067046904</v>
      </c>
      <c r="P29" s="130"/>
      <c r="T29" s="21"/>
    </row>
    <row r="30" spans="2:20" ht="13.5" customHeight="1">
      <c r="B30" s="96" t="s">
        <v>123</v>
      </c>
      <c r="C30" s="97">
        <v>4655038.38375</v>
      </c>
      <c r="D30" s="97">
        <v>11697.065305</v>
      </c>
      <c r="E30" s="97">
        <v>3495.50973</v>
      </c>
      <c r="F30" s="97">
        <v>1074.587642</v>
      </c>
      <c r="G30" s="97">
        <v>377.018514</v>
      </c>
      <c r="H30" s="97">
        <v>6749.949419</v>
      </c>
      <c r="J30" s="95" t="str">
        <f t="shared" si="0"/>
        <v>BBVA</v>
      </c>
      <c r="K30" s="133">
        <f t="shared" si="1"/>
        <v>4655038.38375</v>
      </c>
      <c r="L30" s="128">
        <f t="shared" si="2"/>
        <v>0.0007509088952310833</v>
      </c>
      <c r="M30" s="128">
        <f t="shared" si="3"/>
        <v>0.00023084399169536707</v>
      </c>
      <c r="N30" s="128">
        <f t="shared" si="4"/>
        <v>8.099149414451914E-05</v>
      </c>
      <c r="O30" s="128">
        <f t="shared" si="5"/>
        <v>0.001450030883217419</v>
      </c>
      <c r="P30" s="130"/>
      <c r="T30" s="21"/>
    </row>
    <row r="31" spans="2:20" ht="13.5" customHeight="1">
      <c r="B31" s="96" t="s">
        <v>124</v>
      </c>
      <c r="C31" s="97">
        <v>1326695.859662</v>
      </c>
      <c r="D31" s="97">
        <v>20762.640427</v>
      </c>
      <c r="E31" s="97">
        <v>5335.203522</v>
      </c>
      <c r="F31" s="97">
        <v>1470.784433</v>
      </c>
      <c r="G31" s="97">
        <v>764.117826</v>
      </c>
      <c r="H31" s="97">
        <v>13192.534646</v>
      </c>
      <c r="J31" s="95" t="str">
        <f t="shared" si="0"/>
        <v>Del Desarrollo</v>
      </c>
      <c r="K31" s="133">
        <f t="shared" si="1"/>
        <v>1326695.859662</v>
      </c>
      <c r="L31" s="128">
        <f t="shared" si="2"/>
        <v>0.004021421702001271</v>
      </c>
      <c r="M31" s="128">
        <f t="shared" si="3"/>
        <v>0.0011086070875164329</v>
      </c>
      <c r="N31" s="128">
        <f t="shared" si="4"/>
        <v>0.000575955536783444</v>
      </c>
      <c r="O31" s="128">
        <f t="shared" si="5"/>
        <v>0.009943902779165256</v>
      </c>
      <c r="P31" s="130"/>
      <c r="T31" s="21"/>
    </row>
    <row r="32" spans="2:20" ht="13.5" customHeight="1">
      <c r="B32" s="145" t="s">
        <v>125</v>
      </c>
      <c r="C32" s="146">
        <v>94244676.560631</v>
      </c>
      <c r="D32" s="146">
        <v>407921.871261</v>
      </c>
      <c r="E32" s="146">
        <v>134587.319899</v>
      </c>
      <c r="F32" s="146">
        <v>28191.149139</v>
      </c>
      <c r="G32" s="146">
        <v>22861.754434</v>
      </c>
      <c r="H32" s="146">
        <v>222281.647789</v>
      </c>
      <c r="J32" s="95" t="str">
        <f t="shared" si="0"/>
        <v>SISTEMA FINANCIERO</v>
      </c>
      <c r="K32" s="133">
        <f t="shared" si="1"/>
        <v>94244676.560631</v>
      </c>
      <c r="L32" s="128">
        <f t="shared" si="2"/>
        <v>0.0014280628340043707</v>
      </c>
      <c r="M32" s="128">
        <f t="shared" si="3"/>
        <v>0.0002991272310310664</v>
      </c>
      <c r="N32" s="128">
        <f t="shared" si="4"/>
        <v>0.00024257873514258607</v>
      </c>
      <c r="O32" s="128">
        <f t="shared" si="5"/>
        <v>0.0023585591876481024</v>
      </c>
      <c r="P32" s="130"/>
      <c r="T32" s="21"/>
    </row>
    <row r="33" spans="3:20" ht="13.5" customHeight="1">
      <c r="C33" s="21"/>
      <c r="J33" s="95"/>
      <c r="K33" s="133">
        <f t="shared" si="1"/>
        <v>0</v>
      </c>
      <c r="L33" s="128" t="e">
        <f t="shared" si="2"/>
        <v>#DIV/0!</v>
      </c>
      <c r="M33" s="128" t="e">
        <f t="shared" si="3"/>
        <v>#DIV/0!</v>
      </c>
      <c r="N33" s="128" t="e">
        <f t="shared" si="4"/>
        <v>#DIV/0!</v>
      </c>
      <c r="O33" s="128" t="e">
        <f t="shared" si="5"/>
        <v>#DIV/0!</v>
      </c>
      <c r="P33" s="130"/>
      <c r="T33" s="21"/>
    </row>
    <row r="34" spans="3:20" ht="13.5" customHeight="1">
      <c r="C34" s="21"/>
      <c r="J34" s="95"/>
      <c r="K34" s="133">
        <f t="shared" si="1"/>
        <v>0</v>
      </c>
      <c r="L34" s="128" t="e">
        <f t="shared" si="2"/>
        <v>#DIV/0!</v>
      </c>
      <c r="M34" s="128" t="e">
        <f t="shared" si="3"/>
        <v>#DIV/0!</v>
      </c>
      <c r="N34" s="128" t="e">
        <f t="shared" si="4"/>
        <v>#DIV/0!</v>
      </c>
      <c r="O34" s="128" t="e">
        <f t="shared" si="5"/>
        <v>#DIV/0!</v>
      </c>
      <c r="P34" s="130"/>
      <c r="T34" s="21"/>
    </row>
    <row r="35" spans="2:20" ht="12.75">
      <c r="B35" s="134" t="s">
        <v>158</v>
      </c>
      <c r="C35" s="21"/>
      <c r="J35" s="95" t="str">
        <f t="shared" si="0"/>
        <v>1r  trimestre 2007</v>
      </c>
      <c r="K35" s="133">
        <f t="shared" si="1"/>
        <v>0</v>
      </c>
      <c r="L35" s="128" t="e">
        <f t="shared" si="2"/>
        <v>#DIV/0!</v>
      </c>
      <c r="M35" s="128" t="e">
        <f t="shared" si="3"/>
        <v>#DIV/0!</v>
      </c>
      <c r="N35" s="128" t="e">
        <f t="shared" si="4"/>
        <v>#DIV/0!</v>
      </c>
      <c r="O35" s="128" t="e">
        <f t="shared" si="5"/>
        <v>#DIV/0!</v>
      </c>
      <c r="P35" s="130"/>
      <c r="T35" s="21"/>
    </row>
    <row r="36" spans="2:20" ht="22.5" customHeight="1">
      <c r="B36" s="119"/>
      <c r="C36" s="125"/>
      <c r="D36" s="125"/>
      <c r="E36" s="173" t="s">
        <v>147</v>
      </c>
      <c r="F36" s="174"/>
      <c r="G36" s="174"/>
      <c r="H36" s="175"/>
      <c r="J36" s="95"/>
      <c r="K36" s="133">
        <f>+C36</f>
        <v>0</v>
      </c>
      <c r="L36" s="128" t="e">
        <f aca="true" t="shared" si="6" ref="L36:O37">+E36/$C36</f>
        <v>#VALUE!</v>
      </c>
      <c r="M36" s="128" t="e">
        <f t="shared" si="6"/>
        <v>#DIV/0!</v>
      </c>
      <c r="N36" s="128" t="e">
        <f t="shared" si="6"/>
        <v>#DIV/0!</v>
      </c>
      <c r="O36" s="128" t="e">
        <f t="shared" si="6"/>
        <v>#DIV/0!</v>
      </c>
      <c r="P36" s="130"/>
      <c r="T36" s="21"/>
    </row>
    <row r="37" spans="2:20" ht="37.5" customHeight="1">
      <c r="B37" s="101" t="s">
        <v>143</v>
      </c>
      <c r="C37" s="135" t="s">
        <v>149</v>
      </c>
      <c r="D37" s="135" t="s">
        <v>150</v>
      </c>
      <c r="E37" s="136" t="s">
        <v>33</v>
      </c>
      <c r="F37" s="137" t="s">
        <v>50</v>
      </c>
      <c r="G37" s="138" t="s">
        <v>35</v>
      </c>
      <c r="H37" s="137" t="s">
        <v>36</v>
      </c>
      <c r="J37" s="95"/>
      <c r="K37" s="133" t="str">
        <f>+C37</f>
        <v>Monto cheques Presentados</v>
      </c>
      <c r="L37" s="128" t="e">
        <f t="shared" si="6"/>
        <v>#VALUE!</v>
      </c>
      <c r="M37" s="128" t="e">
        <f t="shared" si="6"/>
        <v>#VALUE!</v>
      </c>
      <c r="N37" s="128" t="e">
        <f t="shared" si="6"/>
        <v>#VALUE!</v>
      </c>
      <c r="O37" s="128" t="e">
        <f t="shared" si="6"/>
        <v>#VALUE!</v>
      </c>
      <c r="P37" s="130"/>
      <c r="T37" s="21"/>
    </row>
    <row r="38" spans="2:20" ht="12.75">
      <c r="B38" s="96" t="s">
        <v>103</v>
      </c>
      <c r="C38" s="97">
        <v>19420319.19851</v>
      </c>
      <c r="D38" s="97">
        <v>97848.72042</v>
      </c>
      <c r="E38" s="97">
        <v>27335.00831</v>
      </c>
      <c r="F38" s="97">
        <v>5070.13222</v>
      </c>
      <c r="G38" s="97">
        <v>3989.13777</v>
      </c>
      <c r="H38" s="97">
        <v>61454.44212</v>
      </c>
      <c r="J38" s="95" t="str">
        <f t="shared" si="0"/>
        <v>De Chile</v>
      </c>
      <c r="K38" s="133">
        <f t="shared" si="1"/>
        <v>19420319.19851</v>
      </c>
      <c r="L38" s="128">
        <f t="shared" si="2"/>
        <v>0.001407546808607412</v>
      </c>
      <c r="M38" s="128">
        <f t="shared" si="3"/>
        <v>0.0002610735780485524</v>
      </c>
      <c r="N38" s="128">
        <f t="shared" si="4"/>
        <v>0.00020541051510142335</v>
      </c>
      <c r="O38" s="128">
        <f t="shared" si="5"/>
        <v>0.0031644403725719925</v>
      </c>
      <c r="P38" s="130"/>
      <c r="T38" s="21"/>
    </row>
    <row r="39" spans="2:20" ht="12.75">
      <c r="B39" s="96" t="s">
        <v>104</v>
      </c>
      <c r="C39" s="97">
        <v>108204.319031</v>
      </c>
      <c r="D39" s="97">
        <v>1934.879617</v>
      </c>
      <c r="E39" s="97">
        <v>485.582431</v>
      </c>
      <c r="F39" s="97">
        <v>84.096149</v>
      </c>
      <c r="G39" s="97">
        <v>49.80682</v>
      </c>
      <c r="H39" s="97">
        <v>1315.394217</v>
      </c>
      <c r="J39" s="95" t="str">
        <f t="shared" si="0"/>
        <v>Internacional</v>
      </c>
      <c r="K39" s="133">
        <f t="shared" si="1"/>
        <v>108204.319031</v>
      </c>
      <c r="L39" s="128">
        <f t="shared" si="2"/>
        <v>0.004487643703583431</v>
      </c>
      <c r="M39" s="128">
        <f t="shared" si="3"/>
        <v>0.0007771977103419214</v>
      </c>
      <c r="N39" s="128">
        <f t="shared" si="4"/>
        <v>0.00046030343747859633</v>
      </c>
      <c r="O39" s="128">
        <f t="shared" si="5"/>
        <v>0.012156577748279586</v>
      </c>
      <c r="P39" s="130"/>
      <c r="T39" s="21"/>
    </row>
    <row r="40" spans="2:20" ht="12.75">
      <c r="B40" s="96" t="s">
        <v>105</v>
      </c>
      <c r="C40" s="97">
        <v>5381448.380113</v>
      </c>
      <c r="D40" s="97">
        <v>42468.091816</v>
      </c>
      <c r="E40" s="97">
        <v>12416.61917</v>
      </c>
      <c r="F40" s="97">
        <v>4092.039172</v>
      </c>
      <c r="G40" s="97">
        <v>415.256614</v>
      </c>
      <c r="H40" s="97">
        <v>25544.17686</v>
      </c>
      <c r="J40" s="95" t="str">
        <f t="shared" si="0"/>
        <v>Del Estado de Chile</v>
      </c>
      <c r="K40" s="133">
        <f t="shared" si="1"/>
        <v>5381448.380113</v>
      </c>
      <c r="L40" s="128">
        <f t="shared" si="2"/>
        <v>0.002307300617410972</v>
      </c>
      <c r="M40" s="128">
        <f t="shared" si="3"/>
        <v>0.0007603973657207271</v>
      </c>
      <c r="N40" s="128">
        <f t="shared" si="4"/>
        <v>7.71644703560792E-05</v>
      </c>
      <c r="O40" s="128">
        <f t="shared" si="5"/>
        <v>0.004746710375295586</v>
      </c>
      <c r="P40" s="130"/>
      <c r="T40" s="21"/>
    </row>
    <row r="41" spans="2:20" ht="12.75">
      <c r="B41" s="96" t="s">
        <v>106</v>
      </c>
      <c r="C41" s="97">
        <v>635925.369623</v>
      </c>
      <c r="D41" s="97">
        <v>13150.585995</v>
      </c>
      <c r="E41" s="97">
        <v>2549.328621</v>
      </c>
      <c r="F41" s="97">
        <v>2.716</v>
      </c>
      <c r="G41" s="97">
        <v>961.114681</v>
      </c>
      <c r="H41" s="97">
        <v>9637.426693</v>
      </c>
      <c r="J41" s="95" t="str">
        <f t="shared" si="0"/>
        <v>Scotiabank Sud Americano</v>
      </c>
      <c r="K41" s="133">
        <f t="shared" si="1"/>
        <v>635925.369623</v>
      </c>
      <c r="L41" s="128">
        <f t="shared" si="2"/>
        <v>0.0040088487466875804</v>
      </c>
      <c r="M41" s="128">
        <f t="shared" si="3"/>
        <v>4.270941418188969E-06</v>
      </c>
      <c r="N41" s="128">
        <f t="shared" si="4"/>
        <v>0.001511363953870537</v>
      </c>
      <c r="O41" s="128">
        <f t="shared" si="5"/>
        <v>0.015154964958723727</v>
      </c>
      <c r="P41" s="130"/>
      <c r="T41" s="21"/>
    </row>
    <row r="42" spans="2:20" ht="12.75">
      <c r="B42" s="96" t="s">
        <v>107</v>
      </c>
      <c r="C42" s="97">
        <v>16545510.035105</v>
      </c>
      <c r="D42" s="97">
        <v>51558.391049</v>
      </c>
      <c r="E42" s="97">
        <v>23379.283978</v>
      </c>
      <c r="F42" s="97">
        <v>3185.053872</v>
      </c>
      <c r="G42" s="97">
        <v>3532.567994</v>
      </c>
      <c r="H42" s="97">
        <v>21461.485205</v>
      </c>
      <c r="J42" s="95" t="str">
        <f t="shared" si="0"/>
        <v>De Credito e Inversiones</v>
      </c>
      <c r="K42" s="133">
        <f t="shared" si="1"/>
        <v>16545510.035105</v>
      </c>
      <c r="L42" s="128">
        <f t="shared" si="2"/>
        <v>0.0014130289080479007</v>
      </c>
      <c r="M42" s="128">
        <f t="shared" si="3"/>
        <v>0.0001925026103905045</v>
      </c>
      <c r="N42" s="128">
        <f t="shared" si="4"/>
        <v>0.0002135061407297126</v>
      </c>
      <c r="O42" s="128">
        <f t="shared" si="5"/>
        <v>0.001297118381933507</v>
      </c>
      <c r="P42" s="130"/>
      <c r="T42" s="21"/>
    </row>
    <row r="43" spans="2:20" ht="12.75">
      <c r="B43" s="96" t="s">
        <v>108</v>
      </c>
      <c r="C43" s="97">
        <v>2347.913898</v>
      </c>
      <c r="D43" s="97">
        <v>16.959726</v>
      </c>
      <c r="E43" s="97">
        <v>8.918192</v>
      </c>
      <c r="F43" s="97">
        <v>0</v>
      </c>
      <c r="G43" s="97">
        <v>0</v>
      </c>
      <c r="H43" s="97">
        <v>8.041534</v>
      </c>
      <c r="J43" s="95" t="str">
        <f t="shared" si="0"/>
        <v>Do Brasil S.A.</v>
      </c>
      <c r="K43" s="133">
        <f t="shared" si="1"/>
        <v>2347.913898</v>
      </c>
      <c r="L43" s="128">
        <f t="shared" si="2"/>
        <v>0.0037983471232044303</v>
      </c>
      <c r="M43" s="128">
        <f t="shared" si="3"/>
        <v>0</v>
      </c>
      <c r="N43" s="128">
        <f t="shared" si="4"/>
        <v>0</v>
      </c>
      <c r="O43" s="128">
        <f t="shared" si="5"/>
        <v>0.0034249697175224103</v>
      </c>
      <c r="P43" s="130"/>
      <c r="T43" s="21"/>
    </row>
    <row r="44" spans="2:20" ht="12.75">
      <c r="B44" s="96" t="s">
        <v>109</v>
      </c>
      <c r="C44" s="97">
        <v>2118009.385356</v>
      </c>
      <c r="D44" s="97">
        <v>7325.367507</v>
      </c>
      <c r="E44" s="97">
        <v>3370.860573</v>
      </c>
      <c r="F44" s="97">
        <v>173.987049</v>
      </c>
      <c r="G44" s="97">
        <v>1023.411647</v>
      </c>
      <c r="H44" s="97">
        <v>2757.108238</v>
      </c>
      <c r="J44" s="95" t="str">
        <f aca="true" t="shared" si="7" ref="J44:J89">+B44</f>
        <v>Corpbanca</v>
      </c>
      <c r="K44" s="133">
        <f t="shared" si="1"/>
        <v>2118009.385356</v>
      </c>
      <c r="L44" s="128">
        <f t="shared" si="2"/>
        <v>0.0015915229631682758</v>
      </c>
      <c r="M44" s="128">
        <f t="shared" si="3"/>
        <v>8.214649576293348E-05</v>
      </c>
      <c r="N44" s="128">
        <f t="shared" si="4"/>
        <v>0.00048319504817868523</v>
      </c>
      <c r="O44" s="128">
        <f t="shared" si="5"/>
        <v>0.0013017450522470552</v>
      </c>
      <c r="P44" s="130"/>
      <c r="T44" s="21"/>
    </row>
    <row r="45" spans="2:20" ht="12.75">
      <c r="B45" s="96" t="s">
        <v>110</v>
      </c>
      <c r="C45" s="97">
        <v>3254579.593588</v>
      </c>
      <c r="D45" s="97">
        <v>6788.036834</v>
      </c>
      <c r="E45" s="97">
        <v>2146.424275</v>
      </c>
      <c r="F45" s="97">
        <v>269.823426</v>
      </c>
      <c r="G45" s="97">
        <v>196.592462</v>
      </c>
      <c r="H45" s="97">
        <v>4175.196671</v>
      </c>
      <c r="J45" s="95" t="str">
        <f t="shared" si="7"/>
        <v>Bice</v>
      </c>
      <c r="K45" s="133">
        <f t="shared" si="1"/>
        <v>3254579.593588</v>
      </c>
      <c r="L45" s="128">
        <f t="shared" si="2"/>
        <v>0.0006595089206694379</v>
      </c>
      <c r="M45" s="128">
        <f t="shared" si="3"/>
        <v>8.290576962124134E-05</v>
      </c>
      <c r="N45" s="128">
        <f t="shared" si="4"/>
        <v>6.040487145784237E-05</v>
      </c>
      <c r="O45" s="128">
        <f t="shared" si="5"/>
        <v>0.001282868201848789</v>
      </c>
      <c r="P45" s="130"/>
      <c r="T45" s="21"/>
    </row>
    <row r="46" spans="2:20" ht="12.75">
      <c r="B46" s="96" t="s">
        <v>111</v>
      </c>
      <c r="C46" s="97">
        <v>30541.973663</v>
      </c>
      <c r="D46" s="97">
        <v>4.323843</v>
      </c>
      <c r="E46" s="97">
        <v>0</v>
      </c>
      <c r="F46" s="97">
        <v>0</v>
      </c>
      <c r="G46" s="97">
        <v>0</v>
      </c>
      <c r="H46" s="97">
        <v>4.323843</v>
      </c>
      <c r="J46" s="95" t="str">
        <f t="shared" si="7"/>
        <v>HSBC Bank Chile</v>
      </c>
      <c r="K46" s="133">
        <f t="shared" si="1"/>
        <v>30541.973663</v>
      </c>
      <c r="L46" s="128">
        <f t="shared" si="2"/>
        <v>0</v>
      </c>
      <c r="M46" s="128">
        <f t="shared" si="3"/>
        <v>0</v>
      </c>
      <c r="N46" s="128">
        <f t="shared" si="4"/>
        <v>0</v>
      </c>
      <c r="O46" s="128">
        <f t="shared" si="5"/>
        <v>0.00014157051694527878</v>
      </c>
      <c r="P46" s="130"/>
      <c r="T46" s="21"/>
    </row>
    <row r="47" spans="2:20" ht="12.75">
      <c r="B47" s="96" t="s">
        <v>112</v>
      </c>
      <c r="C47" s="97">
        <v>1280129.910574</v>
      </c>
      <c r="D47" s="97">
        <v>3035.137941</v>
      </c>
      <c r="E47" s="97">
        <v>643.53531</v>
      </c>
      <c r="F47" s="97">
        <v>379.753323</v>
      </c>
      <c r="G47" s="97">
        <v>0</v>
      </c>
      <c r="H47" s="97">
        <v>2011.849308</v>
      </c>
      <c r="J47" s="95" t="str">
        <f t="shared" si="7"/>
        <v>Citibank N.A.</v>
      </c>
      <c r="K47" s="133">
        <f aca="true" t="shared" si="8" ref="K47:K104">+C47</f>
        <v>1280129.910574</v>
      </c>
      <c r="L47" s="128">
        <f aca="true" t="shared" si="9" ref="L47:L104">+E47/$C47</f>
        <v>0.0005027109394791376</v>
      </c>
      <c r="M47" s="128">
        <f aca="true" t="shared" si="10" ref="M47:M104">+F47/$C47</f>
        <v>0.00029665217558249354</v>
      </c>
      <c r="N47" s="128">
        <f aca="true" t="shared" si="11" ref="N47:N104">+G47/$C47</f>
        <v>0</v>
      </c>
      <c r="O47" s="128">
        <f aca="true" t="shared" si="12" ref="O47:O104">+H47/$C47</f>
        <v>0.0015715977662750672</v>
      </c>
      <c r="P47" s="130"/>
      <c r="T47" s="21"/>
    </row>
    <row r="48" spans="2:20" ht="12.75">
      <c r="B48" s="96" t="s">
        <v>113</v>
      </c>
      <c r="C48" s="97">
        <v>34865028.459799</v>
      </c>
      <c r="D48" s="97">
        <v>128427.177936</v>
      </c>
      <c r="E48" s="97">
        <v>46927.315731</v>
      </c>
      <c r="F48" s="97">
        <v>9558.674276</v>
      </c>
      <c r="G48" s="97">
        <v>8727.711667</v>
      </c>
      <c r="H48" s="97">
        <v>63213.476262</v>
      </c>
      <c r="J48" s="95" t="str">
        <f t="shared" si="7"/>
        <v>Santander-Chile</v>
      </c>
      <c r="K48" s="133">
        <f t="shared" si="8"/>
        <v>34865028.459799</v>
      </c>
      <c r="L48" s="128">
        <f t="shared" si="9"/>
        <v>0.0013459709572619274</v>
      </c>
      <c r="M48" s="128">
        <f t="shared" si="10"/>
        <v>0.00027416223930583036</v>
      </c>
      <c r="N48" s="128">
        <f t="shared" si="11"/>
        <v>0.00025032853987380096</v>
      </c>
      <c r="O48" s="128">
        <f t="shared" si="12"/>
        <v>0.0018130911992482116</v>
      </c>
      <c r="P48" s="130"/>
      <c r="T48" s="21"/>
    </row>
    <row r="49" spans="2:20" ht="12.75">
      <c r="B49" s="96" t="s">
        <v>114</v>
      </c>
      <c r="C49" s="97">
        <v>972234.127049</v>
      </c>
      <c r="D49" s="97">
        <v>12006.560953</v>
      </c>
      <c r="E49" s="97">
        <v>3141.831557</v>
      </c>
      <c r="F49" s="97">
        <v>642.471807</v>
      </c>
      <c r="G49" s="97">
        <v>921.696842</v>
      </c>
      <c r="H49" s="97">
        <v>7300.560747</v>
      </c>
      <c r="J49" s="95" t="str">
        <f t="shared" si="7"/>
        <v>BankBoston, N.A.</v>
      </c>
      <c r="K49" s="133">
        <f t="shared" si="8"/>
        <v>972234.127049</v>
      </c>
      <c r="L49" s="128">
        <f t="shared" si="9"/>
        <v>0.003231558602593317</v>
      </c>
      <c r="M49" s="128">
        <f t="shared" si="10"/>
        <v>0.0006608200526246491</v>
      </c>
      <c r="N49" s="128">
        <f t="shared" si="11"/>
        <v>0.0009480194290212845</v>
      </c>
      <c r="O49" s="128">
        <f t="shared" si="12"/>
        <v>0.007509056248785697</v>
      </c>
      <c r="P49" s="130"/>
      <c r="T49" s="21"/>
    </row>
    <row r="50" spans="2:20" ht="12.75">
      <c r="B50" s="96" t="s">
        <v>129</v>
      </c>
      <c r="C50" s="97">
        <v>1.155909</v>
      </c>
      <c r="D50" s="97">
        <v>1.155909</v>
      </c>
      <c r="E50" s="97">
        <v>0</v>
      </c>
      <c r="F50" s="97">
        <v>0</v>
      </c>
      <c r="G50" s="97">
        <v>0</v>
      </c>
      <c r="H50" s="97">
        <v>1.155909</v>
      </c>
      <c r="J50" s="95" t="str">
        <f t="shared" si="7"/>
        <v>JP Morgan Chase Bank</v>
      </c>
      <c r="K50" s="133">
        <f t="shared" si="8"/>
        <v>1.155909</v>
      </c>
      <c r="L50" s="128">
        <f t="shared" si="9"/>
        <v>0</v>
      </c>
      <c r="M50" s="128">
        <f t="shared" si="10"/>
        <v>0</v>
      </c>
      <c r="N50" s="128">
        <f t="shared" si="11"/>
        <v>0</v>
      </c>
      <c r="O50" s="128">
        <f t="shared" si="12"/>
        <v>1</v>
      </c>
      <c r="P50" s="130"/>
      <c r="T50" s="21"/>
    </row>
    <row r="51" spans="2:20" ht="12.75">
      <c r="B51" s="96" t="s">
        <v>115</v>
      </c>
      <c r="C51" s="97">
        <v>2027.27661</v>
      </c>
      <c r="D51" s="97">
        <v>10.358612</v>
      </c>
      <c r="E51" s="97">
        <v>0.210786</v>
      </c>
      <c r="F51" s="97">
        <v>0</v>
      </c>
      <c r="G51" s="97">
        <v>0</v>
      </c>
      <c r="H51" s="97">
        <v>10.147826</v>
      </c>
      <c r="J51" s="95" t="str">
        <f t="shared" si="7"/>
        <v>De la Nacion Argentina</v>
      </c>
      <c r="K51" s="133">
        <f t="shared" si="8"/>
        <v>2027.27661</v>
      </c>
      <c r="L51" s="128">
        <f t="shared" si="9"/>
        <v>0.0001039749578129844</v>
      </c>
      <c r="M51" s="128">
        <f t="shared" si="10"/>
        <v>0</v>
      </c>
      <c r="N51" s="128">
        <f t="shared" si="11"/>
        <v>0</v>
      </c>
      <c r="O51" s="128">
        <f t="shared" si="12"/>
        <v>0.005005644493673708</v>
      </c>
      <c r="P51" s="130"/>
      <c r="T51" s="21"/>
    </row>
    <row r="52" spans="2:20" ht="12.75">
      <c r="B52" s="96" t="s">
        <v>116</v>
      </c>
      <c r="C52" s="97">
        <v>49011.351248</v>
      </c>
      <c r="D52" s="97">
        <v>37.207514</v>
      </c>
      <c r="E52" s="97">
        <v>0</v>
      </c>
      <c r="F52" s="97">
        <v>0</v>
      </c>
      <c r="G52" s="97">
        <v>0</v>
      </c>
      <c r="H52" s="97">
        <v>37.207514</v>
      </c>
      <c r="J52" s="95" t="str">
        <f t="shared" si="7"/>
        <v>Of Tokyo-Mitsubishi</v>
      </c>
      <c r="K52" s="133">
        <f t="shared" si="8"/>
        <v>49011.351248</v>
      </c>
      <c r="L52" s="128">
        <f t="shared" si="9"/>
        <v>0</v>
      </c>
      <c r="M52" s="128">
        <f t="shared" si="10"/>
        <v>0</v>
      </c>
      <c r="N52" s="128">
        <f t="shared" si="11"/>
        <v>0</v>
      </c>
      <c r="O52" s="128">
        <f t="shared" si="12"/>
        <v>0.0007591611545604617</v>
      </c>
      <c r="P52" s="130"/>
      <c r="T52" s="21"/>
    </row>
    <row r="53" spans="2:20" ht="12.75">
      <c r="B53" s="96" t="s">
        <v>117</v>
      </c>
      <c r="C53" s="97">
        <v>35491.036512</v>
      </c>
      <c r="D53" s="97">
        <v>678.929059</v>
      </c>
      <c r="E53" s="97">
        <v>0</v>
      </c>
      <c r="F53" s="97">
        <v>0</v>
      </c>
      <c r="G53" s="97">
        <v>0</v>
      </c>
      <c r="H53" s="97">
        <v>678.929059</v>
      </c>
      <c r="J53" s="95" t="str">
        <f t="shared" si="7"/>
        <v>ABN AMRO Bank (Chile)</v>
      </c>
      <c r="K53" s="133">
        <f t="shared" si="8"/>
        <v>35491.036512</v>
      </c>
      <c r="L53" s="128">
        <f t="shared" si="9"/>
        <v>0</v>
      </c>
      <c r="M53" s="128">
        <f t="shared" si="10"/>
        <v>0</v>
      </c>
      <c r="N53" s="128">
        <f t="shared" si="11"/>
        <v>0</v>
      </c>
      <c r="O53" s="128">
        <f t="shared" si="12"/>
        <v>0.01912959230622766</v>
      </c>
      <c r="P53" s="130"/>
      <c r="T53" s="21"/>
    </row>
    <row r="54" spans="2:20" ht="12.75">
      <c r="B54" s="96" t="s">
        <v>118</v>
      </c>
      <c r="C54" s="97">
        <v>872906.81871</v>
      </c>
      <c r="D54" s="97">
        <v>5120.38041</v>
      </c>
      <c r="E54" s="97">
        <v>1666.140864</v>
      </c>
      <c r="F54" s="97">
        <v>262.31199</v>
      </c>
      <c r="G54" s="97">
        <v>193.505644</v>
      </c>
      <c r="H54" s="97">
        <v>2998.421912</v>
      </c>
      <c r="J54" s="95" t="str">
        <f t="shared" si="7"/>
        <v>Security</v>
      </c>
      <c r="K54" s="133">
        <f t="shared" si="8"/>
        <v>872906.81871</v>
      </c>
      <c r="L54" s="128">
        <f t="shared" si="9"/>
        <v>0.0019087270580177822</v>
      </c>
      <c r="M54" s="128">
        <f t="shared" si="10"/>
        <v>0.00030050399925578557</v>
      </c>
      <c r="N54" s="128">
        <f t="shared" si="11"/>
        <v>0.0002216796109875355</v>
      </c>
      <c r="O54" s="128">
        <f t="shared" si="12"/>
        <v>0.003434985095466582</v>
      </c>
      <c r="P54" s="130"/>
      <c r="T54" s="21"/>
    </row>
    <row r="55" spans="2:20" ht="12.75">
      <c r="B55" s="96" t="s">
        <v>119</v>
      </c>
      <c r="C55" s="97">
        <v>21824.361163</v>
      </c>
      <c r="D55" s="97">
        <v>350.345704</v>
      </c>
      <c r="E55" s="97">
        <v>109.653923</v>
      </c>
      <c r="F55" s="97">
        <v>22.595077</v>
      </c>
      <c r="G55" s="97">
        <v>15.926754</v>
      </c>
      <c r="H55" s="97">
        <v>202.16995</v>
      </c>
      <c r="J55" s="95" t="str">
        <f t="shared" si="7"/>
        <v>Falabella</v>
      </c>
      <c r="K55" s="133">
        <f t="shared" si="8"/>
        <v>21824.361163</v>
      </c>
      <c r="L55" s="128">
        <f t="shared" si="9"/>
        <v>0.005024381798900126</v>
      </c>
      <c r="M55" s="128">
        <f t="shared" si="10"/>
        <v>0.001035314474098176</v>
      </c>
      <c r="N55" s="128">
        <f t="shared" si="11"/>
        <v>0.0007297695396922532</v>
      </c>
      <c r="O55" s="128">
        <f t="shared" si="12"/>
        <v>0.009263499100388307</v>
      </c>
      <c r="P55" s="130"/>
      <c r="T55" s="21"/>
    </row>
    <row r="56" spans="2:20" ht="12.75">
      <c r="B56" s="96" t="s">
        <v>120</v>
      </c>
      <c r="C56" s="97">
        <v>23.69735</v>
      </c>
      <c r="D56" s="97">
        <v>0</v>
      </c>
      <c r="E56" s="97">
        <v>0</v>
      </c>
      <c r="F56" s="97">
        <v>0</v>
      </c>
      <c r="G56" s="97">
        <v>0</v>
      </c>
      <c r="H56" s="97">
        <v>0</v>
      </c>
      <c r="J56" s="95" t="str">
        <f t="shared" si="7"/>
        <v>Banco Ripley</v>
      </c>
      <c r="K56" s="133">
        <f t="shared" si="8"/>
        <v>23.69735</v>
      </c>
      <c r="L56" s="128">
        <f t="shared" si="9"/>
        <v>0</v>
      </c>
      <c r="M56" s="128">
        <f t="shared" si="10"/>
        <v>0</v>
      </c>
      <c r="N56" s="128">
        <f t="shared" si="11"/>
        <v>0</v>
      </c>
      <c r="O56" s="128">
        <f t="shared" si="12"/>
        <v>0</v>
      </c>
      <c r="P56" s="130"/>
      <c r="T56" s="21"/>
    </row>
    <row r="57" spans="2:20" ht="12.75">
      <c r="B57" s="96" t="s">
        <v>121</v>
      </c>
      <c r="C57" s="97">
        <v>63293.157731</v>
      </c>
      <c r="D57" s="97">
        <v>625.954943</v>
      </c>
      <c r="E57" s="97">
        <v>249.338728</v>
      </c>
      <c r="F57" s="97">
        <v>0</v>
      </c>
      <c r="G57" s="97">
        <v>161.722289</v>
      </c>
      <c r="H57" s="97">
        <v>214.893926</v>
      </c>
      <c r="J57" s="95" t="str">
        <f t="shared" si="7"/>
        <v>HNS Banco</v>
      </c>
      <c r="K57" s="133">
        <f t="shared" si="8"/>
        <v>63293.157731</v>
      </c>
      <c r="L57" s="128">
        <f t="shared" si="9"/>
        <v>0.003939426265627411</v>
      </c>
      <c r="M57" s="128">
        <f t="shared" si="10"/>
        <v>0</v>
      </c>
      <c r="N57" s="128">
        <f t="shared" si="11"/>
        <v>0.0025551306775896715</v>
      </c>
      <c r="O57" s="128">
        <f t="shared" si="12"/>
        <v>0.0033952157500706953</v>
      </c>
      <c r="P57" s="130"/>
      <c r="T57" s="21"/>
    </row>
    <row r="58" spans="2:20" ht="12.75">
      <c r="B58" s="96" t="s">
        <v>122</v>
      </c>
      <c r="C58" s="97">
        <v>202465.368113</v>
      </c>
      <c r="D58" s="97">
        <v>58.185755</v>
      </c>
      <c r="E58" s="97">
        <v>38.360943</v>
      </c>
      <c r="F58" s="97">
        <v>0</v>
      </c>
      <c r="G58" s="97">
        <v>0</v>
      </c>
      <c r="H58" s="97">
        <v>19.824812</v>
      </c>
      <c r="J58" s="95" t="str">
        <f t="shared" si="7"/>
        <v>BANCO MONEX</v>
      </c>
      <c r="K58" s="133">
        <f t="shared" si="8"/>
        <v>202465.368113</v>
      </c>
      <c r="L58" s="128">
        <f t="shared" si="9"/>
        <v>0.0001894691588864224</v>
      </c>
      <c r="M58" s="128">
        <f t="shared" si="10"/>
        <v>0</v>
      </c>
      <c r="N58" s="128">
        <f t="shared" si="11"/>
        <v>0</v>
      </c>
      <c r="O58" s="128">
        <f t="shared" si="12"/>
        <v>9.791705211004469E-05</v>
      </c>
      <c r="P58" s="130"/>
      <c r="T58" s="21"/>
    </row>
    <row r="59" spans="2:20" ht="12.75">
      <c r="B59" s="96" t="s">
        <v>123</v>
      </c>
      <c r="C59" s="97">
        <v>4555537.509259</v>
      </c>
      <c r="D59" s="97">
        <v>10689.415863</v>
      </c>
      <c r="E59" s="97">
        <v>3741.145893</v>
      </c>
      <c r="F59" s="97">
        <v>1105.552897</v>
      </c>
      <c r="G59" s="97">
        <v>1273.221903</v>
      </c>
      <c r="H59" s="97">
        <v>4569.49517</v>
      </c>
      <c r="J59" s="95" t="str">
        <f t="shared" si="7"/>
        <v>BBVA</v>
      </c>
      <c r="K59" s="133">
        <f t="shared" si="8"/>
        <v>4555537.509259</v>
      </c>
      <c r="L59" s="128">
        <f t="shared" si="9"/>
        <v>0.0008212304004513687</v>
      </c>
      <c r="M59" s="128">
        <f t="shared" si="10"/>
        <v>0.00024268330460521843</v>
      </c>
      <c r="N59" s="128">
        <f t="shared" si="11"/>
        <v>0.0002794888419669935</v>
      </c>
      <c r="O59" s="128">
        <f t="shared" si="12"/>
        <v>0.0010030638888852592</v>
      </c>
      <c r="P59" s="130"/>
      <c r="T59" s="21"/>
    </row>
    <row r="60" spans="2:20" ht="12.75">
      <c r="B60" s="96" t="s">
        <v>124</v>
      </c>
      <c r="C60" s="97">
        <v>1054665.681734</v>
      </c>
      <c r="D60" s="97">
        <v>22317.939166</v>
      </c>
      <c r="E60" s="97">
        <v>4958.939759</v>
      </c>
      <c r="F60" s="97">
        <v>1593.441562</v>
      </c>
      <c r="G60" s="97">
        <v>843.264874</v>
      </c>
      <c r="H60" s="97">
        <v>14922.292971</v>
      </c>
      <c r="J60" s="95" t="str">
        <f t="shared" si="7"/>
        <v>Del Desarrollo</v>
      </c>
      <c r="K60" s="133">
        <f t="shared" si="8"/>
        <v>1054665.681734</v>
      </c>
      <c r="L60" s="128">
        <f t="shared" si="9"/>
        <v>0.004701906817378274</v>
      </c>
      <c r="M60" s="128">
        <f t="shared" si="10"/>
        <v>0.0015108499210671064</v>
      </c>
      <c r="N60" s="128">
        <f t="shared" si="11"/>
        <v>0.0007995565690670515</v>
      </c>
      <c r="O60" s="128">
        <f t="shared" si="12"/>
        <v>0.01414883714284314</v>
      </c>
      <c r="P60" s="130"/>
      <c r="T60" s="21"/>
    </row>
    <row r="61" spans="2:20" ht="12.75">
      <c r="B61" s="145" t="s">
        <v>125</v>
      </c>
      <c r="C61" s="146">
        <v>91466989.568204</v>
      </c>
      <c r="D61" s="146">
        <v>404436.602768</v>
      </c>
      <c r="E61" s="146">
        <v>133165.951486</v>
      </c>
      <c r="F61" s="146">
        <v>26442.156222</v>
      </c>
      <c r="G61" s="146">
        <v>22304.937961</v>
      </c>
      <c r="H61" s="146">
        <v>222523.557099</v>
      </c>
      <c r="J61" s="95" t="str">
        <f t="shared" si="7"/>
        <v>SISTEMA FINANCIERO</v>
      </c>
      <c r="K61" s="133">
        <f t="shared" si="8"/>
        <v>91466989.568204</v>
      </c>
      <c r="L61" s="128">
        <f t="shared" si="9"/>
        <v>0.0014558908313769573</v>
      </c>
      <c r="M61" s="128">
        <f t="shared" si="10"/>
        <v>0.0002890896086864533</v>
      </c>
      <c r="N61" s="128">
        <f t="shared" si="11"/>
        <v>0.00024385779029458405</v>
      </c>
      <c r="O61" s="128">
        <f t="shared" si="12"/>
        <v>0.002432829134854945</v>
      </c>
      <c r="P61" s="130"/>
      <c r="T61" s="21"/>
    </row>
    <row r="62" spans="3:20" ht="12.75">
      <c r="C62" s="21"/>
      <c r="J62" s="95"/>
      <c r="K62" s="133">
        <f t="shared" si="8"/>
        <v>0</v>
      </c>
      <c r="L62" s="128" t="e">
        <f t="shared" si="9"/>
        <v>#DIV/0!</v>
      </c>
      <c r="M62" s="128" t="e">
        <f t="shared" si="10"/>
        <v>#DIV/0!</v>
      </c>
      <c r="N62" s="128" t="e">
        <f t="shared" si="11"/>
        <v>#DIV/0!</v>
      </c>
      <c r="O62" s="128" t="e">
        <f t="shared" si="12"/>
        <v>#DIV/0!</v>
      </c>
      <c r="P62" s="130"/>
      <c r="T62" s="21"/>
    </row>
    <row r="63" spans="3:20" ht="12.75">
      <c r="C63" s="21"/>
      <c r="J63" s="95"/>
      <c r="K63" s="133">
        <f t="shared" si="8"/>
        <v>0</v>
      </c>
      <c r="L63" s="128" t="e">
        <f t="shared" si="9"/>
        <v>#DIV/0!</v>
      </c>
      <c r="M63" s="128" t="e">
        <f t="shared" si="10"/>
        <v>#DIV/0!</v>
      </c>
      <c r="N63" s="128" t="e">
        <f t="shared" si="11"/>
        <v>#DIV/0!</v>
      </c>
      <c r="O63" s="128" t="e">
        <f t="shared" si="12"/>
        <v>#DIV/0!</v>
      </c>
      <c r="P63" s="130"/>
      <c r="T63" s="21"/>
    </row>
    <row r="64" spans="2:20" ht="12.75">
      <c r="B64" s="134" t="s">
        <v>154</v>
      </c>
      <c r="C64" s="21"/>
      <c r="J64" s="95" t="str">
        <f t="shared" si="7"/>
        <v>4° trimestre 2006</v>
      </c>
      <c r="K64" s="133">
        <f t="shared" si="8"/>
        <v>0</v>
      </c>
      <c r="L64" s="128" t="e">
        <f t="shared" si="9"/>
        <v>#DIV/0!</v>
      </c>
      <c r="M64" s="128" t="e">
        <f t="shared" si="10"/>
        <v>#DIV/0!</v>
      </c>
      <c r="N64" s="128" t="e">
        <f t="shared" si="11"/>
        <v>#DIV/0!</v>
      </c>
      <c r="O64" s="128" t="e">
        <f t="shared" si="12"/>
        <v>#DIV/0!</v>
      </c>
      <c r="P64" s="130"/>
      <c r="T64" s="21"/>
    </row>
    <row r="65" spans="2:20" ht="21.75" customHeight="1">
      <c r="B65" s="119"/>
      <c r="C65" s="125"/>
      <c r="D65" s="125"/>
      <c r="E65" s="173" t="s">
        <v>147</v>
      </c>
      <c r="F65" s="174"/>
      <c r="G65" s="174"/>
      <c r="H65" s="175"/>
      <c r="J65" s="95"/>
      <c r="K65" s="133">
        <f t="shared" si="8"/>
        <v>0</v>
      </c>
      <c r="L65" s="128" t="e">
        <f t="shared" si="9"/>
        <v>#VALUE!</v>
      </c>
      <c r="M65" s="128" t="e">
        <f t="shared" si="10"/>
        <v>#DIV/0!</v>
      </c>
      <c r="N65" s="128" t="e">
        <f t="shared" si="11"/>
        <v>#DIV/0!</v>
      </c>
      <c r="O65" s="128" t="e">
        <f t="shared" si="12"/>
        <v>#DIV/0!</v>
      </c>
      <c r="P65" s="130"/>
      <c r="T65" s="21"/>
    </row>
    <row r="66" spans="2:20" ht="37.5" customHeight="1">
      <c r="B66" s="101" t="s">
        <v>143</v>
      </c>
      <c r="C66" s="135" t="s">
        <v>149</v>
      </c>
      <c r="D66" s="135" t="s">
        <v>150</v>
      </c>
      <c r="E66" s="136" t="s">
        <v>33</v>
      </c>
      <c r="F66" s="137" t="s">
        <v>50</v>
      </c>
      <c r="G66" s="138" t="s">
        <v>35</v>
      </c>
      <c r="H66" s="137" t="s">
        <v>36</v>
      </c>
      <c r="J66" s="95"/>
      <c r="K66" s="133" t="str">
        <f t="shared" si="8"/>
        <v>Monto cheques Presentados</v>
      </c>
      <c r="L66" s="128" t="e">
        <f t="shared" si="9"/>
        <v>#VALUE!</v>
      </c>
      <c r="M66" s="128" t="e">
        <f t="shared" si="10"/>
        <v>#VALUE!</v>
      </c>
      <c r="N66" s="128" t="e">
        <f t="shared" si="11"/>
        <v>#VALUE!</v>
      </c>
      <c r="O66" s="128" t="e">
        <f t="shared" si="12"/>
        <v>#VALUE!</v>
      </c>
      <c r="P66" s="130"/>
      <c r="T66" s="21"/>
    </row>
    <row r="67" spans="2:20" ht="12.75">
      <c r="B67" s="96" t="s">
        <v>103</v>
      </c>
      <c r="C67" s="97">
        <v>19089036.92238</v>
      </c>
      <c r="D67" s="97">
        <v>96676.21941</v>
      </c>
      <c r="E67" s="97">
        <v>27071.02791</v>
      </c>
      <c r="F67" s="97">
        <v>4514.56764</v>
      </c>
      <c r="G67" s="97">
        <v>3767.60946</v>
      </c>
      <c r="H67" s="97">
        <v>61323.0144</v>
      </c>
      <c r="J67" s="95" t="str">
        <f t="shared" si="7"/>
        <v>De Chile</v>
      </c>
      <c r="K67" s="133">
        <f t="shared" si="8"/>
        <v>19089036.92238</v>
      </c>
      <c r="L67" s="128">
        <f t="shared" si="9"/>
        <v>0.0014181452956519723</v>
      </c>
      <c r="M67" s="128">
        <f t="shared" si="10"/>
        <v>0.00023650054522693692</v>
      </c>
      <c r="N67" s="128">
        <f t="shared" si="11"/>
        <v>0.00019737032702696762</v>
      </c>
      <c r="O67" s="128">
        <f t="shared" si="12"/>
        <v>0.003212472931418811</v>
      </c>
      <c r="P67" s="130"/>
      <c r="T67" s="21"/>
    </row>
    <row r="68" spans="2:20" ht="12.75">
      <c r="B68" s="96" t="s">
        <v>104</v>
      </c>
      <c r="C68" s="97">
        <v>97958.585563</v>
      </c>
      <c r="D68" s="97">
        <v>2864.30868</v>
      </c>
      <c r="E68" s="97">
        <v>1477.507863</v>
      </c>
      <c r="F68" s="97">
        <v>140.949933</v>
      </c>
      <c r="G68" s="97">
        <v>51.978562</v>
      </c>
      <c r="H68" s="97">
        <v>1193.872322</v>
      </c>
      <c r="J68" s="95" t="str">
        <f t="shared" si="7"/>
        <v>Internacional</v>
      </c>
      <c r="K68" s="133">
        <f t="shared" si="8"/>
        <v>97958.585563</v>
      </c>
      <c r="L68" s="128">
        <f t="shared" si="9"/>
        <v>0.015082984860472205</v>
      </c>
      <c r="M68" s="128">
        <f t="shared" si="10"/>
        <v>0.0014388726847158384</v>
      </c>
      <c r="N68" s="128">
        <f t="shared" si="11"/>
        <v>0.0005306177268818472</v>
      </c>
      <c r="O68" s="128">
        <f t="shared" si="12"/>
        <v>0.012187521033898413</v>
      </c>
      <c r="P68" s="130"/>
      <c r="T68" s="21"/>
    </row>
    <row r="69" spans="2:20" ht="12.75">
      <c r="B69" s="96" t="s">
        <v>105</v>
      </c>
      <c r="C69" s="97">
        <v>5687150.661625</v>
      </c>
      <c r="D69" s="97">
        <v>51338.402821</v>
      </c>
      <c r="E69" s="97">
        <v>18960.712999</v>
      </c>
      <c r="F69" s="97">
        <v>3052.622949</v>
      </c>
      <c r="G69" s="97">
        <v>525.533795</v>
      </c>
      <c r="H69" s="97">
        <v>28799.533078</v>
      </c>
      <c r="J69" s="95" t="str">
        <f t="shared" si="7"/>
        <v>Del Estado de Chile</v>
      </c>
      <c r="K69" s="133">
        <f t="shared" si="8"/>
        <v>5687150.661625</v>
      </c>
      <c r="L69" s="128">
        <f t="shared" si="9"/>
        <v>0.0033339565148046073</v>
      </c>
      <c r="M69" s="128">
        <f t="shared" si="10"/>
        <v>0.0005367578829233563</v>
      </c>
      <c r="N69" s="128">
        <f t="shared" si="11"/>
        <v>9.240722222221529E-05</v>
      </c>
      <c r="O69" s="128">
        <f t="shared" si="12"/>
        <v>0.005063965207099166</v>
      </c>
      <c r="P69" s="130"/>
      <c r="T69" s="21"/>
    </row>
    <row r="70" spans="2:20" ht="12.75">
      <c r="B70" s="96" t="s">
        <v>106</v>
      </c>
      <c r="C70" s="97">
        <v>633758.694064</v>
      </c>
      <c r="D70" s="97">
        <v>9746.816834</v>
      </c>
      <c r="E70" s="97">
        <v>2269.718213</v>
      </c>
      <c r="F70" s="97">
        <v>0.3941</v>
      </c>
      <c r="G70" s="97">
        <v>990.446322</v>
      </c>
      <c r="H70" s="97">
        <v>6486.258199</v>
      </c>
      <c r="J70" s="95" t="str">
        <f t="shared" si="7"/>
        <v>Scotiabank Sud Americano</v>
      </c>
      <c r="K70" s="133">
        <f t="shared" si="8"/>
        <v>633758.694064</v>
      </c>
      <c r="L70" s="128">
        <f t="shared" si="9"/>
        <v>0.0035813602783819056</v>
      </c>
      <c r="M70" s="128">
        <f t="shared" si="10"/>
        <v>6.218455126395503E-07</v>
      </c>
      <c r="N70" s="128">
        <f t="shared" si="11"/>
        <v>0.0015628129937732735</v>
      </c>
      <c r="O70" s="128">
        <f t="shared" si="12"/>
        <v>0.010234586538618728</v>
      </c>
      <c r="P70" s="130"/>
      <c r="T70" s="21"/>
    </row>
    <row r="71" spans="2:20" ht="12.75">
      <c r="B71" s="96" t="s">
        <v>107</v>
      </c>
      <c r="C71" s="97">
        <v>17273724.837251</v>
      </c>
      <c r="D71" s="97">
        <v>48039.257867</v>
      </c>
      <c r="E71" s="97">
        <v>22711.180498</v>
      </c>
      <c r="F71" s="97">
        <v>3779.71893</v>
      </c>
      <c r="G71" s="97">
        <v>4003.488533</v>
      </c>
      <c r="H71" s="97">
        <v>17544.869906</v>
      </c>
      <c r="J71" s="95" t="str">
        <f t="shared" si="7"/>
        <v>De Credito e Inversiones</v>
      </c>
      <c r="K71" s="133">
        <f t="shared" si="8"/>
        <v>17273724.837251</v>
      </c>
      <c r="L71" s="128">
        <f t="shared" si="9"/>
        <v>0.0013147818847399411</v>
      </c>
      <c r="M71" s="128">
        <f t="shared" si="10"/>
        <v>0.00021881319551003787</v>
      </c>
      <c r="N71" s="128">
        <f t="shared" si="11"/>
        <v>0.00023176752962779794</v>
      </c>
      <c r="O71" s="128">
        <f t="shared" si="12"/>
        <v>0.0010156969658428432</v>
      </c>
      <c r="P71" s="130"/>
      <c r="T71" s="21"/>
    </row>
    <row r="72" spans="2:20" ht="12.75">
      <c r="B72" s="96" t="s">
        <v>108</v>
      </c>
      <c r="C72" s="97">
        <v>1918.419179</v>
      </c>
      <c r="D72" s="97">
        <v>36.420767</v>
      </c>
      <c r="E72" s="97">
        <v>29.009199</v>
      </c>
      <c r="F72" s="97">
        <v>0</v>
      </c>
      <c r="G72" s="97">
        <v>0</v>
      </c>
      <c r="H72" s="97">
        <v>7.411568</v>
      </c>
      <c r="J72" s="95" t="str">
        <f t="shared" si="7"/>
        <v>Do Brasil S.A.</v>
      </c>
      <c r="K72" s="133">
        <f t="shared" si="8"/>
        <v>1918.419179</v>
      </c>
      <c r="L72" s="128">
        <f t="shared" si="9"/>
        <v>0.015121407937091939</v>
      </c>
      <c r="M72" s="128">
        <f t="shared" si="10"/>
        <v>0</v>
      </c>
      <c r="N72" s="128">
        <f t="shared" si="11"/>
        <v>0</v>
      </c>
      <c r="O72" s="128">
        <f t="shared" si="12"/>
        <v>0.003863372552323717</v>
      </c>
      <c r="P72" s="130"/>
      <c r="T72" s="21"/>
    </row>
    <row r="73" spans="2:20" ht="12.75">
      <c r="B73" s="96" t="s">
        <v>109</v>
      </c>
      <c r="C73" s="97">
        <v>1993579.646488</v>
      </c>
      <c r="D73" s="97">
        <v>7005.323339</v>
      </c>
      <c r="E73" s="97">
        <v>3124.45488</v>
      </c>
      <c r="F73" s="97">
        <v>194.444261</v>
      </c>
      <c r="G73" s="97">
        <v>705.607835</v>
      </c>
      <c r="H73" s="97">
        <v>2980.816363</v>
      </c>
      <c r="J73" s="95" t="str">
        <f t="shared" si="7"/>
        <v>Corpbanca</v>
      </c>
      <c r="K73" s="133">
        <f t="shared" si="8"/>
        <v>1993579.646488</v>
      </c>
      <c r="L73" s="128">
        <f t="shared" si="9"/>
        <v>0.0015672586171835232</v>
      </c>
      <c r="M73" s="128">
        <f t="shared" si="10"/>
        <v>9.753523584700705E-05</v>
      </c>
      <c r="N73" s="128">
        <f t="shared" si="11"/>
        <v>0.0003539401278715088</v>
      </c>
      <c r="O73" s="128">
        <f t="shared" si="12"/>
        <v>0.0014952080636713816</v>
      </c>
      <c r="P73" s="130"/>
      <c r="T73" s="21"/>
    </row>
    <row r="74" spans="2:20" ht="12.75">
      <c r="B74" s="96" t="s">
        <v>110</v>
      </c>
      <c r="C74" s="97">
        <v>3591635.631015</v>
      </c>
      <c r="D74" s="97">
        <v>6761.524161</v>
      </c>
      <c r="E74" s="97">
        <v>1847.263042</v>
      </c>
      <c r="F74" s="97">
        <v>262.131468</v>
      </c>
      <c r="G74" s="97">
        <v>292.22535</v>
      </c>
      <c r="H74" s="97">
        <v>4359.904301</v>
      </c>
      <c r="J74" s="95" t="str">
        <f t="shared" si="7"/>
        <v>Bice</v>
      </c>
      <c r="K74" s="133">
        <f t="shared" si="8"/>
        <v>3591635.631015</v>
      </c>
      <c r="L74" s="128">
        <f t="shared" si="9"/>
        <v>0.0005143236207059127</v>
      </c>
      <c r="M74" s="128">
        <f t="shared" si="10"/>
        <v>7.298387000518796E-05</v>
      </c>
      <c r="N74" s="128">
        <f t="shared" si="11"/>
        <v>8.136274946058957E-05</v>
      </c>
      <c r="O74" s="128">
        <f t="shared" si="12"/>
        <v>0.0012139049583289399</v>
      </c>
      <c r="P74" s="130"/>
      <c r="T74" s="21"/>
    </row>
    <row r="75" spans="2:20" ht="12.75">
      <c r="B75" s="96" t="s">
        <v>111</v>
      </c>
      <c r="C75" s="97">
        <v>30895.487698</v>
      </c>
      <c r="D75" s="97">
        <v>34.595169</v>
      </c>
      <c r="E75" s="97">
        <v>0</v>
      </c>
      <c r="F75" s="97">
        <v>0</v>
      </c>
      <c r="G75" s="97">
        <v>0</v>
      </c>
      <c r="H75" s="97">
        <v>34.595169</v>
      </c>
      <c r="J75" s="95" t="str">
        <f t="shared" si="7"/>
        <v>HSBC Bank Chile</v>
      </c>
      <c r="K75" s="133">
        <f t="shared" si="8"/>
        <v>30895.487698</v>
      </c>
      <c r="L75" s="128">
        <f t="shared" si="9"/>
        <v>0</v>
      </c>
      <c r="M75" s="128">
        <f t="shared" si="10"/>
        <v>0</v>
      </c>
      <c r="N75" s="128">
        <f t="shared" si="11"/>
        <v>0</v>
      </c>
      <c r="O75" s="128">
        <f t="shared" si="12"/>
        <v>0.0011197482732159458</v>
      </c>
      <c r="P75" s="130"/>
      <c r="T75" s="21"/>
    </row>
    <row r="76" spans="2:20" ht="12.75">
      <c r="B76" s="96" t="s">
        <v>112</v>
      </c>
      <c r="C76" s="97">
        <v>1346504.760526</v>
      </c>
      <c r="D76" s="97">
        <v>2649.560138</v>
      </c>
      <c r="E76" s="97">
        <v>642.824383</v>
      </c>
      <c r="F76" s="97">
        <v>455.818506</v>
      </c>
      <c r="G76" s="97">
        <v>0</v>
      </c>
      <c r="H76" s="97">
        <v>1550.917249</v>
      </c>
      <c r="J76" s="95" t="str">
        <f t="shared" si="7"/>
        <v>Citibank N.A.</v>
      </c>
      <c r="K76" s="133">
        <f t="shared" si="8"/>
        <v>1346504.760526</v>
      </c>
      <c r="L76" s="128">
        <f t="shared" si="9"/>
        <v>0.00047740223565855526</v>
      </c>
      <c r="M76" s="128">
        <f t="shared" si="10"/>
        <v>0.00033851978794485554</v>
      </c>
      <c r="N76" s="128">
        <f t="shared" si="11"/>
        <v>0</v>
      </c>
      <c r="O76" s="128">
        <f t="shared" si="12"/>
        <v>0.0011518097035127807</v>
      </c>
      <c r="P76" s="130"/>
      <c r="T76" s="21"/>
    </row>
    <row r="77" spans="2:20" ht="12.75">
      <c r="B77" s="96" t="s">
        <v>113</v>
      </c>
      <c r="C77" s="97">
        <v>33753891.567171</v>
      </c>
      <c r="D77" s="97">
        <v>119173.909652</v>
      </c>
      <c r="E77" s="97">
        <v>48610.138354</v>
      </c>
      <c r="F77" s="97">
        <v>10026.572841</v>
      </c>
      <c r="G77" s="97">
        <v>9905.76128</v>
      </c>
      <c r="H77" s="97">
        <v>50631.437177</v>
      </c>
      <c r="J77" s="95" t="str">
        <f t="shared" si="7"/>
        <v>Santander-Chile</v>
      </c>
      <c r="K77" s="133">
        <f t="shared" si="8"/>
        <v>33753891.567171</v>
      </c>
      <c r="L77" s="128">
        <f t="shared" si="9"/>
        <v>0.001440134339984613</v>
      </c>
      <c r="M77" s="128">
        <f t="shared" si="10"/>
        <v>0.00029704938824748236</v>
      </c>
      <c r="N77" s="128">
        <f t="shared" si="11"/>
        <v>0.0002934701991409587</v>
      </c>
      <c r="O77" s="128">
        <f t="shared" si="12"/>
        <v>0.0015000177705803879</v>
      </c>
      <c r="P77" s="130"/>
      <c r="T77" s="21"/>
    </row>
    <row r="78" spans="2:20" ht="12.75">
      <c r="B78" s="96" t="s">
        <v>114</v>
      </c>
      <c r="C78" s="97">
        <v>1026508.127789</v>
      </c>
      <c r="D78" s="97">
        <v>9564.416284</v>
      </c>
      <c r="E78" s="97">
        <v>3325.653294</v>
      </c>
      <c r="F78" s="97">
        <v>470.802198</v>
      </c>
      <c r="G78" s="97">
        <v>318.190195</v>
      </c>
      <c r="H78" s="97">
        <v>5449.770597</v>
      </c>
      <c r="J78" s="95" t="str">
        <f t="shared" si="7"/>
        <v>BankBoston, N.A.</v>
      </c>
      <c r="K78" s="133">
        <f t="shared" si="8"/>
        <v>1026508.127789</v>
      </c>
      <c r="L78" s="128">
        <f t="shared" si="9"/>
        <v>0.0032397729778946205</v>
      </c>
      <c r="M78" s="128">
        <f t="shared" si="10"/>
        <v>0.0004586443937994555</v>
      </c>
      <c r="N78" s="128">
        <f t="shared" si="11"/>
        <v>0.0003099733810051277</v>
      </c>
      <c r="O78" s="128">
        <f t="shared" si="12"/>
        <v>0.005309037940827884</v>
      </c>
      <c r="P78" s="130"/>
      <c r="T78" s="21"/>
    </row>
    <row r="79" spans="2:20" ht="12.75">
      <c r="B79" s="96" t="s">
        <v>115</v>
      </c>
      <c r="C79" s="97">
        <v>2226.75485</v>
      </c>
      <c r="D79" s="97">
        <v>41.854198</v>
      </c>
      <c r="E79" s="97">
        <v>0.929681</v>
      </c>
      <c r="F79" s="97">
        <v>0</v>
      </c>
      <c r="G79" s="97">
        <v>0</v>
      </c>
      <c r="H79" s="97">
        <v>40.924517</v>
      </c>
      <c r="J79" s="95" t="str">
        <f t="shared" si="7"/>
        <v>De la Nacion Argentina</v>
      </c>
      <c r="K79" s="133">
        <f t="shared" si="8"/>
        <v>2226.75485</v>
      </c>
      <c r="L79" s="128">
        <f t="shared" si="9"/>
        <v>0.0004175048726176571</v>
      </c>
      <c r="M79" s="128">
        <f t="shared" si="10"/>
        <v>0</v>
      </c>
      <c r="N79" s="128">
        <f t="shared" si="11"/>
        <v>0</v>
      </c>
      <c r="O79" s="128">
        <f t="shared" si="12"/>
        <v>0.01837854625083673</v>
      </c>
      <c r="P79" s="130"/>
      <c r="T79" s="21"/>
    </row>
    <row r="80" spans="2:20" ht="12.75">
      <c r="B80" s="96" t="s">
        <v>116</v>
      </c>
      <c r="C80" s="97">
        <v>67422.768795</v>
      </c>
      <c r="D80" s="97">
        <v>0.155544</v>
      </c>
      <c r="E80" s="97">
        <v>0</v>
      </c>
      <c r="F80" s="97">
        <v>0</v>
      </c>
      <c r="G80" s="97">
        <v>0</v>
      </c>
      <c r="H80" s="97">
        <v>0.155544</v>
      </c>
      <c r="J80" s="95" t="str">
        <f t="shared" si="7"/>
        <v>Of Tokyo-Mitsubishi</v>
      </c>
      <c r="K80" s="133">
        <f t="shared" si="8"/>
        <v>67422.768795</v>
      </c>
      <c r="L80" s="128">
        <f t="shared" si="9"/>
        <v>0</v>
      </c>
      <c r="M80" s="128">
        <f t="shared" si="10"/>
        <v>0</v>
      </c>
      <c r="N80" s="128">
        <f t="shared" si="11"/>
        <v>0</v>
      </c>
      <c r="O80" s="128">
        <f t="shared" si="12"/>
        <v>2.3069951409580047E-06</v>
      </c>
      <c r="P80" s="130"/>
      <c r="T80" s="21"/>
    </row>
    <row r="81" spans="2:20" ht="12.75">
      <c r="B81" s="96" t="s">
        <v>117</v>
      </c>
      <c r="C81" s="97">
        <v>37873.243521</v>
      </c>
      <c r="D81" s="97">
        <v>197.36344</v>
      </c>
      <c r="E81" s="97">
        <v>0</v>
      </c>
      <c r="F81" s="97">
        <v>0</v>
      </c>
      <c r="G81" s="97">
        <v>0</v>
      </c>
      <c r="H81" s="97">
        <v>197.36344</v>
      </c>
      <c r="J81" s="95" t="str">
        <f t="shared" si="7"/>
        <v>ABN AMRO Bank (Chile)</v>
      </c>
      <c r="K81" s="133">
        <f t="shared" si="8"/>
        <v>37873.243521</v>
      </c>
      <c r="L81" s="128">
        <f t="shared" si="9"/>
        <v>0</v>
      </c>
      <c r="M81" s="128">
        <f t="shared" si="10"/>
        <v>0</v>
      </c>
      <c r="N81" s="128">
        <f t="shared" si="11"/>
        <v>0</v>
      </c>
      <c r="O81" s="128">
        <f t="shared" si="12"/>
        <v>0.005211157578583564</v>
      </c>
      <c r="P81" s="130"/>
      <c r="T81" s="21"/>
    </row>
    <row r="82" spans="2:20" ht="12.75">
      <c r="B82" s="96" t="s">
        <v>118</v>
      </c>
      <c r="C82" s="97">
        <v>853153.022966</v>
      </c>
      <c r="D82" s="97">
        <v>8466.346448</v>
      </c>
      <c r="E82" s="97">
        <v>2563.113907</v>
      </c>
      <c r="F82" s="97">
        <v>242.735003</v>
      </c>
      <c r="G82" s="97">
        <v>215.83371</v>
      </c>
      <c r="H82" s="97">
        <v>5444.663828</v>
      </c>
      <c r="J82" s="95" t="str">
        <f t="shared" si="7"/>
        <v>Security</v>
      </c>
      <c r="K82" s="133">
        <f t="shared" si="8"/>
        <v>853153.022966</v>
      </c>
      <c r="L82" s="128">
        <f t="shared" si="9"/>
        <v>0.003004283918597972</v>
      </c>
      <c r="M82" s="128">
        <f t="shared" si="10"/>
        <v>0.00028451520004714735</v>
      </c>
      <c r="N82" s="128">
        <f t="shared" si="11"/>
        <v>0.00025298358464423025</v>
      </c>
      <c r="O82" s="128">
        <f t="shared" si="12"/>
        <v>0.0063818139084493184</v>
      </c>
      <c r="P82" s="130"/>
      <c r="T82" s="21"/>
    </row>
    <row r="83" spans="2:20" ht="12.75">
      <c r="B83" s="96" t="s">
        <v>119</v>
      </c>
      <c r="C83" s="97">
        <v>17984.980301</v>
      </c>
      <c r="D83" s="97">
        <v>385.950244</v>
      </c>
      <c r="E83" s="97">
        <v>122.583308</v>
      </c>
      <c r="F83" s="97">
        <v>103.100877</v>
      </c>
      <c r="G83" s="97">
        <v>12.317703</v>
      </c>
      <c r="H83" s="97">
        <v>147.948356</v>
      </c>
      <c r="J83" s="95" t="str">
        <f t="shared" si="7"/>
        <v>Falabella</v>
      </c>
      <c r="K83" s="133">
        <f t="shared" si="8"/>
        <v>17984.980301</v>
      </c>
      <c r="L83" s="128">
        <f t="shared" si="9"/>
        <v>0.00681587112959941</v>
      </c>
      <c r="M83" s="128">
        <f t="shared" si="10"/>
        <v>0.00573260994866185</v>
      </c>
      <c r="N83" s="128">
        <f t="shared" si="11"/>
        <v>0.0006848883231367849</v>
      </c>
      <c r="O83" s="128">
        <f t="shared" si="12"/>
        <v>0.008226217294870976</v>
      </c>
      <c r="P83" s="130"/>
      <c r="T83" s="21"/>
    </row>
    <row r="84" spans="2:20" ht="12.75">
      <c r="B84" s="96" t="s">
        <v>120</v>
      </c>
      <c r="C84" s="97">
        <v>14.446425</v>
      </c>
      <c r="D84" s="97">
        <v>0</v>
      </c>
      <c r="E84" s="97">
        <v>0</v>
      </c>
      <c r="F84" s="97">
        <v>0</v>
      </c>
      <c r="G84" s="97">
        <v>0</v>
      </c>
      <c r="H84" s="97">
        <v>0</v>
      </c>
      <c r="J84" s="95" t="str">
        <f t="shared" si="7"/>
        <v>Banco Ripley</v>
      </c>
      <c r="K84" s="133">
        <f t="shared" si="8"/>
        <v>14.446425</v>
      </c>
      <c r="L84" s="128">
        <f t="shared" si="9"/>
        <v>0</v>
      </c>
      <c r="M84" s="128">
        <f t="shared" si="10"/>
        <v>0</v>
      </c>
      <c r="N84" s="128">
        <f t="shared" si="11"/>
        <v>0</v>
      </c>
      <c r="O84" s="128">
        <f t="shared" si="12"/>
        <v>0</v>
      </c>
      <c r="P84" s="130"/>
      <c r="T84" s="21"/>
    </row>
    <row r="85" spans="2:20" ht="12.75">
      <c r="B85" s="96" t="s">
        <v>121</v>
      </c>
      <c r="C85" s="97">
        <v>60864.482774</v>
      </c>
      <c r="D85" s="97">
        <v>819.356191</v>
      </c>
      <c r="E85" s="97">
        <v>381.095242</v>
      </c>
      <c r="F85" s="97">
        <v>0</v>
      </c>
      <c r="G85" s="97">
        <v>252.112095</v>
      </c>
      <c r="H85" s="97">
        <v>186.148854</v>
      </c>
      <c r="J85" s="95" t="str">
        <f t="shared" si="7"/>
        <v>HNS Banco</v>
      </c>
      <c r="K85" s="133">
        <f t="shared" si="8"/>
        <v>60864.482774</v>
      </c>
      <c r="L85" s="128">
        <f t="shared" si="9"/>
        <v>0.006261373211944811</v>
      </c>
      <c r="M85" s="128">
        <f t="shared" si="10"/>
        <v>0</v>
      </c>
      <c r="N85" s="128">
        <f t="shared" si="11"/>
        <v>0.004142187422115035</v>
      </c>
      <c r="O85" s="128">
        <f t="shared" si="12"/>
        <v>0.003058415113641922</v>
      </c>
      <c r="P85" s="130"/>
      <c r="T85" s="21"/>
    </row>
    <row r="86" spans="2:20" ht="12.75">
      <c r="B86" s="96" t="s">
        <v>122</v>
      </c>
      <c r="C86" s="97">
        <v>328534.855165</v>
      </c>
      <c r="D86" s="97">
        <v>26.981765</v>
      </c>
      <c r="E86" s="97">
        <v>13.9007</v>
      </c>
      <c r="F86" s="97">
        <v>0</v>
      </c>
      <c r="G86" s="97">
        <v>0</v>
      </c>
      <c r="H86" s="97">
        <v>13.081065</v>
      </c>
      <c r="J86" s="95" t="str">
        <f t="shared" si="7"/>
        <v>BANCO MONEX</v>
      </c>
      <c r="K86" s="133">
        <f t="shared" si="8"/>
        <v>328534.855165</v>
      </c>
      <c r="L86" s="128">
        <f t="shared" si="9"/>
        <v>4.2311187934743345E-05</v>
      </c>
      <c r="M86" s="128">
        <f t="shared" si="10"/>
        <v>0</v>
      </c>
      <c r="N86" s="128">
        <f t="shared" si="11"/>
        <v>0</v>
      </c>
      <c r="O86" s="128">
        <f t="shared" si="12"/>
        <v>3.9816368931175655E-05</v>
      </c>
      <c r="P86" s="130"/>
      <c r="T86" s="21"/>
    </row>
    <row r="87" spans="2:20" ht="12.75">
      <c r="B87" s="96" t="s">
        <v>123</v>
      </c>
      <c r="C87" s="97">
        <v>5010697.35837</v>
      </c>
      <c r="D87" s="97">
        <v>7697.969878</v>
      </c>
      <c r="E87" s="97">
        <v>2981.782423</v>
      </c>
      <c r="F87" s="97">
        <v>985.787056</v>
      </c>
      <c r="G87" s="97">
        <v>456.404399</v>
      </c>
      <c r="H87" s="97">
        <v>3273.996</v>
      </c>
      <c r="J87" s="95" t="str">
        <f t="shared" si="7"/>
        <v>BBVA</v>
      </c>
      <c r="K87" s="133">
        <f t="shared" si="8"/>
        <v>5010697.35837</v>
      </c>
      <c r="L87" s="128">
        <f t="shared" si="9"/>
        <v>0.0005950833206917103</v>
      </c>
      <c r="M87" s="128">
        <f t="shared" si="10"/>
        <v>0.00019673649903307683</v>
      </c>
      <c r="N87" s="128">
        <f t="shared" si="11"/>
        <v>9.1086003874812E-05</v>
      </c>
      <c r="O87" s="128">
        <f t="shared" si="12"/>
        <v>0.0006534012664985707</v>
      </c>
      <c r="P87" s="130"/>
      <c r="T87" s="21"/>
    </row>
    <row r="88" spans="2:20" ht="12.75">
      <c r="B88" s="96" t="s">
        <v>124</v>
      </c>
      <c r="C88" s="97">
        <v>1098132.203309</v>
      </c>
      <c r="D88" s="97">
        <v>18839.164145</v>
      </c>
      <c r="E88" s="97">
        <v>4153.218893</v>
      </c>
      <c r="F88" s="97">
        <v>1511.30554</v>
      </c>
      <c r="G88" s="97">
        <v>613.997368</v>
      </c>
      <c r="H88" s="97">
        <v>12560.642344</v>
      </c>
      <c r="J88" s="95" t="str">
        <f t="shared" si="7"/>
        <v>Del Desarrollo</v>
      </c>
      <c r="K88" s="133">
        <f t="shared" si="8"/>
        <v>1098132.203309</v>
      </c>
      <c r="L88" s="128">
        <f t="shared" si="9"/>
        <v>0.003782075491898983</v>
      </c>
      <c r="M88" s="128">
        <f t="shared" si="10"/>
        <v>0.001376250997326174</v>
      </c>
      <c r="N88" s="128">
        <f t="shared" si="11"/>
        <v>0.0005591288245166135</v>
      </c>
      <c r="O88" s="128">
        <f t="shared" si="12"/>
        <v>0.01143818777570773</v>
      </c>
      <c r="P88" s="130"/>
      <c r="T88" s="21"/>
    </row>
    <row r="89" spans="2:20" ht="12.75">
      <c r="B89" s="145" t="s">
        <v>125</v>
      </c>
      <c r="C89" s="146">
        <v>92003467.457225</v>
      </c>
      <c r="D89" s="146">
        <v>390365.896975</v>
      </c>
      <c r="E89" s="146">
        <v>140286.114789</v>
      </c>
      <c r="F89" s="146">
        <v>25740.951302</v>
      </c>
      <c r="G89" s="146">
        <v>22111.506607</v>
      </c>
      <c r="H89" s="146">
        <v>202227.324277</v>
      </c>
      <c r="J89" s="95" t="str">
        <f t="shared" si="7"/>
        <v>SISTEMA FINANCIERO</v>
      </c>
      <c r="K89" s="133">
        <f t="shared" si="8"/>
        <v>92003467.457225</v>
      </c>
      <c r="L89" s="128">
        <f t="shared" si="9"/>
        <v>0.0015247916047753632</v>
      </c>
      <c r="M89" s="128">
        <f t="shared" si="10"/>
        <v>0.00027978240400523705</v>
      </c>
      <c r="N89" s="128">
        <f t="shared" si="11"/>
        <v>0.00024033340501302587</v>
      </c>
      <c r="O89" s="128">
        <f t="shared" si="12"/>
        <v>0.00219804024637464</v>
      </c>
      <c r="P89" s="130"/>
      <c r="T89" s="21"/>
    </row>
    <row r="90" spans="2:20" ht="12.75">
      <c r="B90" s="24"/>
      <c r="C90" s="126"/>
      <c r="D90" s="126"/>
      <c r="E90" s="126"/>
      <c r="F90" s="126"/>
      <c r="G90" s="126"/>
      <c r="H90" s="126"/>
      <c r="J90" s="95"/>
      <c r="K90" s="133"/>
      <c r="L90" s="128"/>
      <c r="M90" s="128"/>
      <c r="N90" s="128"/>
      <c r="O90" s="128"/>
      <c r="P90" s="130"/>
      <c r="T90" s="21"/>
    </row>
    <row r="91" spans="3:20" ht="12.75">
      <c r="C91" s="21"/>
      <c r="J91" s="95"/>
      <c r="K91" s="133">
        <f t="shared" si="8"/>
        <v>0</v>
      </c>
      <c r="L91" s="128" t="e">
        <f t="shared" si="9"/>
        <v>#DIV/0!</v>
      </c>
      <c r="M91" s="128" t="e">
        <f t="shared" si="10"/>
        <v>#DIV/0!</v>
      </c>
      <c r="N91" s="128" t="e">
        <f t="shared" si="11"/>
        <v>#DIV/0!</v>
      </c>
      <c r="O91" s="128" t="e">
        <f t="shared" si="12"/>
        <v>#DIV/0!</v>
      </c>
      <c r="P91" s="130"/>
      <c r="T91" s="21"/>
    </row>
    <row r="92" spans="2:20" ht="12.75">
      <c r="B92" s="134" t="s">
        <v>155</v>
      </c>
      <c r="C92" s="21"/>
      <c r="J92" s="95" t="str">
        <f aca="true" t="shared" si="13" ref="J92:J145">+B92</f>
        <v>3r  trimestre 2006</v>
      </c>
      <c r="K92" s="133">
        <f t="shared" si="8"/>
        <v>0</v>
      </c>
      <c r="L92" s="128" t="e">
        <f t="shared" si="9"/>
        <v>#DIV/0!</v>
      </c>
      <c r="M92" s="128" t="e">
        <f t="shared" si="10"/>
        <v>#DIV/0!</v>
      </c>
      <c r="N92" s="128" t="e">
        <f t="shared" si="11"/>
        <v>#DIV/0!</v>
      </c>
      <c r="O92" s="128" t="e">
        <f t="shared" si="12"/>
        <v>#DIV/0!</v>
      </c>
      <c r="P92" s="130"/>
      <c r="T92" s="21"/>
    </row>
    <row r="93" spans="2:20" ht="27" customHeight="1">
      <c r="B93" s="119"/>
      <c r="C93" s="125"/>
      <c r="D93" s="125"/>
      <c r="E93" s="173" t="s">
        <v>147</v>
      </c>
      <c r="F93" s="174"/>
      <c r="G93" s="174"/>
      <c r="H93" s="175"/>
      <c r="J93" s="95"/>
      <c r="K93" s="133">
        <f t="shared" si="8"/>
        <v>0</v>
      </c>
      <c r="L93" s="128" t="e">
        <f t="shared" si="9"/>
        <v>#VALUE!</v>
      </c>
      <c r="M93" s="128" t="e">
        <f t="shared" si="10"/>
        <v>#DIV/0!</v>
      </c>
      <c r="N93" s="128" t="e">
        <f t="shared" si="11"/>
        <v>#DIV/0!</v>
      </c>
      <c r="O93" s="128" t="e">
        <f t="shared" si="12"/>
        <v>#DIV/0!</v>
      </c>
      <c r="P93" s="130"/>
      <c r="T93" s="21"/>
    </row>
    <row r="94" spans="2:20" ht="38.25">
      <c r="B94" s="101" t="s">
        <v>143</v>
      </c>
      <c r="C94" s="135" t="s">
        <v>149</v>
      </c>
      <c r="D94" s="135" t="s">
        <v>150</v>
      </c>
      <c r="E94" s="136" t="s">
        <v>33</v>
      </c>
      <c r="F94" s="137" t="s">
        <v>50</v>
      </c>
      <c r="G94" s="138" t="s">
        <v>35</v>
      </c>
      <c r="H94" s="137" t="s">
        <v>36</v>
      </c>
      <c r="J94" s="95"/>
      <c r="K94" s="133" t="str">
        <f t="shared" si="8"/>
        <v>Monto cheques Presentados</v>
      </c>
      <c r="L94" s="128" t="e">
        <f t="shared" si="9"/>
        <v>#VALUE!</v>
      </c>
      <c r="M94" s="128" t="e">
        <f t="shared" si="10"/>
        <v>#VALUE!</v>
      </c>
      <c r="N94" s="128" t="e">
        <f t="shared" si="11"/>
        <v>#VALUE!</v>
      </c>
      <c r="O94" s="128" t="e">
        <f t="shared" si="12"/>
        <v>#VALUE!</v>
      </c>
      <c r="P94" s="130"/>
      <c r="T94" s="21"/>
    </row>
    <row r="95" spans="2:20" ht="12.75">
      <c r="B95" s="96" t="s">
        <v>103</v>
      </c>
      <c r="C95" s="97">
        <v>17152491.6741</v>
      </c>
      <c r="D95" s="97">
        <v>109308.31949</v>
      </c>
      <c r="E95" s="97">
        <v>24091.83903</v>
      </c>
      <c r="F95" s="97">
        <v>11003.322</v>
      </c>
      <c r="G95" s="97">
        <v>2870.40378</v>
      </c>
      <c r="H95" s="97">
        <v>71342.75468</v>
      </c>
      <c r="J95" s="95" t="str">
        <f t="shared" si="13"/>
        <v>De Chile</v>
      </c>
      <c r="K95" s="133">
        <f t="shared" si="8"/>
        <v>17152491.6741</v>
      </c>
      <c r="L95" s="128">
        <f t="shared" si="9"/>
        <v>0.001404567889479189</v>
      </c>
      <c r="M95" s="128">
        <f t="shared" si="10"/>
        <v>0.000641499917858281</v>
      </c>
      <c r="N95" s="128">
        <f t="shared" si="11"/>
        <v>0.00016734616955589409</v>
      </c>
      <c r="O95" s="128">
        <f t="shared" si="12"/>
        <v>0.00415932309051789</v>
      </c>
      <c r="P95" s="130"/>
      <c r="T95" s="21"/>
    </row>
    <row r="96" spans="2:20" ht="12.75">
      <c r="B96" s="96" t="s">
        <v>104</v>
      </c>
      <c r="C96" s="97">
        <v>100308.493841</v>
      </c>
      <c r="D96" s="97">
        <v>2162.032186</v>
      </c>
      <c r="E96" s="97">
        <v>733.075184</v>
      </c>
      <c r="F96" s="97">
        <v>55.284196</v>
      </c>
      <c r="G96" s="97">
        <v>3.304137</v>
      </c>
      <c r="H96" s="97">
        <v>1370.368669</v>
      </c>
      <c r="J96" s="95" t="str">
        <f t="shared" si="13"/>
        <v>Internacional</v>
      </c>
      <c r="K96" s="133">
        <f t="shared" si="8"/>
        <v>100308.493841</v>
      </c>
      <c r="L96" s="128">
        <f t="shared" si="9"/>
        <v>0.007308206473142792</v>
      </c>
      <c r="M96" s="128">
        <f t="shared" si="10"/>
        <v>0.0005511417217332715</v>
      </c>
      <c r="N96" s="128">
        <f t="shared" si="11"/>
        <v>3.2939752891090364E-05</v>
      </c>
      <c r="O96" s="128">
        <f t="shared" si="12"/>
        <v>0.013661541675345909</v>
      </c>
      <c r="P96" s="130"/>
      <c r="T96" s="21"/>
    </row>
    <row r="97" spans="2:20" ht="12.75">
      <c r="B97" s="96" t="s">
        <v>105</v>
      </c>
      <c r="C97" s="97">
        <v>5097272.113556</v>
      </c>
      <c r="D97" s="97">
        <v>37226.223688</v>
      </c>
      <c r="E97" s="97">
        <v>14104.117108</v>
      </c>
      <c r="F97" s="97">
        <v>2266.832428</v>
      </c>
      <c r="G97" s="97">
        <v>1216.015404</v>
      </c>
      <c r="H97" s="97">
        <v>19639.258748</v>
      </c>
      <c r="J97" s="95" t="str">
        <f t="shared" si="13"/>
        <v>Del Estado de Chile</v>
      </c>
      <c r="K97" s="133">
        <f t="shared" si="8"/>
        <v>5097272.113556</v>
      </c>
      <c r="L97" s="128">
        <f t="shared" si="9"/>
        <v>0.0027669931668922758</v>
      </c>
      <c r="M97" s="128">
        <f t="shared" si="10"/>
        <v>0.00044471481559154864</v>
      </c>
      <c r="N97" s="128">
        <f t="shared" si="11"/>
        <v>0.00023856199490822816</v>
      </c>
      <c r="O97" s="128">
        <f t="shared" si="12"/>
        <v>0.003852895884402589</v>
      </c>
      <c r="P97" s="130"/>
      <c r="T97" s="21"/>
    </row>
    <row r="98" spans="2:20" ht="12.75">
      <c r="B98" s="96" t="s">
        <v>106</v>
      </c>
      <c r="C98" s="97">
        <v>643903.461761</v>
      </c>
      <c r="D98" s="97">
        <v>11519.138761</v>
      </c>
      <c r="E98" s="97">
        <v>2638.795874</v>
      </c>
      <c r="F98" s="97">
        <v>0.296406</v>
      </c>
      <c r="G98" s="97">
        <v>906.968868</v>
      </c>
      <c r="H98" s="97">
        <v>7973.077613</v>
      </c>
      <c r="J98" s="95" t="str">
        <f t="shared" si="13"/>
        <v>Scotiabank Sud Americano</v>
      </c>
      <c r="K98" s="133">
        <f t="shared" si="8"/>
        <v>643903.461761</v>
      </c>
      <c r="L98" s="128">
        <f t="shared" si="9"/>
        <v>0.004098123446616057</v>
      </c>
      <c r="M98" s="128">
        <f t="shared" si="10"/>
        <v>4.6032676884414406E-07</v>
      </c>
      <c r="N98" s="128">
        <f t="shared" si="11"/>
        <v>0.0014085478986547877</v>
      </c>
      <c r="O98" s="128">
        <f t="shared" si="12"/>
        <v>0.01238241147391035</v>
      </c>
      <c r="P98" s="130"/>
      <c r="T98" s="21"/>
    </row>
    <row r="99" spans="2:20" ht="12.75">
      <c r="B99" s="96" t="s">
        <v>107</v>
      </c>
      <c r="C99" s="97">
        <v>16786564.850783</v>
      </c>
      <c r="D99" s="97">
        <v>43821.082239</v>
      </c>
      <c r="E99" s="97">
        <v>21706.295641</v>
      </c>
      <c r="F99" s="97">
        <v>3348.17526</v>
      </c>
      <c r="G99" s="97">
        <v>3744.142397</v>
      </c>
      <c r="H99" s="97">
        <v>15022.468941</v>
      </c>
      <c r="J99" s="95" t="str">
        <f t="shared" si="13"/>
        <v>De Credito e Inversiones</v>
      </c>
      <c r="K99" s="133">
        <f t="shared" si="8"/>
        <v>16786564.850783</v>
      </c>
      <c r="L99" s="128">
        <f t="shared" si="9"/>
        <v>0.0012930754942389253</v>
      </c>
      <c r="M99" s="128">
        <f t="shared" si="10"/>
        <v>0.00019945565336101662</v>
      </c>
      <c r="N99" s="128">
        <f t="shared" si="11"/>
        <v>0.00022304398965970434</v>
      </c>
      <c r="O99" s="128">
        <f t="shared" si="12"/>
        <v>0.000894910249627355</v>
      </c>
      <c r="P99" s="130"/>
      <c r="T99" s="21"/>
    </row>
    <row r="100" spans="2:20" ht="12.75">
      <c r="B100" s="96" t="s">
        <v>108</v>
      </c>
      <c r="C100" s="97">
        <v>1725.910521</v>
      </c>
      <c r="D100" s="97">
        <v>8.36252</v>
      </c>
      <c r="E100" s="97">
        <v>1.042963</v>
      </c>
      <c r="F100" s="97">
        <v>0</v>
      </c>
      <c r="G100" s="97">
        <v>0</v>
      </c>
      <c r="H100" s="97">
        <v>7.319557</v>
      </c>
      <c r="J100" s="95" t="str">
        <f t="shared" si="13"/>
        <v>Do Brasil S.A.</v>
      </c>
      <c r="K100" s="133">
        <f t="shared" si="8"/>
        <v>1725.910521</v>
      </c>
      <c r="L100" s="128">
        <f t="shared" si="9"/>
        <v>0.0006042972606689383</v>
      </c>
      <c r="M100" s="128">
        <f t="shared" si="10"/>
        <v>0</v>
      </c>
      <c r="N100" s="128">
        <f t="shared" si="11"/>
        <v>0</v>
      </c>
      <c r="O100" s="128">
        <f t="shared" si="12"/>
        <v>0.004240982896239033</v>
      </c>
      <c r="P100" s="130"/>
      <c r="T100" s="21"/>
    </row>
    <row r="101" spans="2:20" ht="12.75">
      <c r="B101" s="96" t="s">
        <v>109</v>
      </c>
      <c r="C101" s="97">
        <v>1996654.92405</v>
      </c>
      <c r="D101" s="97">
        <v>7796.428934</v>
      </c>
      <c r="E101" s="97">
        <v>3169.997296</v>
      </c>
      <c r="F101" s="97">
        <v>136.458371</v>
      </c>
      <c r="G101" s="97">
        <v>679.6374</v>
      </c>
      <c r="H101" s="97">
        <v>3810.335867</v>
      </c>
      <c r="J101" s="95" t="str">
        <f t="shared" si="13"/>
        <v>Corpbanca</v>
      </c>
      <c r="K101" s="133">
        <f t="shared" si="8"/>
        <v>1996654.92405</v>
      </c>
      <c r="L101" s="128">
        <f t="shared" si="9"/>
        <v>0.0015876540597060211</v>
      </c>
      <c r="M101" s="128">
        <f t="shared" si="10"/>
        <v>6.834349258669538E-05</v>
      </c>
      <c r="N101" s="128">
        <f t="shared" si="11"/>
        <v>0.0003403880118760975</v>
      </c>
      <c r="O101" s="128">
        <f t="shared" si="12"/>
        <v>0.001908359737631149</v>
      </c>
      <c r="P101" s="130"/>
      <c r="T101" s="21"/>
    </row>
    <row r="102" spans="2:20" ht="12.75">
      <c r="B102" s="96" t="s">
        <v>110</v>
      </c>
      <c r="C102" s="97">
        <v>3378042.997378</v>
      </c>
      <c r="D102" s="97">
        <v>5302.274593</v>
      </c>
      <c r="E102" s="97">
        <v>1471.268636</v>
      </c>
      <c r="F102" s="97">
        <v>198.778735</v>
      </c>
      <c r="G102" s="97">
        <v>341.296959</v>
      </c>
      <c r="H102" s="97">
        <v>3290.930263</v>
      </c>
      <c r="J102" s="95" t="str">
        <f t="shared" si="13"/>
        <v>Bice</v>
      </c>
      <c r="K102" s="133">
        <f t="shared" si="8"/>
        <v>3378042.997378</v>
      </c>
      <c r="L102" s="128">
        <f t="shared" si="9"/>
        <v>0.0004355387533971541</v>
      </c>
      <c r="M102" s="128">
        <f t="shared" si="10"/>
        <v>5.884434720170521E-05</v>
      </c>
      <c r="N102" s="128">
        <f t="shared" si="11"/>
        <v>0.00010103392978269103</v>
      </c>
      <c r="O102" s="128">
        <f t="shared" si="12"/>
        <v>0.0009742120705847688</v>
      </c>
      <c r="P102" s="130"/>
      <c r="T102" s="21"/>
    </row>
    <row r="103" spans="2:20" ht="12.75">
      <c r="B103" s="96" t="s">
        <v>111</v>
      </c>
      <c r="C103" s="97">
        <v>41425.17476</v>
      </c>
      <c r="D103" s="97">
        <v>32.062488</v>
      </c>
      <c r="E103" s="97">
        <v>0</v>
      </c>
      <c r="F103" s="97">
        <v>1.773531</v>
      </c>
      <c r="G103" s="97">
        <v>0</v>
      </c>
      <c r="H103" s="97">
        <v>30.288957</v>
      </c>
      <c r="J103" s="95" t="str">
        <f t="shared" si="13"/>
        <v>HSBC Bank Chile</v>
      </c>
      <c r="K103" s="133">
        <f t="shared" si="8"/>
        <v>41425.17476</v>
      </c>
      <c r="L103" s="128">
        <f t="shared" si="9"/>
        <v>0</v>
      </c>
      <c r="M103" s="128">
        <f t="shared" si="10"/>
        <v>4.281287913147237E-05</v>
      </c>
      <c r="N103" s="128">
        <f t="shared" si="11"/>
        <v>0</v>
      </c>
      <c r="O103" s="128">
        <f t="shared" si="12"/>
        <v>0.00073117270296339</v>
      </c>
      <c r="P103" s="130"/>
      <c r="T103" s="21"/>
    </row>
    <row r="104" spans="2:20" ht="12.75">
      <c r="B104" s="96" t="s">
        <v>112</v>
      </c>
      <c r="C104" s="97">
        <v>1079856.858527</v>
      </c>
      <c r="D104" s="97">
        <v>2782.317407</v>
      </c>
      <c r="E104" s="97">
        <v>955.076057</v>
      </c>
      <c r="F104" s="97">
        <v>329.90964</v>
      </c>
      <c r="G104" s="97">
        <v>0</v>
      </c>
      <c r="H104" s="97">
        <v>1497.33171</v>
      </c>
      <c r="J104" s="95" t="str">
        <f t="shared" si="13"/>
        <v>Citibank N.A.</v>
      </c>
      <c r="K104" s="133">
        <f t="shared" si="8"/>
        <v>1079856.858527</v>
      </c>
      <c r="L104" s="128">
        <f t="shared" si="9"/>
        <v>0.0008844469055859776</v>
      </c>
      <c r="M104" s="128">
        <f t="shared" si="10"/>
        <v>0.00030551238101133123</v>
      </c>
      <c r="N104" s="128">
        <f t="shared" si="11"/>
        <v>0</v>
      </c>
      <c r="O104" s="128">
        <f t="shared" si="12"/>
        <v>0.0013866020280155138</v>
      </c>
      <c r="P104" s="130"/>
      <c r="T104" s="21"/>
    </row>
    <row r="105" spans="2:20" ht="12.75">
      <c r="B105" s="96" t="s">
        <v>113</v>
      </c>
      <c r="C105" s="97">
        <v>30221390.341108</v>
      </c>
      <c r="D105" s="97">
        <v>93396.564225</v>
      </c>
      <c r="E105" s="97">
        <v>38596.496805</v>
      </c>
      <c r="F105" s="97">
        <v>9082.212007</v>
      </c>
      <c r="G105" s="97">
        <v>7426.741468</v>
      </c>
      <c r="H105" s="97">
        <v>38291.113945</v>
      </c>
      <c r="J105" s="95" t="str">
        <f t="shared" si="13"/>
        <v>Santander-Chile</v>
      </c>
      <c r="K105" s="133">
        <f aca="true" t="shared" si="14" ref="K105:K165">+C105</f>
        <v>30221390.341108</v>
      </c>
      <c r="L105" s="128">
        <f aca="true" t="shared" si="15" ref="L105:L165">+E105/$C105</f>
        <v>0.0012771251212919856</v>
      </c>
      <c r="M105" s="128">
        <f aca="true" t="shared" si="16" ref="M105:M165">+F105/$C105</f>
        <v>0.000300522639908003</v>
      </c>
      <c r="N105" s="128">
        <f aca="true" t="shared" si="17" ref="N105:N165">+G105/$C105</f>
        <v>0.0002457445333975232</v>
      </c>
      <c r="O105" s="128">
        <f aca="true" t="shared" si="18" ref="O105:O165">+H105/$C105</f>
        <v>0.001267020263224466</v>
      </c>
      <c r="P105" s="130"/>
      <c r="T105" s="21"/>
    </row>
    <row r="106" spans="2:20" ht="12.75">
      <c r="B106" s="96" t="s">
        <v>114</v>
      </c>
      <c r="C106" s="97">
        <v>914837.981651</v>
      </c>
      <c r="D106" s="97">
        <v>8269.044358</v>
      </c>
      <c r="E106" s="97">
        <v>1730.428803</v>
      </c>
      <c r="F106" s="97">
        <v>333.559463</v>
      </c>
      <c r="G106" s="97">
        <v>485.593813</v>
      </c>
      <c r="H106" s="97">
        <v>5719.462279</v>
      </c>
      <c r="J106" s="95" t="str">
        <f t="shared" si="13"/>
        <v>BankBoston, N.A.</v>
      </c>
      <c r="K106" s="133">
        <f t="shared" si="14"/>
        <v>914837.981651</v>
      </c>
      <c r="L106" s="128">
        <f t="shared" si="15"/>
        <v>0.0018915139485978824</v>
      </c>
      <c r="M106" s="128">
        <f t="shared" si="16"/>
        <v>0.00036461042249036075</v>
      </c>
      <c r="N106" s="128">
        <f t="shared" si="17"/>
        <v>0.0005307976086909435</v>
      </c>
      <c r="O106" s="128">
        <f t="shared" si="18"/>
        <v>0.0062518854635638735</v>
      </c>
      <c r="P106" s="130"/>
      <c r="T106" s="21"/>
    </row>
    <row r="107" spans="2:20" ht="12.75">
      <c r="B107" s="96" t="s">
        <v>115</v>
      </c>
      <c r="C107" s="97">
        <v>2143.877733</v>
      </c>
      <c r="D107" s="97">
        <v>23.25916</v>
      </c>
      <c r="E107" s="97">
        <v>0.408206</v>
      </c>
      <c r="F107" s="97">
        <v>0</v>
      </c>
      <c r="G107" s="97">
        <v>0</v>
      </c>
      <c r="H107" s="97">
        <v>22.850954</v>
      </c>
      <c r="J107" s="95" t="str">
        <f t="shared" si="13"/>
        <v>De la Nacion Argentina</v>
      </c>
      <c r="K107" s="133">
        <f t="shared" si="14"/>
        <v>2143.877733</v>
      </c>
      <c r="L107" s="128">
        <f t="shared" si="15"/>
        <v>0.00019040544790247142</v>
      </c>
      <c r="M107" s="128">
        <f t="shared" si="16"/>
        <v>0</v>
      </c>
      <c r="N107" s="128">
        <f t="shared" si="17"/>
        <v>0</v>
      </c>
      <c r="O107" s="128">
        <f t="shared" si="18"/>
        <v>0.010658702055748252</v>
      </c>
      <c r="P107" s="130"/>
      <c r="T107" s="21"/>
    </row>
    <row r="108" spans="2:20" ht="12.75">
      <c r="B108" s="96" t="s">
        <v>116</v>
      </c>
      <c r="C108" s="97">
        <v>50467.884728</v>
      </c>
      <c r="D108" s="97">
        <v>0</v>
      </c>
      <c r="E108" s="97">
        <v>0</v>
      </c>
      <c r="F108" s="97">
        <v>0</v>
      </c>
      <c r="G108" s="97">
        <v>0</v>
      </c>
      <c r="H108" s="97">
        <v>0</v>
      </c>
      <c r="J108" s="95" t="str">
        <f t="shared" si="13"/>
        <v>Of Tokyo-Mitsubishi</v>
      </c>
      <c r="K108" s="133">
        <f t="shared" si="14"/>
        <v>50467.884728</v>
      </c>
      <c r="L108" s="128">
        <f t="shared" si="15"/>
        <v>0</v>
      </c>
      <c r="M108" s="128">
        <f t="shared" si="16"/>
        <v>0</v>
      </c>
      <c r="N108" s="128">
        <f t="shared" si="17"/>
        <v>0</v>
      </c>
      <c r="O108" s="128">
        <f t="shared" si="18"/>
        <v>0</v>
      </c>
      <c r="P108" s="130"/>
      <c r="T108" s="21"/>
    </row>
    <row r="109" spans="2:20" ht="12.75">
      <c r="B109" s="96" t="s">
        <v>117</v>
      </c>
      <c r="C109" s="97">
        <v>36168.42434</v>
      </c>
      <c r="D109" s="97">
        <v>220.755733</v>
      </c>
      <c r="E109" s="97">
        <v>0</v>
      </c>
      <c r="F109" s="97">
        <v>0.3865</v>
      </c>
      <c r="G109" s="97">
        <v>0</v>
      </c>
      <c r="H109" s="97">
        <v>220.369233</v>
      </c>
      <c r="J109" s="95" t="str">
        <f t="shared" si="13"/>
        <v>ABN AMRO Bank (Chile)</v>
      </c>
      <c r="K109" s="133">
        <f t="shared" si="14"/>
        <v>36168.42434</v>
      </c>
      <c r="L109" s="128">
        <f t="shared" si="15"/>
        <v>0</v>
      </c>
      <c r="M109" s="128">
        <f t="shared" si="16"/>
        <v>1.0686116607312511E-05</v>
      </c>
      <c r="N109" s="128">
        <f t="shared" si="17"/>
        <v>0</v>
      </c>
      <c r="O109" s="128">
        <f t="shared" si="18"/>
        <v>0.006092862407508461</v>
      </c>
      <c r="P109" s="130"/>
      <c r="T109" s="21"/>
    </row>
    <row r="110" spans="2:20" ht="12.75">
      <c r="B110" s="96" t="s">
        <v>118</v>
      </c>
      <c r="C110" s="97">
        <v>841200.061645</v>
      </c>
      <c r="D110" s="97">
        <v>5856.842956</v>
      </c>
      <c r="E110" s="97">
        <v>1673.463195</v>
      </c>
      <c r="F110" s="97">
        <v>533.235153</v>
      </c>
      <c r="G110" s="97">
        <v>573.392056</v>
      </c>
      <c r="H110" s="97">
        <v>3076.752552</v>
      </c>
      <c r="J110" s="95" t="str">
        <f t="shared" si="13"/>
        <v>Security</v>
      </c>
      <c r="K110" s="133">
        <f t="shared" si="14"/>
        <v>841200.061645</v>
      </c>
      <c r="L110" s="128">
        <f t="shared" si="15"/>
        <v>0.00198937597760927</v>
      </c>
      <c r="M110" s="128">
        <f t="shared" si="16"/>
        <v>0.000633898138282631</v>
      </c>
      <c r="N110" s="128">
        <f t="shared" si="17"/>
        <v>0.0006816357750601078</v>
      </c>
      <c r="O110" s="128">
        <f t="shared" si="18"/>
        <v>0.003657575281180185</v>
      </c>
      <c r="P110" s="130"/>
      <c r="T110" s="21"/>
    </row>
    <row r="111" spans="2:20" ht="12.75">
      <c r="B111" s="96" t="s">
        <v>119</v>
      </c>
      <c r="C111" s="97">
        <v>12833.810758</v>
      </c>
      <c r="D111" s="97">
        <v>186.319803</v>
      </c>
      <c r="E111" s="97">
        <v>77.738346</v>
      </c>
      <c r="F111" s="97">
        <v>16.931155</v>
      </c>
      <c r="G111" s="97">
        <v>12.966417</v>
      </c>
      <c r="H111" s="97">
        <v>78.683885</v>
      </c>
      <c r="J111" s="95" t="str">
        <f t="shared" si="13"/>
        <v>Falabella</v>
      </c>
      <c r="K111" s="133">
        <f t="shared" si="14"/>
        <v>12833.810758</v>
      </c>
      <c r="L111" s="128">
        <f t="shared" si="15"/>
        <v>0.006057308111041106</v>
      </c>
      <c r="M111" s="128">
        <f t="shared" si="16"/>
        <v>0.0013192617001498098</v>
      </c>
      <c r="N111" s="128">
        <f t="shared" si="17"/>
        <v>0.0010103325695306315</v>
      </c>
      <c r="O111" s="128">
        <f t="shared" si="18"/>
        <v>0.006130983733802693</v>
      </c>
      <c r="P111" s="130"/>
      <c r="T111" s="21"/>
    </row>
    <row r="112" spans="2:20" ht="12.75">
      <c r="B112" s="96" t="s">
        <v>120</v>
      </c>
      <c r="C112" s="97">
        <v>38.325597</v>
      </c>
      <c r="D112" s="97">
        <v>0</v>
      </c>
      <c r="E112" s="97">
        <v>0</v>
      </c>
      <c r="F112" s="97">
        <v>0</v>
      </c>
      <c r="G112" s="97">
        <v>0</v>
      </c>
      <c r="H112" s="97">
        <v>0</v>
      </c>
      <c r="J112" s="95" t="str">
        <f t="shared" si="13"/>
        <v>Banco Ripley</v>
      </c>
      <c r="K112" s="133">
        <f t="shared" si="14"/>
        <v>38.325597</v>
      </c>
      <c r="L112" s="128">
        <f t="shared" si="15"/>
        <v>0</v>
      </c>
      <c r="M112" s="128">
        <f t="shared" si="16"/>
        <v>0</v>
      </c>
      <c r="N112" s="128">
        <f t="shared" si="17"/>
        <v>0</v>
      </c>
      <c r="O112" s="128">
        <f t="shared" si="18"/>
        <v>0</v>
      </c>
      <c r="P112" s="130"/>
      <c r="T112" s="21"/>
    </row>
    <row r="113" spans="2:20" ht="12.75">
      <c r="B113" s="96" t="s">
        <v>121</v>
      </c>
      <c r="C113" s="97">
        <v>60171.686959</v>
      </c>
      <c r="D113" s="97">
        <v>594.631925</v>
      </c>
      <c r="E113" s="97">
        <v>414.938978</v>
      </c>
      <c r="F113" s="97">
        <v>0</v>
      </c>
      <c r="G113" s="97">
        <v>74.09165</v>
      </c>
      <c r="H113" s="97">
        <v>105.601297</v>
      </c>
      <c r="J113" s="95" t="str">
        <f t="shared" si="13"/>
        <v>HNS Banco</v>
      </c>
      <c r="K113" s="133">
        <f t="shared" si="14"/>
        <v>60171.686959</v>
      </c>
      <c r="L113" s="128">
        <f t="shared" si="15"/>
        <v>0.006895917315443269</v>
      </c>
      <c r="M113" s="128">
        <f t="shared" si="16"/>
        <v>0</v>
      </c>
      <c r="N113" s="128">
        <f t="shared" si="17"/>
        <v>0.0012313374237036903</v>
      </c>
      <c r="O113" s="128">
        <f t="shared" si="18"/>
        <v>0.0017549997737632817</v>
      </c>
      <c r="P113" s="130"/>
      <c r="T113" s="21"/>
    </row>
    <row r="114" spans="2:20" ht="12.75">
      <c r="B114" s="96" t="s">
        <v>122</v>
      </c>
      <c r="C114" s="97">
        <v>279456.025502</v>
      </c>
      <c r="D114" s="97">
        <v>377.916931</v>
      </c>
      <c r="E114" s="97">
        <v>377.876</v>
      </c>
      <c r="F114" s="97">
        <v>0</v>
      </c>
      <c r="G114" s="97">
        <v>0</v>
      </c>
      <c r="H114" s="97">
        <v>0.040931</v>
      </c>
      <c r="J114" s="95" t="str">
        <f t="shared" si="13"/>
        <v>BANCO MONEX</v>
      </c>
      <c r="K114" s="133">
        <f t="shared" si="14"/>
        <v>279456.025502</v>
      </c>
      <c r="L114" s="128">
        <f t="shared" si="15"/>
        <v>0.0013521841202786863</v>
      </c>
      <c r="M114" s="128">
        <f t="shared" si="16"/>
        <v>0</v>
      </c>
      <c r="N114" s="128">
        <f t="shared" si="17"/>
        <v>0</v>
      </c>
      <c r="O114" s="128">
        <f t="shared" si="18"/>
        <v>1.4646669337858692E-07</v>
      </c>
      <c r="P114" s="130"/>
      <c r="T114" s="21"/>
    </row>
    <row r="115" spans="2:20" ht="12.75">
      <c r="B115" s="96" t="s">
        <v>123</v>
      </c>
      <c r="C115" s="97">
        <v>4899264.829853</v>
      </c>
      <c r="D115" s="97">
        <v>7429.745006</v>
      </c>
      <c r="E115" s="97">
        <v>3167.775073</v>
      </c>
      <c r="F115" s="97">
        <v>1113.603142</v>
      </c>
      <c r="G115" s="97">
        <v>620.198741</v>
      </c>
      <c r="H115" s="97">
        <v>2528.16805</v>
      </c>
      <c r="J115" s="95" t="str">
        <f t="shared" si="13"/>
        <v>BBVA</v>
      </c>
      <c r="K115" s="133">
        <f t="shared" si="14"/>
        <v>4899264.829853</v>
      </c>
      <c r="L115" s="128">
        <f t="shared" si="15"/>
        <v>0.0006465817184851074</v>
      </c>
      <c r="M115" s="128">
        <f t="shared" si="16"/>
        <v>0.00022730005024721494</v>
      </c>
      <c r="N115" s="128">
        <f t="shared" si="17"/>
        <v>0.0001265901645530374</v>
      </c>
      <c r="O115" s="128">
        <f t="shared" si="18"/>
        <v>0.0005160300856967262</v>
      </c>
      <c r="P115" s="130"/>
      <c r="T115" s="21"/>
    </row>
    <row r="116" spans="2:20" ht="12.75">
      <c r="B116" s="96" t="s">
        <v>124</v>
      </c>
      <c r="C116" s="97">
        <v>1196343.438174</v>
      </c>
      <c r="D116" s="97">
        <v>17413.598581</v>
      </c>
      <c r="E116" s="97">
        <v>4135.500619</v>
      </c>
      <c r="F116" s="97">
        <v>1046.693913</v>
      </c>
      <c r="G116" s="97">
        <v>657.82077</v>
      </c>
      <c r="H116" s="97">
        <v>11573.583279</v>
      </c>
      <c r="J116" s="95" t="str">
        <f t="shared" si="13"/>
        <v>Del Desarrollo</v>
      </c>
      <c r="K116" s="133">
        <f t="shared" si="14"/>
        <v>1196343.438174</v>
      </c>
      <c r="L116" s="128">
        <f t="shared" si="15"/>
        <v>0.0034567838022433487</v>
      </c>
      <c r="M116" s="128">
        <f t="shared" si="16"/>
        <v>0.0008749108989953481</v>
      </c>
      <c r="N116" s="128">
        <f t="shared" si="17"/>
        <v>0.000549859470959312</v>
      </c>
      <c r="O116" s="128">
        <f t="shared" si="18"/>
        <v>0.009674131114611172</v>
      </c>
      <c r="P116" s="130"/>
      <c r="T116" s="21"/>
    </row>
    <row r="117" spans="2:20" ht="12.75">
      <c r="B117" s="145" t="s">
        <v>125</v>
      </c>
      <c r="C117" s="146">
        <v>84792563.147325</v>
      </c>
      <c r="D117" s="146">
        <v>353726.920984</v>
      </c>
      <c r="E117" s="146">
        <v>119046.133814</v>
      </c>
      <c r="F117" s="146">
        <v>29467.4519</v>
      </c>
      <c r="G117" s="146">
        <v>19612.57386</v>
      </c>
      <c r="H117" s="146">
        <v>185600.76141</v>
      </c>
      <c r="J117" s="95" t="str">
        <f t="shared" si="13"/>
        <v>SISTEMA FINANCIERO</v>
      </c>
      <c r="K117" s="133">
        <f t="shared" si="14"/>
        <v>84792563.147325</v>
      </c>
      <c r="L117" s="128">
        <f t="shared" si="15"/>
        <v>0.0014039690439261786</v>
      </c>
      <c r="M117" s="128">
        <f t="shared" si="16"/>
        <v>0.00034752401397279416</v>
      </c>
      <c r="N117" s="128">
        <f t="shared" si="17"/>
        <v>0.00023130063689575742</v>
      </c>
      <c r="O117" s="128">
        <f t="shared" si="18"/>
        <v>0.0021888801861965567</v>
      </c>
      <c r="P117" s="130"/>
      <c r="T117" s="21"/>
    </row>
    <row r="118" spans="3:20" ht="12.75">
      <c r="C118" s="21"/>
      <c r="J118" s="95"/>
      <c r="K118" s="133">
        <f t="shared" si="14"/>
        <v>0</v>
      </c>
      <c r="L118" s="128" t="e">
        <f t="shared" si="15"/>
        <v>#DIV/0!</v>
      </c>
      <c r="M118" s="128" t="e">
        <f t="shared" si="16"/>
        <v>#DIV/0!</v>
      </c>
      <c r="N118" s="128" t="e">
        <f t="shared" si="17"/>
        <v>#DIV/0!</v>
      </c>
      <c r="O118" s="128" t="e">
        <f t="shared" si="18"/>
        <v>#DIV/0!</v>
      </c>
      <c r="P118" s="130"/>
      <c r="T118" s="21"/>
    </row>
    <row r="119" spans="3:20" ht="12.75">
      <c r="C119" s="21"/>
      <c r="J119" s="95"/>
      <c r="K119" s="133">
        <f t="shared" si="14"/>
        <v>0</v>
      </c>
      <c r="L119" s="128" t="e">
        <f t="shared" si="15"/>
        <v>#DIV/0!</v>
      </c>
      <c r="M119" s="128" t="e">
        <f t="shared" si="16"/>
        <v>#DIV/0!</v>
      </c>
      <c r="N119" s="128" t="e">
        <f t="shared" si="17"/>
        <v>#DIV/0!</v>
      </c>
      <c r="O119" s="128" t="e">
        <f t="shared" si="18"/>
        <v>#DIV/0!</v>
      </c>
      <c r="P119" s="130"/>
      <c r="T119" s="21"/>
    </row>
    <row r="120" spans="2:20" ht="12.75">
      <c r="B120" s="134" t="s">
        <v>159</v>
      </c>
      <c r="C120" s="21"/>
      <c r="J120" s="95" t="str">
        <f t="shared" si="13"/>
        <v>2°  trimestre 2006</v>
      </c>
      <c r="K120" s="133">
        <f t="shared" si="14"/>
        <v>0</v>
      </c>
      <c r="L120" s="128" t="e">
        <f t="shared" si="15"/>
        <v>#DIV/0!</v>
      </c>
      <c r="M120" s="128" t="e">
        <f t="shared" si="16"/>
        <v>#DIV/0!</v>
      </c>
      <c r="N120" s="128" t="e">
        <f t="shared" si="17"/>
        <v>#DIV/0!</v>
      </c>
      <c r="O120" s="128" t="e">
        <f t="shared" si="18"/>
        <v>#DIV/0!</v>
      </c>
      <c r="P120" s="130"/>
      <c r="T120" s="21"/>
    </row>
    <row r="121" spans="2:20" ht="15.75">
      <c r="B121" s="119"/>
      <c r="C121" s="125"/>
      <c r="D121" s="125"/>
      <c r="E121" s="173" t="s">
        <v>147</v>
      </c>
      <c r="F121" s="174"/>
      <c r="G121" s="174"/>
      <c r="H121" s="175"/>
      <c r="J121" s="95"/>
      <c r="K121" s="133">
        <f t="shared" si="14"/>
        <v>0</v>
      </c>
      <c r="L121" s="128" t="e">
        <f t="shared" si="15"/>
        <v>#VALUE!</v>
      </c>
      <c r="M121" s="128" t="e">
        <f t="shared" si="16"/>
        <v>#DIV/0!</v>
      </c>
      <c r="N121" s="128" t="e">
        <f t="shared" si="17"/>
        <v>#DIV/0!</v>
      </c>
      <c r="O121" s="128" t="e">
        <f t="shared" si="18"/>
        <v>#DIV/0!</v>
      </c>
      <c r="P121" s="130"/>
      <c r="T121" s="21"/>
    </row>
    <row r="122" spans="2:20" ht="38.25">
      <c r="B122" s="101" t="s">
        <v>143</v>
      </c>
      <c r="C122" s="135" t="s">
        <v>149</v>
      </c>
      <c r="D122" s="135" t="s">
        <v>150</v>
      </c>
      <c r="E122" s="136" t="s">
        <v>33</v>
      </c>
      <c r="F122" s="137" t="s">
        <v>50</v>
      </c>
      <c r="G122" s="138" t="s">
        <v>35</v>
      </c>
      <c r="H122" s="137" t="s">
        <v>36</v>
      </c>
      <c r="J122" s="95"/>
      <c r="K122" s="133" t="str">
        <f t="shared" si="14"/>
        <v>Monto cheques Presentados</v>
      </c>
      <c r="L122" s="128" t="e">
        <f t="shared" si="15"/>
        <v>#VALUE!</v>
      </c>
      <c r="M122" s="128" t="e">
        <f t="shared" si="16"/>
        <v>#VALUE!</v>
      </c>
      <c r="N122" s="128" t="e">
        <f t="shared" si="17"/>
        <v>#VALUE!</v>
      </c>
      <c r="O122" s="128" t="e">
        <f t="shared" si="18"/>
        <v>#VALUE!</v>
      </c>
      <c r="P122" s="130"/>
      <c r="T122" s="21"/>
    </row>
    <row r="123" spans="2:20" ht="12.75">
      <c r="B123" s="96" t="s">
        <v>103</v>
      </c>
      <c r="C123" s="97">
        <v>17616014.23103</v>
      </c>
      <c r="D123" s="97">
        <v>129868.63965</v>
      </c>
      <c r="E123" s="97">
        <v>24222.82404</v>
      </c>
      <c r="F123" s="97">
        <v>4429.85272</v>
      </c>
      <c r="G123" s="97">
        <v>3811.23801</v>
      </c>
      <c r="H123" s="97">
        <v>97404.72488</v>
      </c>
      <c r="J123" s="95" t="str">
        <f t="shared" si="13"/>
        <v>De Chile</v>
      </c>
      <c r="K123" s="133">
        <f t="shared" si="14"/>
        <v>17616014.23103</v>
      </c>
      <c r="L123" s="128">
        <f t="shared" si="15"/>
        <v>0.001375045667102853</v>
      </c>
      <c r="M123" s="128">
        <f t="shared" si="16"/>
        <v>0.0002514673672434351</v>
      </c>
      <c r="N123" s="128">
        <f t="shared" si="17"/>
        <v>0.00021635075676123357</v>
      </c>
      <c r="O123" s="128">
        <f t="shared" si="18"/>
        <v>0.005529328235238647</v>
      </c>
      <c r="P123" s="130"/>
      <c r="T123" s="21"/>
    </row>
    <row r="124" spans="2:20" ht="12.75">
      <c r="B124" s="96" t="s">
        <v>104</v>
      </c>
      <c r="C124" s="97">
        <v>103918.851998</v>
      </c>
      <c r="D124" s="97">
        <v>2109.792666</v>
      </c>
      <c r="E124" s="97">
        <v>616.554635</v>
      </c>
      <c r="F124" s="97">
        <v>104.817055</v>
      </c>
      <c r="G124" s="97">
        <v>67.528394</v>
      </c>
      <c r="H124" s="97">
        <v>1320.892582</v>
      </c>
      <c r="J124" s="95" t="str">
        <f t="shared" si="13"/>
        <v>Internacional</v>
      </c>
      <c r="K124" s="133">
        <f t="shared" si="14"/>
        <v>103918.851998</v>
      </c>
      <c r="L124" s="128">
        <f t="shared" si="15"/>
        <v>0.0059330393200635635</v>
      </c>
      <c r="M124" s="128">
        <f t="shared" si="16"/>
        <v>0.0010086433114370557</v>
      </c>
      <c r="N124" s="128">
        <f t="shared" si="17"/>
        <v>0.0006498185141739215</v>
      </c>
      <c r="O124" s="128">
        <f t="shared" si="18"/>
        <v>0.01271080806421362</v>
      </c>
      <c r="P124" s="130"/>
      <c r="T124" s="21"/>
    </row>
    <row r="125" spans="2:20" ht="12.75">
      <c r="B125" s="96" t="s">
        <v>105</v>
      </c>
      <c r="C125" s="97">
        <v>5372809.124014</v>
      </c>
      <c r="D125" s="97">
        <v>32945.864411</v>
      </c>
      <c r="E125" s="97">
        <v>11378.490055</v>
      </c>
      <c r="F125" s="97">
        <v>2044.000689</v>
      </c>
      <c r="G125" s="97">
        <v>1488.581597</v>
      </c>
      <c r="H125" s="97">
        <v>18034.79207</v>
      </c>
      <c r="J125" s="95" t="str">
        <f t="shared" si="13"/>
        <v>Del Estado de Chile</v>
      </c>
      <c r="K125" s="133">
        <f t="shared" si="14"/>
        <v>5372809.124014</v>
      </c>
      <c r="L125" s="128">
        <f t="shared" si="15"/>
        <v>0.002117791604422229</v>
      </c>
      <c r="M125" s="128">
        <f t="shared" si="16"/>
        <v>0.0003804342647990697</v>
      </c>
      <c r="N125" s="128">
        <f t="shared" si="17"/>
        <v>0.0002770583437157149</v>
      </c>
      <c r="O125" s="128">
        <f t="shared" si="18"/>
        <v>0.0033566783508821715</v>
      </c>
      <c r="P125" s="130"/>
      <c r="T125" s="21"/>
    </row>
    <row r="126" spans="2:20" ht="12.75">
      <c r="B126" s="96" t="s">
        <v>106</v>
      </c>
      <c r="C126" s="97">
        <v>726435.329773</v>
      </c>
      <c r="D126" s="97">
        <v>10383.309868</v>
      </c>
      <c r="E126" s="97">
        <v>2613.641389</v>
      </c>
      <c r="F126" s="97">
        <v>0.34517</v>
      </c>
      <c r="G126" s="97">
        <v>929.508435</v>
      </c>
      <c r="H126" s="97">
        <v>6839.814874</v>
      </c>
      <c r="J126" s="95" t="str">
        <f t="shared" si="13"/>
        <v>Scotiabank Sud Americano</v>
      </c>
      <c r="K126" s="133">
        <f t="shared" si="14"/>
        <v>726435.329773</v>
      </c>
      <c r="L126" s="128">
        <f t="shared" si="15"/>
        <v>0.0035978996090632364</v>
      </c>
      <c r="M126" s="128">
        <f t="shared" si="16"/>
        <v>4.751558546964674E-07</v>
      </c>
      <c r="N126" s="128">
        <f t="shared" si="17"/>
        <v>0.0012795473965871915</v>
      </c>
      <c r="O126" s="128">
        <f t="shared" si="18"/>
        <v>0.009415586761367096</v>
      </c>
      <c r="P126" s="130"/>
      <c r="T126" s="21"/>
    </row>
    <row r="127" spans="2:20" ht="12.75">
      <c r="B127" s="96" t="s">
        <v>107</v>
      </c>
      <c r="C127" s="97">
        <v>17687567.064471</v>
      </c>
      <c r="D127" s="97">
        <v>41565.146063</v>
      </c>
      <c r="E127" s="97">
        <v>20911.776299</v>
      </c>
      <c r="F127" s="97">
        <v>3154.052735</v>
      </c>
      <c r="G127" s="97">
        <v>3671.155921</v>
      </c>
      <c r="H127" s="97">
        <v>13828.161108</v>
      </c>
      <c r="J127" s="95" t="str">
        <f t="shared" si="13"/>
        <v>De Credito e Inversiones</v>
      </c>
      <c r="K127" s="133">
        <f t="shared" si="14"/>
        <v>17687567.064471</v>
      </c>
      <c r="L127" s="128">
        <f t="shared" si="15"/>
        <v>0.0011822867567244716</v>
      </c>
      <c r="M127" s="128">
        <f t="shared" si="16"/>
        <v>0.0001783203265606576</v>
      </c>
      <c r="N127" s="128">
        <f t="shared" si="17"/>
        <v>0.00020755573152704806</v>
      </c>
      <c r="O127" s="128">
        <f t="shared" si="18"/>
        <v>0.0007818011972814857</v>
      </c>
      <c r="P127" s="130"/>
      <c r="T127" s="21"/>
    </row>
    <row r="128" spans="2:20" ht="12.75">
      <c r="B128" s="96" t="s">
        <v>108</v>
      </c>
      <c r="C128" s="97">
        <v>4754.639905</v>
      </c>
      <c r="D128" s="97">
        <v>3.851264</v>
      </c>
      <c r="E128" s="97">
        <v>0.263502</v>
      </c>
      <c r="F128" s="97">
        <v>0.390954</v>
      </c>
      <c r="G128" s="97">
        <v>0</v>
      </c>
      <c r="H128" s="97">
        <v>3.196808</v>
      </c>
      <c r="J128" s="95" t="str">
        <f t="shared" si="13"/>
        <v>Do Brasil S.A.</v>
      </c>
      <c r="K128" s="133">
        <f t="shared" si="14"/>
        <v>4754.639905</v>
      </c>
      <c r="L128" s="128">
        <f t="shared" si="15"/>
        <v>5.541996981157294E-05</v>
      </c>
      <c r="M128" s="128">
        <f t="shared" si="16"/>
        <v>8.222578529845575E-05</v>
      </c>
      <c r="N128" s="128">
        <f t="shared" si="17"/>
        <v>0</v>
      </c>
      <c r="O128" s="128">
        <f t="shared" si="18"/>
        <v>0.0006723554388710326</v>
      </c>
      <c r="P128" s="130"/>
      <c r="T128" s="21"/>
    </row>
    <row r="129" spans="2:20" ht="12.75">
      <c r="B129" s="96" t="s">
        <v>109</v>
      </c>
      <c r="C129" s="97">
        <v>2030524.812838</v>
      </c>
      <c r="D129" s="97">
        <v>7515.564547</v>
      </c>
      <c r="E129" s="97">
        <v>3715.919351</v>
      </c>
      <c r="F129" s="97">
        <v>239.824484</v>
      </c>
      <c r="G129" s="97">
        <v>686.469262</v>
      </c>
      <c r="H129" s="97">
        <v>2873.35145</v>
      </c>
      <c r="J129" s="95" t="str">
        <f t="shared" si="13"/>
        <v>Corpbanca</v>
      </c>
      <c r="K129" s="133">
        <f t="shared" si="14"/>
        <v>2030524.812838</v>
      </c>
      <c r="L129" s="128">
        <f t="shared" si="15"/>
        <v>0.0018300290287053315</v>
      </c>
      <c r="M129" s="128">
        <f t="shared" si="16"/>
        <v>0.0001181096052033981</v>
      </c>
      <c r="N129" s="128">
        <f t="shared" si="17"/>
        <v>0.00033807479606247397</v>
      </c>
      <c r="O129" s="128">
        <f t="shared" si="18"/>
        <v>0.0014150782260001088</v>
      </c>
      <c r="P129" s="130"/>
      <c r="T129" s="21"/>
    </row>
    <row r="130" spans="2:20" ht="12.75">
      <c r="B130" s="96" t="s">
        <v>110</v>
      </c>
      <c r="C130" s="97">
        <v>3282496.046939</v>
      </c>
      <c r="D130" s="97">
        <v>6476.048951</v>
      </c>
      <c r="E130" s="97">
        <v>2182.94924</v>
      </c>
      <c r="F130" s="97">
        <v>322.508087</v>
      </c>
      <c r="G130" s="97">
        <v>1154.523868</v>
      </c>
      <c r="H130" s="97">
        <v>2816.067756</v>
      </c>
      <c r="J130" s="95" t="str">
        <f t="shared" si="13"/>
        <v>Bice</v>
      </c>
      <c r="K130" s="133">
        <f t="shared" si="14"/>
        <v>3282496.046939</v>
      </c>
      <c r="L130" s="128">
        <f t="shared" si="15"/>
        <v>0.0006650272258623581</v>
      </c>
      <c r="M130" s="128">
        <f t="shared" si="16"/>
        <v>9.825086835999267E-05</v>
      </c>
      <c r="N130" s="128">
        <f t="shared" si="17"/>
        <v>0.0003517213277611161</v>
      </c>
      <c r="O130" s="128">
        <f t="shared" si="18"/>
        <v>0.0008579043860924204</v>
      </c>
      <c r="P130" s="130"/>
      <c r="T130" s="21"/>
    </row>
    <row r="131" spans="2:20" ht="12.75">
      <c r="B131" s="96" t="s">
        <v>111</v>
      </c>
      <c r="C131" s="97">
        <v>38474.25583</v>
      </c>
      <c r="D131" s="97">
        <v>16.963411</v>
      </c>
      <c r="E131" s="97">
        <v>0</v>
      </c>
      <c r="F131" s="97">
        <v>0.279341</v>
      </c>
      <c r="G131" s="97">
        <v>0</v>
      </c>
      <c r="H131" s="97">
        <v>16.68407</v>
      </c>
      <c r="J131" s="95" t="str">
        <f t="shared" si="13"/>
        <v>HSBC Bank Chile</v>
      </c>
      <c r="K131" s="133">
        <f t="shared" si="14"/>
        <v>38474.25583</v>
      </c>
      <c r="L131" s="128">
        <f t="shared" si="15"/>
        <v>0</v>
      </c>
      <c r="M131" s="128">
        <f t="shared" si="16"/>
        <v>7.260465315671838E-06</v>
      </c>
      <c r="N131" s="128">
        <f t="shared" si="17"/>
        <v>0</v>
      </c>
      <c r="O131" s="128">
        <f t="shared" si="18"/>
        <v>0.00043364243544356546</v>
      </c>
      <c r="P131" s="130"/>
      <c r="T131" s="21"/>
    </row>
    <row r="132" spans="2:20" ht="12.75">
      <c r="B132" s="96" t="s">
        <v>112</v>
      </c>
      <c r="C132" s="97">
        <v>1429123.715136</v>
      </c>
      <c r="D132" s="97">
        <v>3265.164046</v>
      </c>
      <c r="E132" s="97">
        <v>901.830943</v>
      </c>
      <c r="F132" s="97">
        <v>396.00961</v>
      </c>
      <c r="G132" s="97">
        <v>0</v>
      </c>
      <c r="H132" s="97">
        <v>1967.323493</v>
      </c>
      <c r="J132" s="95" t="str">
        <f t="shared" si="13"/>
        <v>Citibank N.A.</v>
      </c>
      <c r="K132" s="133">
        <f t="shared" si="14"/>
        <v>1429123.715136</v>
      </c>
      <c r="L132" s="128">
        <f t="shared" si="15"/>
        <v>0.000631037700549374</v>
      </c>
      <c r="M132" s="128">
        <f t="shared" si="16"/>
        <v>0.0002770996001296602</v>
      </c>
      <c r="N132" s="128">
        <f t="shared" si="17"/>
        <v>0</v>
      </c>
      <c r="O132" s="128">
        <f t="shared" si="18"/>
        <v>0.0013765942529424637</v>
      </c>
      <c r="P132" s="130"/>
      <c r="T132" s="21"/>
    </row>
    <row r="133" spans="2:20" ht="12.75">
      <c r="B133" s="96" t="s">
        <v>113</v>
      </c>
      <c r="C133" s="97">
        <v>29416516.22856</v>
      </c>
      <c r="D133" s="97">
        <v>89707.91336400001</v>
      </c>
      <c r="E133" s="97">
        <v>36530.793782</v>
      </c>
      <c r="F133" s="97">
        <v>7648.27527</v>
      </c>
      <c r="G133" s="97">
        <v>7392.436931</v>
      </c>
      <c r="H133" s="97">
        <v>38136.407381</v>
      </c>
      <c r="J133" s="95" t="str">
        <f t="shared" si="13"/>
        <v>Santander-Chile</v>
      </c>
      <c r="K133" s="133">
        <f t="shared" si="14"/>
        <v>29416516.22856</v>
      </c>
      <c r="L133" s="128">
        <f t="shared" si="15"/>
        <v>0.0012418463661081956</v>
      </c>
      <c r="M133" s="128">
        <f t="shared" si="16"/>
        <v>0.00025999935582359744</v>
      </c>
      <c r="N133" s="128">
        <f t="shared" si="17"/>
        <v>0.00025130225732926213</v>
      </c>
      <c r="O133" s="128">
        <f t="shared" si="18"/>
        <v>0.0012964284106482332</v>
      </c>
      <c r="P133" s="130"/>
      <c r="T133" s="21"/>
    </row>
    <row r="134" spans="2:20" ht="12.75">
      <c r="B134" s="96" t="s">
        <v>114</v>
      </c>
      <c r="C134" s="97">
        <v>939772.898552</v>
      </c>
      <c r="D134" s="97">
        <v>10295.278019</v>
      </c>
      <c r="E134" s="97">
        <v>1669.177357</v>
      </c>
      <c r="F134" s="97">
        <v>397.385628</v>
      </c>
      <c r="G134" s="97">
        <v>584.543718</v>
      </c>
      <c r="H134" s="97">
        <v>7644.171316</v>
      </c>
      <c r="J134" s="95" t="str">
        <f t="shared" si="13"/>
        <v>BankBoston, N.A.</v>
      </c>
      <c r="K134" s="133">
        <f t="shared" si="14"/>
        <v>939772.898552</v>
      </c>
      <c r="L134" s="128">
        <f t="shared" si="15"/>
        <v>0.0017761497054999827</v>
      </c>
      <c r="M134" s="128">
        <f t="shared" si="16"/>
        <v>0.0004228528281803943</v>
      </c>
      <c r="N134" s="128">
        <f t="shared" si="17"/>
        <v>0.0006220052939392737</v>
      </c>
      <c r="O134" s="128">
        <f t="shared" si="18"/>
        <v>0.00813406231205233</v>
      </c>
      <c r="P134" s="130"/>
      <c r="T134" s="21"/>
    </row>
    <row r="135" spans="2:20" ht="12.75">
      <c r="B135" s="96" t="s">
        <v>115</v>
      </c>
      <c r="C135" s="97">
        <v>1802.097395</v>
      </c>
      <c r="D135" s="97">
        <v>23.410404</v>
      </c>
      <c r="E135" s="97">
        <v>0.618335</v>
      </c>
      <c r="F135" s="97">
        <v>3.689089</v>
      </c>
      <c r="G135" s="97">
        <v>0</v>
      </c>
      <c r="H135" s="97">
        <v>19.10298</v>
      </c>
      <c r="J135" s="95" t="str">
        <f t="shared" si="13"/>
        <v>De la Nacion Argentina</v>
      </c>
      <c r="K135" s="133">
        <f t="shared" si="14"/>
        <v>1802.097395</v>
      </c>
      <c r="L135" s="128">
        <f t="shared" si="15"/>
        <v>0.0003431196347742348</v>
      </c>
      <c r="M135" s="128">
        <f t="shared" si="16"/>
        <v>0.002047108558191995</v>
      </c>
      <c r="N135" s="128">
        <f t="shared" si="17"/>
        <v>0</v>
      </c>
      <c r="O135" s="128">
        <f t="shared" si="18"/>
        <v>0.01060041485715593</v>
      </c>
      <c r="P135" s="130"/>
      <c r="T135" s="21"/>
    </row>
    <row r="136" spans="2:20" ht="12.75">
      <c r="B136" s="96" t="s">
        <v>116</v>
      </c>
      <c r="C136" s="97">
        <v>51410.787286</v>
      </c>
      <c r="D136" s="97">
        <v>4.898315</v>
      </c>
      <c r="E136" s="97">
        <v>0</v>
      </c>
      <c r="F136" s="97">
        <v>0</v>
      </c>
      <c r="G136" s="97">
        <v>0</v>
      </c>
      <c r="H136" s="97">
        <v>4.898315</v>
      </c>
      <c r="J136" s="95" t="str">
        <f t="shared" si="13"/>
        <v>Of Tokyo-Mitsubishi</v>
      </c>
      <c r="K136" s="133">
        <f t="shared" si="14"/>
        <v>51410.787286</v>
      </c>
      <c r="L136" s="128">
        <f t="shared" si="15"/>
        <v>0</v>
      </c>
      <c r="M136" s="128">
        <f t="shared" si="16"/>
        <v>0</v>
      </c>
      <c r="N136" s="128">
        <f t="shared" si="17"/>
        <v>0</v>
      </c>
      <c r="O136" s="128">
        <f t="shared" si="18"/>
        <v>9.527796127202844E-05</v>
      </c>
      <c r="P136" s="130"/>
      <c r="T136" s="21"/>
    </row>
    <row r="137" spans="2:20" ht="12.75">
      <c r="B137" s="96" t="s">
        <v>117</v>
      </c>
      <c r="C137" s="97">
        <v>45958.036369</v>
      </c>
      <c r="D137" s="97">
        <v>238.005218</v>
      </c>
      <c r="E137" s="97">
        <v>16.734485</v>
      </c>
      <c r="F137" s="97">
        <v>0</v>
      </c>
      <c r="G137" s="97">
        <v>0</v>
      </c>
      <c r="H137" s="97">
        <v>221.270733</v>
      </c>
      <c r="J137" s="95" t="str">
        <f t="shared" si="13"/>
        <v>ABN AMRO Bank (Chile)</v>
      </c>
      <c r="K137" s="133">
        <f t="shared" si="14"/>
        <v>45958.036369</v>
      </c>
      <c r="L137" s="128">
        <f t="shared" si="15"/>
        <v>0.00036412532654001473</v>
      </c>
      <c r="M137" s="128">
        <f t="shared" si="16"/>
        <v>0</v>
      </c>
      <c r="N137" s="128">
        <f t="shared" si="17"/>
        <v>0</v>
      </c>
      <c r="O137" s="128">
        <f t="shared" si="18"/>
        <v>0.00481462548189403</v>
      </c>
      <c r="P137" s="130"/>
      <c r="T137" s="21"/>
    </row>
    <row r="138" spans="2:20" ht="12.75">
      <c r="B138" s="96" t="s">
        <v>118</v>
      </c>
      <c r="C138" s="97">
        <v>1051298.473583</v>
      </c>
      <c r="D138" s="97">
        <v>5758.826921</v>
      </c>
      <c r="E138" s="97">
        <v>1308.793403</v>
      </c>
      <c r="F138" s="97">
        <v>704.480429</v>
      </c>
      <c r="G138" s="97">
        <v>682.522641</v>
      </c>
      <c r="H138" s="97">
        <v>3063.030448</v>
      </c>
      <c r="J138" s="95" t="str">
        <f t="shared" si="13"/>
        <v>Security</v>
      </c>
      <c r="K138" s="133">
        <f t="shared" si="14"/>
        <v>1051298.473583</v>
      </c>
      <c r="L138" s="128">
        <f t="shared" si="15"/>
        <v>0.0012449303750431734</v>
      </c>
      <c r="M138" s="128">
        <f t="shared" si="16"/>
        <v>0.0006701050621704163</v>
      </c>
      <c r="N138" s="128">
        <f t="shared" si="17"/>
        <v>0.0006492187120502985</v>
      </c>
      <c r="O138" s="128">
        <f t="shared" si="18"/>
        <v>0.0029135688151060305</v>
      </c>
      <c r="P138" s="130"/>
      <c r="T138" s="21"/>
    </row>
    <row r="139" spans="2:20" ht="12.75">
      <c r="B139" s="96" t="s">
        <v>119</v>
      </c>
      <c r="C139" s="97">
        <v>10085.525186</v>
      </c>
      <c r="D139" s="97">
        <v>179.794874</v>
      </c>
      <c r="E139" s="97">
        <v>68.932811</v>
      </c>
      <c r="F139" s="97">
        <v>28.0824</v>
      </c>
      <c r="G139" s="97">
        <v>5.206354</v>
      </c>
      <c r="H139" s="97">
        <v>77.573309</v>
      </c>
      <c r="J139" s="95" t="str">
        <f t="shared" si="13"/>
        <v>Falabella</v>
      </c>
      <c r="K139" s="133">
        <f t="shared" si="14"/>
        <v>10085.525186</v>
      </c>
      <c r="L139" s="128">
        <f t="shared" si="15"/>
        <v>0.006834826122459895</v>
      </c>
      <c r="M139" s="128">
        <f t="shared" si="16"/>
        <v>0.0027844261436163944</v>
      </c>
      <c r="N139" s="128">
        <f t="shared" si="17"/>
        <v>0.0005162204152964772</v>
      </c>
      <c r="O139" s="128">
        <f t="shared" si="18"/>
        <v>0.007691548785945393</v>
      </c>
      <c r="P139" s="130"/>
      <c r="T139" s="21"/>
    </row>
    <row r="140" spans="2:20" ht="12.75">
      <c r="B140" s="96" t="s">
        <v>120</v>
      </c>
      <c r="C140" s="97">
        <v>220.172304</v>
      </c>
      <c r="D140" s="97">
        <v>0</v>
      </c>
      <c r="E140" s="97">
        <v>0</v>
      </c>
      <c r="F140" s="97">
        <v>0</v>
      </c>
      <c r="G140" s="97">
        <v>0</v>
      </c>
      <c r="H140" s="97">
        <v>0</v>
      </c>
      <c r="J140" s="95" t="str">
        <f t="shared" si="13"/>
        <v>Banco Ripley</v>
      </c>
      <c r="K140" s="133">
        <f t="shared" si="14"/>
        <v>220.172304</v>
      </c>
      <c r="L140" s="128">
        <f t="shared" si="15"/>
        <v>0</v>
      </c>
      <c r="M140" s="128">
        <f t="shared" si="16"/>
        <v>0</v>
      </c>
      <c r="N140" s="128">
        <f t="shared" si="17"/>
        <v>0</v>
      </c>
      <c r="O140" s="128">
        <f t="shared" si="18"/>
        <v>0</v>
      </c>
      <c r="P140" s="130"/>
      <c r="T140" s="21"/>
    </row>
    <row r="141" spans="2:20" ht="12.75">
      <c r="B141" s="96" t="s">
        <v>121</v>
      </c>
      <c r="C141" s="97">
        <v>56085.794852</v>
      </c>
      <c r="D141" s="97">
        <v>371.843065</v>
      </c>
      <c r="E141" s="97">
        <v>220.374285</v>
      </c>
      <c r="F141" s="97">
        <v>0</v>
      </c>
      <c r="G141" s="97">
        <v>30.663661</v>
      </c>
      <c r="H141" s="97">
        <v>120.805119</v>
      </c>
      <c r="J141" s="95" t="str">
        <f t="shared" si="13"/>
        <v>HNS Banco</v>
      </c>
      <c r="K141" s="133">
        <f t="shared" si="14"/>
        <v>56085.794852</v>
      </c>
      <c r="L141" s="128">
        <f t="shared" si="15"/>
        <v>0.003929235300694709</v>
      </c>
      <c r="M141" s="128">
        <f t="shared" si="16"/>
        <v>0</v>
      </c>
      <c r="N141" s="128">
        <f t="shared" si="17"/>
        <v>0.0005467277602272681</v>
      </c>
      <c r="O141" s="128">
        <f t="shared" si="18"/>
        <v>0.0021539343307656117</v>
      </c>
      <c r="P141" s="130"/>
      <c r="T141" s="21"/>
    </row>
    <row r="142" spans="2:20" ht="12.75">
      <c r="B142" s="96" t="s">
        <v>122</v>
      </c>
      <c r="C142" s="97">
        <v>186273.691366</v>
      </c>
      <c r="D142" s="97">
        <v>24.025715</v>
      </c>
      <c r="E142" s="97">
        <v>1.032641</v>
      </c>
      <c r="F142" s="97">
        <v>0</v>
      </c>
      <c r="G142" s="97">
        <v>0</v>
      </c>
      <c r="H142" s="97">
        <v>22.993074</v>
      </c>
      <c r="J142" s="95" t="str">
        <f t="shared" si="13"/>
        <v>BANCO MONEX</v>
      </c>
      <c r="K142" s="133">
        <f t="shared" si="14"/>
        <v>186273.691366</v>
      </c>
      <c r="L142" s="128">
        <f t="shared" si="15"/>
        <v>5.543676041567321E-06</v>
      </c>
      <c r="M142" s="128">
        <f t="shared" si="16"/>
        <v>0</v>
      </c>
      <c r="N142" s="128">
        <f t="shared" si="17"/>
        <v>0</v>
      </c>
      <c r="O142" s="128">
        <f t="shared" si="18"/>
        <v>0.00012343704487405063</v>
      </c>
      <c r="P142" s="130"/>
      <c r="T142" s="21"/>
    </row>
    <row r="143" spans="2:20" ht="12.75">
      <c r="B143" s="96" t="s">
        <v>123</v>
      </c>
      <c r="C143" s="97">
        <v>5297257.319213</v>
      </c>
      <c r="D143" s="97">
        <v>10846.661848</v>
      </c>
      <c r="E143" s="97">
        <v>3001.188395</v>
      </c>
      <c r="F143" s="97">
        <v>1280.914424</v>
      </c>
      <c r="G143" s="97">
        <v>829.190428</v>
      </c>
      <c r="H143" s="97">
        <v>5735.368601</v>
      </c>
      <c r="J143" s="95" t="str">
        <f t="shared" si="13"/>
        <v>BBVA</v>
      </c>
      <c r="K143" s="133">
        <f t="shared" si="14"/>
        <v>5297257.319213</v>
      </c>
      <c r="L143" s="128">
        <f t="shared" si="15"/>
        <v>0.0005665551462102428</v>
      </c>
      <c r="M143" s="128">
        <f t="shared" si="16"/>
        <v>0.00024180709880831355</v>
      </c>
      <c r="N143" s="128">
        <f t="shared" si="17"/>
        <v>0.0001565320274309783</v>
      </c>
      <c r="O143" s="128">
        <f t="shared" si="18"/>
        <v>0.0010827053049127862</v>
      </c>
      <c r="P143" s="130"/>
      <c r="T143" s="21"/>
    </row>
    <row r="144" spans="2:20" ht="12.75">
      <c r="B144" s="96" t="s">
        <v>124</v>
      </c>
      <c r="C144" s="97">
        <v>1607773.221186</v>
      </c>
      <c r="D144" s="97">
        <v>15899.596235</v>
      </c>
      <c r="E144" s="97">
        <v>4906.825857</v>
      </c>
      <c r="F144" s="97">
        <v>1330.528552</v>
      </c>
      <c r="G144" s="97">
        <v>1027.086398</v>
      </c>
      <c r="H144" s="97">
        <v>8635.155428</v>
      </c>
      <c r="J144" s="95" t="str">
        <f t="shared" si="13"/>
        <v>Del Desarrollo</v>
      </c>
      <c r="K144" s="133">
        <f t="shared" si="14"/>
        <v>1607773.221186</v>
      </c>
      <c r="L144" s="128">
        <f t="shared" si="15"/>
        <v>0.003051939037385136</v>
      </c>
      <c r="M144" s="128">
        <f t="shared" si="16"/>
        <v>0.0008275598414423858</v>
      </c>
      <c r="N144" s="128">
        <f t="shared" si="17"/>
        <v>0.0006388254167104195</v>
      </c>
      <c r="O144" s="128">
        <f t="shared" si="18"/>
        <v>0.005370878998488442</v>
      </c>
      <c r="P144" s="130"/>
      <c r="T144" s="21"/>
    </row>
    <row r="145" spans="2:20" ht="12.75">
      <c r="B145" s="145" t="s">
        <v>125</v>
      </c>
      <c r="C145" s="146">
        <v>86956572.317786</v>
      </c>
      <c r="D145" s="146">
        <v>367500.598855</v>
      </c>
      <c r="E145" s="146">
        <v>114268.720805</v>
      </c>
      <c r="F145" s="146">
        <v>22085.436637</v>
      </c>
      <c r="G145" s="146">
        <v>22360.655618</v>
      </c>
      <c r="H145" s="146">
        <v>208785.785795</v>
      </c>
      <c r="J145" s="95" t="str">
        <f t="shared" si="13"/>
        <v>SISTEMA FINANCIERO</v>
      </c>
      <c r="K145" s="133">
        <f t="shared" si="14"/>
        <v>86956572.317786</v>
      </c>
      <c r="L145" s="128">
        <f t="shared" si="15"/>
        <v>0.0013140895249113633</v>
      </c>
      <c r="M145" s="128">
        <f t="shared" si="16"/>
        <v>0.00025398237359549957</v>
      </c>
      <c r="N145" s="128">
        <f t="shared" si="17"/>
        <v>0.0002571473900360534</v>
      </c>
      <c r="O145" s="128">
        <f t="shared" si="18"/>
        <v>0.0024010351400695126</v>
      </c>
      <c r="P145" s="130"/>
      <c r="T145" s="21"/>
    </row>
    <row r="146" spans="3:20" ht="12.75">
      <c r="C146" s="21"/>
      <c r="J146" s="95"/>
      <c r="K146" s="133">
        <f t="shared" si="14"/>
        <v>0</v>
      </c>
      <c r="L146" s="128" t="e">
        <f t="shared" si="15"/>
        <v>#DIV/0!</v>
      </c>
      <c r="M146" s="128" t="e">
        <f t="shared" si="16"/>
        <v>#DIV/0!</v>
      </c>
      <c r="N146" s="128" t="e">
        <f t="shared" si="17"/>
        <v>#DIV/0!</v>
      </c>
      <c r="O146" s="128" t="e">
        <f t="shared" si="18"/>
        <v>#DIV/0!</v>
      </c>
      <c r="P146" s="130"/>
      <c r="T146" s="21"/>
    </row>
    <row r="147" spans="3:20" ht="12.75">
      <c r="C147" s="21"/>
      <c r="J147" s="95"/>
      <c r="K147" s="133">
        <f t="shared" si="14"/>
        <v>0</v>
      </c>
      <c r="L147" s="128" t="e">
        <f t="shared" si="15"/>
        <v>#DIV/0!</v>
      </c>
      <c r="M147" s="128" t="e">
        <f t="shared" si="16"/>
        <v>#DIV/0!</v>
      </c>
      <c r="N147" s="128" t="e">
        <f t="shared" si="17"/>
        <v>#DIV/0!</v>
      </c>
      <c r="O147" s="128" t="e">
        <f t="shared" si="18"/>
        <v>#DIV/0!</v>
      </c>
      <c r="P147" s="130"/>
      <c r="T147" s="21"/>
    </row>
    <row r="148" spans="2:20" ht="12.75">
      <c r="B148" s="134" t="s">
        <v>160</v>
      </c>
      <c r="C148" s="21"/>
      <c r="J148" s="95" t="str">
        <f aca="true" t="shared" si="19" ref="J148:J173">+B148</f>
        <v>1 r trimestre 2006</v>
      </c>
      <c r="K148" s="133">
        <f t="shared" si="14"/>
        <v>0</v>
      </c>
      <c r="L148" s="128" t="e">
        <f t="shared" si="15"/>
        <v>#DIV/0!</v>
      </c>
      <c r="M148" s="128" t="e">
        <f t="shared" si="16"/>
        <v>#DIV/0!</v>
      </c>
      <c r="N148" s="128" t="e">
        <f t="shared" si="17"/>
        <v>#DIV/0!</v>
      </c>
      <c r="O148" s="128" t="e">
        <f t="shared" si="18"/>
        <v>#DIV/0!</v>
      </c>
      <c r="P148" s="130"/>
      <c r="T148" s="21"/>
    </row>
    <row r="149" spans="2:20" ht="15.75">
      <c r="B149" s="119"/>
      <c r="C149" s="125"/>
      <c r="D149" s="125"/>
      <c r="E149" s="173" t="s">
        <v>147</v>
      </c>
      <c r="F149" s="174"/>
      <c r="G149" s="174"/>
      <c r="H149" s="175"/>
      <c r="J149" s="95"/>
      <c r="K149" s="133"/>
      <c r="L149" s="128"/>
      <c r="M149" s="128"/>
      <c r="N149" s="128"/>
      <c r="O149" s="128"/>
      <c r="P149" s="130"/>
      <c r="T149" s="21"/>
    </row>
    <row r="150" spans="2:20" ht="38.25">
      <c r="B150" s="101" t="s">
        <v>143</v>
      </c>
      <c r="C150" s="135" t="s">
        <v>149</v>
      </c>
      <c r="D150" s="135" t="s">
        <v>150</v>
      </c>
      <c r="E150" s="136" t="s">
        <v>33</v>
      </c>
      <c r="F150" s="137" t="s">
        <v>50</v>
      </c>
      <c r="G150" s="138" t="s">
        <v>35</v>
      </c>
      <c r="H150" s="137" t="s">
        <v>36</v>
      </c>
      <c r="J150" s="95"/>
      <c r="K150" s="133" t="str">
        <f t="shared" si="14"/>
        <v>Monto cheques Presentados</v>
      </c>
      <c r="L150" s="128" t="e">
        <f t="shared" si="15"/>
        <v>#VALUE!</v>
      </c>
      <c r="M150" s="128" t="e">
        <f t="shared" si="16"/>
        <v>#VALUE!</v>
      </c>
      <c r="N150" s="128" t="e">
        <f t="shared" si="17"/>
        <v>#VALUE!</v>
      </c>
      <c r="O150" s="128" t="e">
        <f t="shared" si="18"/>
        <v>#VALUE!</v>
      </c>
      <c r="P150" s="130"/>
      <c r="T150" s="21"/>
    </row>
    <row r="151" spans="2:20" ht="12.75">
      <c r="B151" s="96" t="s">
        <v>103</v>
      </c>
      <c r="C151" s="97">
        <v>17635289.79586</v>
      </c>
      <c r="D151" s="97">
        <v>77588.50671</v>
      </c>
      <c r="E151" s="97">
        <v>25723.31766</v>
      </c>
      <c r="F151" s="97">
        <v>3880.16052</v>
      </c>
      <c r="G151" s="97">
        <v>3401.8247</v>
      </c>
      <c r="H151" s="97">
        <v>44583.20383</v>
      </c>
      <c r="J151" s="95" t="str">
        <f t="shared" si="19"/>
        <v>De Chile</v>
      </c>
      <c r="K151" s="133">
        <f>+C151</f>
        <v>17635289.79586</v>
      </c>
      <c r="L151" s="128">
        <f t="shared" si="15"/>
        <v>0.001458627442914985</v>
      </c>
      <c r="M151" s="128">
        <f t="shared" si="16"/>
        <v>0.00022002249834935479</v>
      </c>
      <c r="N151" s="128">
        <f t="shared" si="17"/>
        <v>0.00019289871271628328</v>
      </c>
      <c r="O151" s="128">
        <f t="shared" si="18"/>
        <v>0.0025280675478588505</v>
      </c>
      <c r="P151" s="130"/>
      <c r="T151" s="21"/>
    </row>
    <row r="152" spans="2:20" ht="12.75">
      <c r="B152" s="96" t="s">
        <v>104</v>
      </c>
      <c r="C152" s="97">
        <v>112158.981684</v>
      </c>
      <c r="D152" s="97">
        <v>2188.484689</v>
      </c>
      <c r="E152" s="97">
        <v>408.658007</v>
      </c>
      <c r="F152" s="97">
        <v>262.311835</v>
      </c>
      <c r="G152" s="97">
        <v>7.053238</v>
      </c>
      <c r="H152" s="97">
        <v>1510.461609</v>
      </c>
      <c r="J152" s="95" t="str">
        <f t="shared" si="19"/>
        <v>Internacional</v>
      </c>
      <c r="K152" s="133">
        <f t="shared" si="14"/>
        <v>112158.981684</v>
      </c>
      <c r="L152" s="128">
        <f t="shared" si="15"/>
        <v>0.0036435602469302463</v>
      </c>
      <c r="M152" s="128">
        <f t="shared" si="16"/>
        <v>0.002338750147884233</v>
      </c>
      <c r="N152" s="128">
        <f t="shared" si="17"/>
        <v>6.288607380434319E-05</v>
      </c>
      <c r="O152" s="128">
        <f t="shared" si="18"/>
        <v>0.013467148027927167</v>
      </c>
      <c r="P152" s="130"/>
      <c r="T152" s="21"/>
    </row>
    <row r="153" spans="2:20" ht="12.75">
      <c r="B153" s="96" t="s">
        <v>105</v>
      </c>
      <c r="C153" s="97">
        <v>4769794.790864</v>
      </c>
      <c r="D153" s="97">
        <v>41435.216429</v>
      </c>
      <c r="E153" s="97">
        <v>11415.039904</v>
      </c>
      <c r="F153" s="97">
        <v>2015.018412</v>
      </c>
      <c r="G153" s="97">
        <v>1936.664425</v>
      </c>
      <c r="H153" s="97">
        <v>26068.493688</v>
      </c>
      <c r="J153" s="95" t="str">
        <f t="shared" si="19"/>
        <v>Del Estado de Chile</v>
      </c>
      <c r="K153" s="133">
        <f t="shared" si="14"/>
        <v>4769794.790864</v>
      </c>
      <c r="L153" s="128">
        <f t="shared" si="15"/>
        <v>0.002393193083665614</v>
      </c>
      <c r="M153" s="128">
        <f t="shared" si="16"/>
        <v>0.00042245390008382306</v>
      </c>
      <c r="N153" s="128">
        <f t="shared" si="17"/>
        <v>0.00040602678100732146</v>
      </c>
      <c r="O153" s="128">
        <f t="shared" si="18"/>
        <v>0.005465328139049343</v>
      </c>
      <c r="P153" s="130"/>
      <c r="T153" s="21"/>
    </row>
    <row r="154" spans="2:20" ht="12.75">
      <c r="B154" s="96" t="s">
        <v>106</v>
      </c>
      <c r="C154" s="97">
        <v>728438.497639</v>
      </c>
      <c r="D154" s="97">
        <v>13415.273447</v>
      </c>
      <c r="E154" s="97">
        <v>2789.287688</v>
      </c>
      <c r="F154" s="97">
        <v>1.00298</v>
      </c>
      <c r="G154" s="97">
        <v>1070.64404</v>
      </c>
      <c r="H154" s="97">
        <v>9554.338739</v>
      </c>
      <c r="J154" s="95" t="str">
        <f t="shared" si="19"/>
        <v>Scotiabank Sud Americano</v>
      </c>
      <c r="K154" s="133">
        <f t="shared" si="14"/>
        <v>728438.497639</v>
      </c>
      <c r="L154" s="128">
        <f t="shared" si="15"/>
        <v>0.0038291327229966325</v>
      </c>
      <c r="M154" s="128">
        <f t="shared" si="16"/>
        <v>1.3768904351579967E-06</v>
      </c>
      <c r="N154" s="128">
        <f t="shared" si="17"/>
        <v>0.0014697795949419883</v>
      </c>
      <c r="O154" s="128">
        <f t="shared" si="18"/>
        <v>0.013116191373695005</v>
      </c>
      <c r="P154" s="130"/>
      <c r="T154" s="21"/>
    </row>
    <row r="155" spans="2:20" ht="12.75">
      <c r="B155" s="96" t="s">
        <v>107</v>
      </c>
      <c r="C155" s="97">
        <v>16328508.750947</v>
      </c>
      <c r="D155" s="97">
        <v>55161.325552</v>
      </c>
      <c r="E155" s="97">
        <v>25525.306101</v>
      </c>
      <c r="F155" s="97">
        <v>3012.038622</v>
      </c>
      <c r="G155" s="97">
        <v>3606.703751</v>
      </c>
      <c r="H155" s="97">
        <v>23017.277078</v>
      </c>
      <c r="J155" s="95" t="str">
        <f t="shared" si="19"/>
        <v>De Credito e Inversiones</v>
      </c>
      <c r="K155" s="133">
        <f t="shared" si="14"/>
        <v>16328508.750947</v>
      </c>
      <c r="L155" s="128">
        <f t="shared" si="15"/>
        <v>0.0015632355955052916</v>
      </c>
      <c r="M155" s="128">
        <f t="shared" si="16"/>
        <v>0.00018446501563257033</v>
      </c>
      <c r="N155" s="128">
        <f t="shared" si="17"/>
        <v>0.00022088384224253318</v>
      </c>
      <c r="O155" s="128">
        <f t="shared" si="18"/>
        <v>0.0014096374279534297</v>
      </c>
      <c r="P155" s="130"/>
      <c r="T155" s="21"/>
    </row>
    <row r="156" spans="2:20" ht="12.75">
      <c r="B156" s="96" t="s">
        <v>108</v>
      </c>
      <c r="C156" s="97">
        <v>2554.825305</v>
      </c>
      <c r="D156" s="97">
        <v>6.64859</v>
      </c>
      <c r="E156" s="97">
        <v>0</v>
      </c>
      <c r="F156" s="97">
        <v>2.2934</v>
      </c>
      <c r="G156" s="97">
        <v>0</v>
      </c>
      <c r="H156" s="97">
        <v>4.35519</v>
      </c>
      <c r="J156" s="95" t="str">
        <f t="shared" si="19"/>
        <v>Do Brasil S.A.</v>
      </c>
      <c r="K156" s="133">
        <f t="shared" si="14"/>
        <v>2554.825305</v>
      </c>
      <c r="L156" s="128">
        <f t="shared" si="15"/>
        <v>0</v>
      </c>
      <c r="M156" s="128">
        <f t="shared" si="16"/>
        <v>0.0008976739018169386</v>
      </c>
      <c r="N156" s="128">
        <f t="shared" si="17"/>
        <v>0</v>
      </c>
      <c r="O156" s="128">
        <f t="shared" si="18"/>
        <v>0.0017046918986893317</v>
      </c>
      <c r="P156" s="130"/>
      <c r="T156" s="21"/>
    </row>
    <row r="157" spans="2:20" ht="12.75">
      <c r="B157" s="96" t="s">
        <v>109</v>
      </c>
      <c r="C157" s="97">
        <v>1951429.761847</v>
      </c>
      <c r="D157" s="97">
        <v>7651.309682</v>
      </c>
      <c r="E157" s="97">
        <v>3296.884205</v>
      </c>
      <c r="F157" s="97">
        <v>383.966801</v>
      </c>
      <c r="G157" s="97">
        <v>765.970937</v>
      </c>
      <c r="H157" s="97">
        <v>3204.487739</v>
      </c>
      <c r="J157" s="95" t="str">
        <f t="shared" si="19"/>
        <v>Corpbanca</v>
      </c>
      <c r="K157" s="133">
        <f t="shared" si="14"/>
        <v>1951429.761847</v>
      </c>
      <c r="L157" s="128">
        <f t="shared" si="15"/>
        <v>0.001689471109572269</v>
      </c>
      <c r="M157" s="128">
        <f t="shared" si="16"/>
        <v>0.00019676178385051428</v>
      </c>
      <c r="N157" s="128">
        <f t="shared" si="17"/>
        <v>0.0003925178102618562</v>
      </c>
      <c r="O157" s="128">
        <f t="shared" si="18"/>
        <v>0.001642123022643151</v>
      </c>
      <c r="P157" s="130"/>
      <c r="T157" s="21"/>
    </row>
    <row r="158" spans="2:20" ht="12.75">
      <c r="B158" s="96" t="s">
        <v>110</v>
      </c>
      <c r="C158" s="97">
        <v>3577861.94757</v>
      </c>
      <c r="D158" s="97">
        <v>5282.775294</v>
      </c>
      <c r="E158" s="97">
        <v>1973.126679</v>
      </c>
      <c r="F158" s="97">
        <v>332.050373</v>
      </c>
      <c r="G158" s="97">
        <v>434.737692</v>
      </c>
      <c r="H158" s="97">
        <v>2542.86055</v>
      </c>
      <c r="J158" s="95" t="str">
        <f t="shared" si="19"/>
        <v>Bice</v>
      </c>
      <c r="K158" s="133">
        <f t="shared" si="14"/>
        <v>3577861.94757</v>
      </c>
      <c r="L158" s="128">
        <f t="shared" si="15"/>
        <v>0.0005514820604914903</v>
      </c>
      <c r="M158" s="128">
        <f t="shared" si="16"/>
        <v>9.280692711621275E-05</v>
      </c>
      <c r="N158" s="128">
        <f t="shared" si="17"/>
        <v>0.00012150767647568505</v>
      </c>
      <c r="O158" s="128">
        <f t="shared" si="18"/>
        <v>0.0007107207005924449</v>
      </c>
      <c r="P158" s="130"/>
      <c r="T158" s="21"/>
    </row>
    <row r="159" spans="2:20" ht="12.75">
      <c r="B159" s="96" t="s">
        <v>111</v>
      </c>
      <c r="C159" s="97">
        <v>58422.705753</v>
      </c>
      <c r="D159" s="97">
        <v>46.827583</v>
      </c>
      <c r="E159" s="97">
        <v>1.919117</v>
      </c>
      <c r="F159" s="97">
        <v>0</v>
      </c>
      <c r="G159" s="97">
        <v>0</v>
      </c>
      <c r="H159" s="97">
        <v>44.908466</v>
      </c>
      <c r="J159" s="95" t="str">
        <f t="shared" si="19"/>
        <v>HSBC Bank Chile</v>
      </c>
      <c r="K159" s="133">
        <f t="shared" si="14"/>
        <v>58422.705753</v>
      </c>
      <c r="L159" s="128">
        <f t="shared" si="15"/>
        <v>3.2848820938106815E-05</v>
      </c>
      <c r="M159" s="128">
        <f t="shared" si="16"/>
        <v>0</v>
      </c>
      <c r="N159" s="128">
        <f t="shared" si="17"/>
        <v>0</v>
      </c>
      <c r="O159" s="128">
        <f t="shared" si="18"/>
        <v>0.0007686817209367943</v>
      </c>
      <c r="P159" s="130"/>
      <c r="T159" s="21"/>
    </row>
    <row r="160" spans="2:20" ht="12.75">
      <c r="B160" s="96" t="s">
        <v>112</v>
      </c>
      <c r="C160" s="97">
        <v>1303287.483478</v>
      </c>
      <c r="D160" s="97">
        <v>3275.738826</v>
      </c>
      <c r="E160" s="97">
        <v>1301.251297</v>
      </c>
      <c r="F160" s="97">
        <v>438.175627</v>
      </c>
      <c r="G160" s="97">
        <v>0</v>
      </c>
      <c r="H160" s="97">
        <v>1536.311902</v>
      </c>
      <c r="J160" s="95" t="str">
        <f t="shared" si="19"/>
        <v>Citibank N.A.</v>
      </c>
      <c r="K160" s="133">
        <f t="shared" si="14"/>
        <v>1303287.483478</v>
      </c>
      <c r="L160" s="128">
        <f t="shared" si="15"/>
        <v>0.000998437653623001</v>
      </c>
      <c r="M160" s="128">
        <f t="shared" si="16"/>
        <v>0.00033620796068007096</v>
      </c>
      <c r="N160" s="128">
        <f t="shared" si="17"/>
        <v>0</v>
      </c>
      <c r="O160" s="128">
        <f t="shared" si="18"/>
        <v>0.001178797403854553</v>
      </c>
      <c r="P160" s="130"/>
      <c r="T160" s="21"/>
    </row>
    <row r="161" spans="2:20" ht="12.75">
      <c r="B161" s="96" t="s">
        <v>113</v>
      </c>
      <c r="C161" s="97">
        <v>28734632.581321</v>
      </c>
      <c r="D161" s="97">
        <v>94467.00116</v>
      </c>
      <c r="E161" s="97">
        <v>36097.256843</v>
      </c>
      <c r="F161" s="97">
        <v>7335.003007</v>
      </c>
      <c r="G161" s="97">
        <v>6068.384931</v>
      </c>
      <c r="H161" s="97">
        <v>44966.356379</v>
      </c>
      <c r="J161" s="95" t="str">
        <f t="shared" si="19"/>
        <v>Santander-Chile</v>
      </c>
      <c r="K161" s="133">
        <f t="shared" si="14"/>
        <v>28734632.581321</v>
      </c>
      <c r="L161" s="128">
        <f t="shared" si="15"/>
        <v>0.0012562282375054655</v>
      </c>
      <c r="M161" s="128">
        <f t="shared" si="16"/>
        <v>0.0002552669844043223</v>
      </c>
      <c r="N161" s="128">
        <f t="shared" si="17"/>
        <v>0.00021118714199062924</v>
      </c>
      <c r="O161" s="128">
        <f t="shared" si="18"/>
        <v>0.0015648836382975175</v>
      </c>
      <c r="P161" s="130"/>
      <c r="T161" s="21"/>
    </row>
    <row r="162" spans="2:20" ht="12.75">
      <c r="B162" s="96" t="s">
        <v>114</v>
      </c>
      <c r="C162" s="97">
        <v>956107.936161</v>
      </c>
      <c r="D162" s="97">
        <v>12933.442406</v>
      </c>
      <c r="E162" s="97">
        <v>2129.883008</v>
      </c>
      <c r="F162" s="97">
        <v>561.819318</v>
      </c>
      <c r="G162" s="97">
        <v>203.502172</v>
      </c>
      <c r="H162" s="97">
        <v>10038.237908</v>
      </c>
      <c r="J162" s="95" t="str">
        <f t="shared" si="19"/>
        <v>BankBoston, N.A.</v>
      </c>
      <c r="K162" s="133">
        <f t="shared" si="14"/>
        <v>956107.936161</v>
      </c>
      <c r="L162" s="128">
        <f t="shared" si="15"/>
        <v>0.00222765958470336</v>
      </c>
      <c r="M162" s="128">
        <f t="shared" si="16"/>
        <v>0.0005876107673113118</v>
      </c>
      <c r="N162" s="128">
        <f t="shared" si="17"/>
        <v>0.00021284434978869588</v>
      </c>
      <c r="O162" s="128">
        <f t="shared" si="18"/>
        <v>0.010499063472170207</v>
      </c>
      <c r="P162" s="130"/>
      <c r="T162" s="21"/>
    </row>
    <row r="163" spans="2:20" ht="12.75">
      <c r="B163" s="96" t="s">
        <v>115</v>
      </c>
      <c r="C163" s="97">
        <v>2152.12105</v>
      </c>
      <c r="D163" s="97">
        <v>27.902196</v>
      </c>
      <c r="E163" s="97">
        <v>4.96767</v>
      </c>
      <c r="F163" s="97">
        <v>0</v>
      </c>
      <c r="G163" s="97">
        <v>0</v>
      </c>
      <c r="H163" s="97">
        <v>22.934526</v>
      </c>
      <c r="J163" s="95" t="str">
        <f t="shared" si="19"/>
        <v>De la Nacion Argentina</v>
      </c>
      <c r="K163" s="133">
        <f t="shared" si="14"/>
        <v>2152.12105</v>
      </c>
      <c r="L163" s="128">
        <f t="shared" si="15"/>
        <v>0.0023082670001299413</v>
      </c>
      <c r="M163" s="128">
        <f t="shared" si="16"/>
        <v>0</v>
      </c>
      <c r="N163" s="128">
        <f t="shared" si="17"/>
        <v>0</v>
      </c>
      <c r="O163" s="128">
        <f t="shared" si="18"/>
        <v>0.010656708180982664</v>
      </c>
      <c r="P163" s="130"/>
      <c r="T163" s="21"/>
    </row>
    <row r="164" spans="2:20" ht="12.75">
      <c r="B164" s="96" t="s">
        <v>116</v>
      </c>
      <c r="C164" s="97">
        <v>49564.042495</v>
      </c>
      <c r="D164" s="97">
        <v>2.976665</v>
      </c>
      <c r="E164" s="97">
        <v>0</v>
      </c>
      <c r="F164" s="97">
        <v>0</v>
      </c>
      <c r="G164" s="97">
        <v>0</v>
      </c>
      <c r="H164" s="97">
        <v>2.976665</v>
      </c>
      <c r="J164" s="95" t="str">
        <f t="shared" si="19"/>
        <v>Of Tokyo-Mitsubishi</v>
      </c>
      <c r="K164" s="133">
        <f t="shared" si="14"/>
        <v>49564.042495</v>
      </c>
      <c r="L164" s="128">
        <f t="shared" si="15"/>
        <v>0</v>
      </c>
      <c r="M164" s="128">
        <f t="shared" si="16"/>
        <v>0</v>
      </c>
      <c r="N164" s="128">
        <f t="shared" si="17"/>
        <v>0</v>
      </c>
      <c r="O164" s="128">
        <f t="shared" si="18"/>
        <v>6.0056945522558715E-05</v>
      </c>
      <c r="P164" s="130"/>
      <c r="T164" s="21"/>
    </row>
    <row r="165" spans="2:20" ht="12.75">
      <c r="B165" s="96" t="s">
        <v>117</v>
      </c>
      <c r="C165" s="97">
        <v>64331.373537</v>
      </c>
      <c r="D165" s="97">
        <v>1267.012979</v>
      </c>
      <c r="E165" s="97">
        <v>32.053721</v>
      </c>
      <c r="F165" s="97">
        <v>0</v>
      </c>
      <c r="G165" s="97">
        <v>0</v>
      </c>
      <c r="H165" s="97">
        <v>1234.959258</v>
      </c>
      <c r="J165" s="95" t="str">
        <f t="shared" si="19"/>
        <v>ABN AMRO Bank (Chile)</v>
      </c>
      <c r="K165" s="133">
        <f t="shared" si="14"/>
        <v>64331.373537</v>
      </c>
      <c r="L165" s="128">
        <f t="shared" si="15"/>
        <v>0.0004982595464336604</v>
      </c>
      <c r="M165" s="128">
        <f t="shared" si="16"/>
        <v>0</v>
      </c>
      <c r="N165" s="128">
        <f t="shared" si="17"/>
        <v>0</v>
      </c>
      <c r="O165" s="128">
        <f t="shared" si="18"/>
        <v>0.019196842692775974</v>
      </c>
      <c r="P165" s="130"/>
      <c r="T165" s="21"/>
    </row>
    <row r="166" spans="2:20" ht="12.75">
      <c r="B166" s="96" t="s">
        <v>118</v>
      </c>
      <c r="C166" s="97">
        <v>857055.90232</v>
      </c>
      <c r="D166" s="97">
        <v>6428.2101</v>
      </c>
      <c r="E166" s="97">
        <v>2038.024767</v>
      </c>
      <c r="F166" s="97">
        <v>236.251013</v>
      </c>
      <c r="G166" s="97">
        <v>204.626823</v>
      </c>
      <c r="H166" s="97">
        <v>3949.307497</v>
      </c>
      <c r="J166" s="95" t="str">
        <f t="shared" si="19"/>
        <v>Security</v>
      </c>
      <c r="K166" s="133">
        <f aca="true" t="shared" si="20" ref="K166:L174">+C166</f>
        <v>857055.90232</v>
      </c>
      <c r="L166" s="128">
        <f aca="true" t="shared" si="21" ref="L166:O173">+E166/$C166</f>
        <v>0.0023779367967517485</v>
      </c>
      <c r="M166" s="128">
        <f t="shared" si="21"/>
        <v>0.00027565414620036146</v>
      </c>
      <c r="N166" s="128">
        <f t="shared" si="21"/>
        <v>0.00023875551460072466</v>
      </c>
      <c r="O166" s="128">
        <f t="shared" si="21"/>
        <v>0.0046079928815722015</v>
      </c>
      <c r="P166" s="130"/>
      <c r="T166" s="21"/>
    </row>
    <row r="167" spans="2:20" ht="12.75">
      <c r="B167" s="96" t="s">
        <v>119</v>
      </c>
      <c r="C167" s="97">
        <v>5018.869258</v>
      </c>
      <c r="D167" s="97">
        <v>98.132085</v>
      </c>
      <c r="E167" s="97">
        <v>22.766108</v>
      </c>
      <c r="F167" s="97">
        <v>6.048789</v>
      </c>
      <c r="G167" s="97">
        <v>6.061354</v>
      </c>
      <c r="H167" s="97">
        <v>63.255834</v>
      </c>
      <c r="J167" s="95" t="str">
        <f t="shared" si="19"/>
        <v>Falabella</v>
      </c>
      <c r="K167" s="133">
        <f t="shared" si="20"/>
        <v>5018.869258</v>
      </c>
      <c r="L167" s="128">
        <f t="shared" si="21"/>
        <v>0.004536103020358854</v>
      </c>
      <c r="M167" s="128">
        <f t="shared" si="21"/>
        <v>0.0012052095181316637</v>
      </c>
      <c r="N167" s="128">
        <f t="shared" si="21"/>
        <v>0.0012077130700980695</v>
      </c>
      <c r="O167" s="128">
        <f t="shared" si="21"/>
        <v>0.012603602673883402</v>
      </c>
      <c r="P167" s="130"/>
      <c r="T167" s="21"/>
    </row>
    <row r="168" spans="2:20" ht="12.75">
      <c r="B168" s="96" t="s">
        <v>120</v>
      </c>
      <c r="C168" s="97">
        <v>0.846242</v>
      </c>
      <c r="D168" s="97">
        <v>0</v>
      </c>
      <c r="E168" s="97">
        <v>0</v>
      </c>
      <c r="F168" s="97">
        <v>0</v>
      </c>
      <c r="G168" s="97">
        <v>0</v>
      </c>
      <c r="H168" s="97">
        <v>0</v>
      </c>
      <c r="J168" s="95" t="str">
        <f t="shared" si="19"/>
        <v>Banco Ripley</v>
      </c>
      <c r="K168" s="133">
        <f t="shared" si="20"/>
        <v>0.846242</v>
      </c>
      <c r="L168" s="128">
        <f t="shared" si="21"/>
        <v>0</v>
      </c>
      <c r="M168" s="128">
        <f t="shared" si="21"/>
        <v>0</v>
      </c>
      <c r="N168" s="128">
        <f t="shared" si="21"/>
        <v>0</v>
      </c>
      <c r="O168" s="128">
        <f t="shared" si="21"/>
        <v>0</v>
      </c>
      <c r="P168" s="130"/>
      <c r="T168" s="21"/>
    </row>
    <row r="169" spans="2:20" ht="12.75">
      <c r="B169" s="96" t="s">
        <v>121</v>
      </c>
      <c r="C169" s="97">
        <v>53848.352878</v>
      </c>
      <c r="D169" s="97">
        <v>636.996194</v>
      </c>
      <c r="E169" s="97">
        <v>378.695328</v>
      </c>
      <c r="F169" s="97">
        <v>0</v>
      </c>
      <c r="G169" s="97">
        <v>60.656594</v>
      </c>
      <c r="H169" s="97">
        <v>197.644272</v>
      </c>
      <c r="J169" s="95" t="str">
        <f t="shared" si="19"/>
        <v>HNS Banco</v>
      </c>
      <c r="K169" s="133">
        <f t="shared" si="20"/>
        <v>53848.352878</v>
      </c>
      <c r="L169" s="128">
        <f t="shared" si="21"/>
        <v>0.007032626027726055</v>
      </c>
      <c r="M169" s="128">
        <f t="shared" si="21"/>
        <v>0</v>
      </c>
      <c r="N169" s="128">
        <f t="shared" si="21"/>
        <v>0.0011264336002518944</v>
      </c>
      <c r="O169" s="128">
        <f t="shared" si="21"/>
        <v>0.003670386584484528</v>
      </c>
      <c r="P169" s="130"/>
      <c r="T169" s="21"/>
    </row>
    <row r="170" spans="2:20" ht="12.75">
      <c r="B170" s="96" t="s">
        <v>122</v>
      </c>
      <c r="C170" s="97">
        <v>130992.054639</v>
      </c>
      <c r="D170" s="97">
        <v>0</v>
      </c>
      <c r="E170" s="97">
        <v>0</v>
      </c>
      <c r="F170" s="97">
        <v>0</v>
      </c>
      <c r="G170" s="97">
        <v>0</v>
      </c>
      <c r="H170" s="97">
        <v>0</v>
      </c>
      <c r="J170" s="95" t="str">
        <f t="shared" si="19"/>
        <v>BANCO MONEX</v>
      </c>
      <c r="K170" s="133">
        <f t="shared" si="20"/>
        <v>130992.054639</v>
      </c>
      <c r="L170" s="128">
        <f t="shared" si="21"/>
        <v>0</v>
      </c>
      <c r="M170" s="128">
        <f t="shared" si="21"/>
        <v>0</v>
      </c>
      <c r="N170" s="128">
        <f t="shared" si="21"/>
        <v>0</v>
      </c>
      <c r="O170" s="128">
        <f t="shared" si="21"/>
        <v>0</v>
      </c>
      <c r="P170" s="130"/>
      <c r="T170" s="21"/>
    </row>
    <row r="171" spans="2:20" ht="12.75">
      <c r="B171" s="96" t="s">
        <v>123</v>
      </c>
      <c r="C171" s="97">
        <v>5308647.591599</v>
      </c>
      <c r="D171" s="97">
        <v>11580.867769</v>
      </c>
      <c r="E171" s="97">
        <v>3919.591146</v>
      </c>
      <c r="F171" s="97">
        <v>1413.247455</v>
      </c>
      <c r="G171" s="97">
        <v>659.147091</v>
      </c>
      <c r="H171" s="97">
        <v>5588.882077</v>
      </c>
      <c r="J171" s="95" t="str">
        <f t="shared" si="19"/>
        <v>BBVA</v>
      </c>
      <c r="K171" s="133">
        <f t="shared" si="20"/>
        <v>5308647.591599</v>
      </c>
      <c r="L171" s="128">
        <f t="shared" si="21"/>
        <v>0.0007383408068380356</v>
      </c>
      <c r="M171" s="128">
        <f t="shared" si="21"/>
        <v>0.0002662160994141863</v>
      </c>
      <c r="N171" s="128">
        <f t="shared" si="21"/>
        <v>0.00012416478578143112</v>
      </c>
      <c r="O171" s="128">
        <f t="shared" si="21"/>
        <v>0.0010527883007047736</v>
      </c>
      <c r="P171" s="130"/>
      <c r="T171" s="21"/>
    </row>
    <row r="172" spans="2:20" ht="12.75">
      <c r="B172" s="96" t="s">
        <v>124</v>
      </c>
      <c r="C172" s="97">
        <v>1824549.436399</v>
      </c>
      <c r="D172" s="97">
        <v>15962.634271</v>
      </c>
      <c r="E172" s="97">
        <v>4915.509913</v>
      </c>
      <c r="F172" s="97">
        <v>1030.156953</v>
      </c>
      <c r="G172" s="97">
        <v>858.273323</v>
      </c>
      <c r="H172" s="97">
        <v>9158.694082</v>
      </c>
      <c r="J172" s="95" t="str">
        <f t="shared" si="19"/>
        <v>Del Desarrollo</v>
      </c>
      <c r="K172" s="133">
        <f t="shared" si="20"/>
        <v>1824549.436399</v>
      </c>
      <c r="L172" s="128">
        <f t="shared" si="21"/>
        <v>0.002694095218763399</v>
      </c>
      <c r="M172" s="128">
        <f t="shared" si="21"/>
        <v>0.0005646089562983598</v>
      </c>
      <c r="N172" s="128">
        <f t="shared" si="21"/>
        <v>0.0004704028873527926</v>
      </c>
      <c r="O172" s="128">
        <f t="shared" si="21"/>
        <v>0.005019701795570936</v>
      </c>
      <c r="P172" s="130"/>
      <c r="T172" s="21"/>
    </row>
    <row r="173" spans="2:20" ht="12.75">
      <c r="B173" s="145" t="s">
        <v>125</v>
      </c>
      <c r="C173" s="146">
        <v>84454648.648846</v>
      </c>
      <c r="D173" s="146">
        <v>349457.282627</v>
      </c>
      <c r="E173" s="146">
        <v>121973.539162</v>
      </c>
      <c r="F173" s="146">
        <v>20909.545105</v>
      </c>
      <c r="G173" s="146">
        <v>19284.251071</v>
      </c>
      <c r="H173" s="146">
        <v>187289.947289</v>
      </c>
      <c r="J173" s="95" t="str">
        <f t="shared" si="19"/>
        <v>SISTEMA FINANCIERO</v>
      </c>
      <c r="K173" s="133">
        <f t="shared" si="20"/>
        <v>84454648.648846</v>
      </c>
      <c r="L173" s="128">
        <f t="shared" si="21"/>
        <v>0.001444248968095928</v>
      </c>
      <c r="M173" s="128">
        <f t="shared" si="21"/>
        <v>0.00024758311637693034</v>
      </c>
      <c r="N173" s="128">
        <f t="shared" si="21"/>
        <v>0.00022833853884327896</v>
      </c>
      <c r="O173" s="128">
        <f t="shared" si="21"/>
        <v>0.0022176392926306866</v>
      </c>
      <c r="P173" s="130"/>
      <c r="T173" s="21"/>
    </row>
    <row r="174" spans="12:16" ht="12.75">
      <c r="L174" s="133">
        <f t="shared" si="20"/>
        <v>0</v>
      </c>
      <c r="M174" s="128" t="e">
        <f>+F174/$D174</f>
        <v>#DIV/0!</v>
      </c>
      <c r="N174" s="128" t="e">
        <f>+G174/$D174</f>
        <v>#DIV/0!</v>
      </c>
      <c r="O174" s="128" t="e">
        <f>+H174/$D174</f>
        <v>#DIV/0!</v>
      </c>
      <c r="P174" s="128" t="e">
        <f>+I174/$D174</f>
        <v>#DIV/0!</v>
      </c>
    </row>
  </sheetData>
  <sheetProtection pivotTables="0"/>
  <protectedRanges>
    <protectedRange password="CBC3" sqref="B94 B8 B37 B66 B122 B150" name="Rango1_3"/>
  </protectedRanges>
  <mergeCells count="7">
    <mergeCell ref="B3:H3"/>
    <mergeCell ref="E121:H121"/>
    <mergeCell ref="E149:H149"/>
    <mergeCell ref="E7:H7"/>
    <mergeCell ref="E36:H36"/>
    <mergeCell ref="E65:H65"/>
    <mergeCell ref="E93:H93"/>
  </mergeCells>
  <conditionalFormatting sqref="C23:H24">
    <cfRule type="cellIs" priority="1" dxfId="0" operator="equal" stopIfTrue="1">
      <formula>0</formula>
    </cfRule>
  </conditionalFormatting>
  <conditionalFormatting sqref="B9:B32 B38:B61 B67:B90 B95:B117 B123:B145 B151:B173">
    <cfRule type="cellIs" priority="2"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51" r:id="rId3"/>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AZ175"/>
  <sheetViews>
    <sheetView zoomScale="75" zoomScaleNormal="75" zoomScaleSheetLayoutView="100" workbookViewId="0" topLeftCell="A1">
      <selection activeCell="A1" sqref="A1"/>
    </sheetView>
  </sheetViews>
  <sheetFormatPr defaultColWidth="11.421875" defaultRowHeight="12.75"/>
  <cols>
    <col min="1" max="1" width="11.421875" style="24" customWidth="1"/>
    <col min="2" max="2" width="29.8515625" style="24" bestFit="1" customWidth="1"/>
    <col min="3" max="3" width="24.140625" style="24" customWidth="1"/>
    <col min="4" max="4" width="26.57421875" style="24" customWidth="1"/>
    <col min="5" max="5" width="23.421875" style="24" customWidth="1"/>
    <col min="6" max="6" width="25.421875" style="24" customWidth="1"/>
    <col min="7" max="7" width="23.28125" style="24" customWidth="1"/>
    <col min="8" max="8" width="19.140625" style="24" customWidth="1"/>
    <col min="9" max="9" width="34.8515625" style="24" customWidth="1"/>
    <col min="10" max="12" width="19.57421875" style="24" customWidth="1"/>
    <col min="13" max="13" width="11.57421875" style="24" customWidth="1"/>
    <col min="14" max="15" width="19.57421875" style="24" bestFit="1" customWidth="1"/>
    <col min="16" max="16" width="19.57421875" style="24" customWidth="1"/>
    <col min="17" max="17" width="19.57421875" style="24" bestFit="1" customWidth="1"/>
    <col min="18" max="18" width="19.57421875" style="24" customWidth="1"/>
    <col min="19" max="19" width="19.57421875" style="24" bestFit="1" customWidth="1"/>
    <col min="20" max="20" width="16.421875" style="24" customWidth="1"/>
    <col min="21" max="25" width="19.57421875" style="24" bestFit="1" customWidth="1"/>
    <col min="26" max="26" width="19.57421875" style="24" customWidth="1"/>
    <col min="27" max="28" width="19.57421875" style="24" bestFit="1" customWidth="1"/>
    <col min="29" max="29" width="16.57421875" style="24" customWidth="1"/>
    <col min="30" max="30" width="19.57421875" style="24" customWidth="1"/>
    <col min="31" max="33" width="19.57421875" style="24" bestFit="1" customWidth="1"/>
    <col min="34" max="34" width="19.57421875" style="24" customWidth="1"/>
    <col min="35" max="36" width="19.57421875" style="24" bestFit="1" customWidth="1"/>
    <col min="37" max="37" width="19.57421875" style="24" customWidth="1"/>
    <col min="38" max="38" width="16.57421875" style="24" customWidth="1"/>
    <col min="39" max="41" width="19.57421875" style="24" bestFit="1" customWidth="1"/>
    <col min="42" max="42" width="19.57421875" style="24" customWidth="1"/>
    <col min="43" max="43" width="19.57421875" style="24" bestFit="1" customWidth="1"/>
    <col min="44" max="44" width="19.57421875" style="24" customWidth="1"/>
    <col min="45" max="46" width="19.57421875" style="24" bestFit="1" customWidth="1"/>
    <col min="47" max="47" width="16.421875" style="24" customWidth="1"/>
    <col min="48" max="49" width="19.57421875" style="24" bestFit="1" customWidth="1"/>
    <col min="50" max="51" width="19.57421875" style="24" customWidth="1"/>
    <col min="52" max="55" width="19.57421875" style="24" bestFit="1" customWidth="1"/>
    <col min="56" max="56" width="16.421875" style="24" customWidth="1"/>
    <col min="57" max="64" width="19.57421875" style="24" bestFit="1" customWidth="1"/>
    <col min="65" max="65" width="16.57421875" style="24" customWidth="1"/>
    <col min="66" max="73" width="19.57421875" style="24" bestFit="1" customWidth="1"/>
    <col min="74" max="74" width="16.57421875" style="24" bestFit="1" customWidth="1"/>
    <col min="75" max="75" width="11.57421875" style="24" bestFit="1" customWidth="1"/>
    <col min="76" max="16384" width="11.421875" style="24" customWidth="1"/>
  </cols>
  <sheetData>
    <row r="1" spans="1:8" ht="12.75">
      <c r="A1" s="21"/>
      <c r="B1" s="21"/>
      <c r="C1" s="21"/>
      <c r="D1" s="21"/>
      <c r="E1" s="21"/>
      <c r="F1" s="21"/>
      <c r="G1" s="21"/>
      <c r="H1" s="21"/>
    </row>
    <row r="2" spans="1:8" ht="12.75">
      <c r="A2" s="21"/>
      <c r="B2" s="156" t="s">
        <v>64</v>
      </c>
      <c r="C2" s="156"/>
      <c r="D2" s="156"/>
      <c r="E2" s="156"/>
      <c r="F2" s="156"/>
      <c r="G2" s="156"/>
      <c r="H2" s="156"/>
    </row>
    <row r="3" spans="1:8" ht="12.75">
      <c r="A3" s="21"/>
      <c r="B3" s="22"/>
      <c r="C3" s="22"/>
      <c r="D3" s="22"/>
      <c r="E3" s="22"/>
      <c r="F3" s="22"/>
      <c r="G3" s="22"/>
      <c r="H3" s="22"/>
    </row>
    <row r="4" spans="1:8" ht="12.75">
      <c r="A4" s="21"/>
      <c r="B4" s="22"/>
      <c r="C4" s="22"/>
      <c r="D4" s="22"/>
      <c r="E4" s="22"/>
      <c r="F4" s="22"/>
      <c r="H4" s="22"/>
    </row>
    <row r="5" spans="2:52" ht="12.75">
      <c r="B5" s="21"/>
      <c r="C5" s="21"/>
      <c r="D5" s="21"/>
      <c r="E5" s="21"/>
      <c r="G5" s="55" t="s">
        <v>45</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2:52" ht="12.75">
      <c r="B6" s="21"/>
      <c r="C6" s="21"/>
      <c r="D6" s="21"/>
      <c r="E6" s="21"/>
      <c r="F6" s="38"/>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2:52" ht="12.75">
      <c r="B7" s="21"/>
      <c r="C7" s="21"/>
      <c r="D7" s="21"/>
      <c r="E7" s="21"/>
      <c r="F7" s="38"/>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2:7" ht="12.75">
      <c r="B8" s="101" t="s">
        <v>161</v>
      </c>
      <c r="G8" s="21"/>
    </row>
    <row r="9" spans="4:7" ht="30" customHeight="1">
      <c r="D9" s="177" t="s">
        <v>56</v>
      </c>
      <c r="E9" s="177"/>
      <c r="F9" s="177"/>
      <c r="G9" s="177"/>
    </row>
    <row r="10" spans="2:7" ht="25.5">
      <c r="B10" s="101" t="s">
        <v>143</v>
      </c>
      <c r="C10" s="99" t="s">
        <v>31</v>
      </c>
      <c r="D10" s="101" t="s">
        <v>65</v>
      </c>
      <c r="E10" s="101" t="s">
        <v>61</v>
      </c>
      <c r="F10" s="101" t="s">
        <v>62</v>
      </c>
      <c r="G10" s="101" t="s">
        <v>63</v>
      </c>
    </row>
    <row r="11" spans="2:7" ht="12.75">
      <c r="B11" s="102" t="s">
        <v>103</v>
      </c>
      <c r="C11" s="104">
        <v>15879796</v>
      </c>
      <c r="D11" s="103">
        <v>0.0025088483504448044</v>
      </c>
      <c r="E11" s="103">
        <v>0.0005061148140693999</v>
      </c>
      <c r="F11" s="103">
        <v>0.00020459960568762974</v>
      </c>
      <c r="G11" s="103">
        <v>0.0011816902433759225</v>
      </c>
    </row>
    <row r="12" spans="2:7" ht="12.75">
      <c r="B12" s="102" t="s">
        <v>104</v>
      </c>
      <c r="C12" s="104">
        <v>87881</v>
      </c>
      <c r="D12" s="103">
        <v>0.005279867093000762</v>
      </c>
      <c r="E12" s="103">
        <v>0.0013541038449721783</v>
      </c>
      <c r="F12" s="103">
        <v>0.00021620145423925535</v>
      </c>
      <c r="G12" s="103">
        <v>0.010320774683947612</v>
      </c>
    </row>
    <row r="13" spans="2:7" ht="12.75">
      <c r="B13" s="102" t="s">
        <v>105</v>
      </c>
      <c r="C13" s="104">
        <v>8267240</v>
      </c>
      <c r="D13" s="103">
        <v>0.0037525220025062776</v>
      </c>
      <c r="E13" s="103">
        <v>0.0007430533043676003</v>
      </c>
      <c r="F13" s="103">
        <v>4.693222889380253E-05</v>
      </c>
      <c r="G13" s="103">
        <v>0.0032045761342358514</v>
      </c>
    </row>
    <row r="14" spans="2:7" ht="12.75">
      <c r="B14" s="102" t="s">
        <v>106</v>
      </c>
      <c r="C14" s="104">
        <v>1382040</v>
      </c>
      <c r="D14" s="103">
        <v>0.003103383404243003</v>
      </c>
      <c r="E14" s="103">
        <v>1.4471361176232237E-06</v>
      </c>
      <c r="F14" s="103">
        <v>0.0009927353766895314</v>
      </c>
      <c r="G14" s="103">
        <v>0.0030563514804202484</v>
      </c>
    </row>
    <row r="15" spans="2:7" ht="12.75">
      <c r="B15" s="102" t="s">
        <v>107</v>
      </c>
      <c r="C15" s="104">
        <v>10808645</v>
      </c>
      <c r="D15" s="103">
        <v>0.004871008345634443</v>
      </c>
      <c r="E15" s="103">
        <v>0.0006567890794822108</v>
      </c>
      <c r="F15" s="103">
        <v>0.0004556537845400603</v>
      </c>
      <c r="G15" s="103">
        <v>0.0014708596683488079</v>
      </c>
    </row>
    <row r="16" spans="2:7" ht="12.75">
      <c r="B16" s="102" t="s">
        <v>108</v>
      </c>
      <c r="C16" s="104">
        <v>3057</v>
      </c>
      <c r="D16" s="103">
        <v>0.0013084723585214263</v>
      </c>
      <c r="E16" s="103">
        <v>0</v>
      </c>
      <c r="F16" s="103">
        <v>0</v>
      </c>
      <c r="G16" s="103">
        <v>0.002289826627412496</v>
      </c>
    </row>
    <row r="17" spans="2:7" ht="12.75">
      <c r="B17" s="102" t="s">
        <v>109</v>
      </c>
      <c r="C17" s="104">
        <v>1467080</v>
      </c>
      <c r="D17" s="103">
        <v>0.0025499631921912917</v>
      </c>
      <c r="E17" s="103">
        <v>6.270960002181203E-05</v>
      </c>
      <c r="F17" s="103">
        <v>0.0004975870436513346</v>
      </c>
      <c r="G17" s="103">
        <v>0.0014689042179022276</v>
      </c>
    </row>
    <row r="18" spans="2:7" ht="12.75">
      <c r="B18" s="102" t="s">
        <v>110</v>
      </c>
      <c r="C18" s="104">
        <v>1070341</v>
      </c>
      <c r="D18" s="103">
        <v>0.002154453580681297</v>
      </c>
      <c r="E18" s="103">
        <v>0.00019152774676481607</v>
      </c>
      <c r="F18" s="103">
        <v>0.0005923345924336263</v>
      </c>
      <c r="G18" s="103">
        <v>0.0018881832985936258</v>
      </c>
    </row>
    <row r="19" spans="2:7" ht="12.75">
      <c r="B19" s="102" t="s">
        <v>111</v>
      </c>
      <c r="C19" s="104">
        <v>4427</v>
      </c>
      <c r="D19" s="103">
        <v>0</v>
      </c>
      <c r="E19" s="103">
        <v>0</v>
      </c>
      <c r="F19" s="103">
        <v>0</v>
      </c>
      <c r="G19" s="103">
        <v>0.0018070928393946238</v>
      </c>
    </row>
    <row r="20" spans="2:7" ht="12.75">
      <c r="B20" s="102" t="s">
        <v>112</v>
      </c>
      <c r="C20" s="104">
        <v>1182156</v>
      </c>
      <c r="D20" s="103">
        <v>0.001041317727947919</v>
      </c>
      <c r="E20" s="103">
        <v>0.0007012610856773556</v>
      </c>
      <c r="F20" s="103">
        <v>0</v>
      </c>
      <c r="G20" s="103">
        <v>0.0013712234256730922</v>
      </c>
    </row>
    <row r="21" spans="2:7" ht="12.75">
      <c r="B21" s="102" t="s">
        <v>113</v>
      </c>
      <c r="C21" s="104">
        <v>18839246</v>
      </c>
      <c r="D21" s="103">
        <v>0.006837163228294805</v>
      </c>
      <c r="E21" s="103">
        <v>0.0010635775975323003</v>
      </c>
      <c r="F21" s="103">
        <v>0.0007632471065986398</v>
      </c>
      <c r="G21" s="103">
        <v>0.0034051256616108735</v>
      </c>
    </row>
    <row r="22" spans="2:7" ht="12.75">
      <c r="B22" s="102" t="s">
        <v>114</v>
      </c>
      <c r="C22" s="104">
        <v>1811358</v>
      </c>
      <c r="D22" s="103">
        <v>0.001955991029934447</v>
      </c>
      <c r="E22" s="103">
        <v>0.0006602780896984473</v>
      </c>
      <c r="F22" s="103">
        <v>0.0001904648335668598</v>
      </c>
      <c r="G22" s="103">
        <v>0.0021508724393521327</v>
      </c>
    </row>
    <row r="23" spans="2:7" ht="12.75">
      <c r="B23" s="102" t="s">
        <v>129</v>
      </c>
      <c r="C23" s="104">
        <v>1</v>
      </c>
      <c r="D23" s="103">
        <v>0</v>
      </c>
      <c r="E23" s="103">
        <v>0</v>
      </c>
      <c r="F23" s="103">
        <v>0</v>
      </c>
      <c r="G23" s="103">
        <v>1</v>
      </c>
    </row>
    <row r="24" spans="2:7" ht="12.75">
      <c r="B24" s="102" t="s">
        <v>115</v>
      </c>
      <c r="C24" s="104">
        <v>3235</v>
      </c>
      <c r="D24" s="103">
        <v>0</v>
      </c>
      <c r="E24" s="103">
        <v>0</v>
      </c>
      <c r="F24" s="103">
        <v>0</v>
      </c>
      <c r="G24" s="103">
        <v>0.0015455950540958269</v>
      </c>
    </row>
    <row r="25" spans="2:7" ht="12.75">
      <c r="B25" s="102" t="s">
        <v>116</v>
      </c>
      <c r="C25" s="104">
        <v>4119</v>
      </c>
      <c r="D25" s="103">
        <v>0</v>
      </c>
      <c r="E25" s="103">
        <v>0</v>
      </c>
      <c r="F25" s="103">
        <v>0</v>
      </c>
      <c r="G25" s="103">
        <v>0.01432386501578053</v>
      </c>
    </row>
    <row r="26" spans="2:7" ht="12.75">
      <c r="B26" s="102" t="s">
        <v>117</v>
      </c>
      <c r="C26" s="104">
        <v>9040</v>
      </c>
      <c r="D26" s="103">
        <v>0</v>
      </c>
      <c r="E26" s="103">
        <v>0</v>
      </c>
      <c r="F26" s="103">
        <v>0</v>
      </c>
      <c r="G26" s="103">
        <v>0.012610619469026548</v>
      </c>
    </row>
    <row r="27" spans="2:7" ht="12.75">
      <c r="B27" s="102" t="s">
        <v>118</v>
      </c>
      <c r="C27" s="104">
        <v>723317</v>
      </c>
      <c r="D27" s="103">
        <v>0.0022313867916833145</v>
      </c>
      <c r="E27" s="103">
        <v>0.0005861883517185411</v>
      </c>
      <c r="F27" s="103">
        <v>0.00026959134100263093</v>
      </c>
      <c r="G27" s="103">
        <v>0.0022604197053297517</v>
      </c>
    </row>
    <row r="28" spans="2:7" ht="12.75">
      <c r="B28" s="102" t="s">
        <v>119</v>
      </c>
      <c r="C28" s="104">
        <v>128480</v>
      </c>
      <c r="D28" s="103">
        <v>0.006903798256537983</v>
      </c>
      <c r="E28" s="103">
        <v>0.0015955790784557909</v>
      </c>
      <c r="F28" s="103">
        <v>0.00034246575342465754</v>
      </c>
      <c r="G28" s="103">
        <v>0.005261519302615193</v>
      </c>
    </row>
    <row r="29" spans="2:7" ht="13.5" customHeight="1">
      <c r="B29" s="102" t="s">
        <v>120</v>
      </c>
      <c r="C29" s="104">
        <v>104</v>
      </c>
      <c r="D29" s="103">
        <v>0</v>
      </c>
      <c r="E29" s="103">
        <v>0</v>
      </c>
      <c r="F29" s="103">
        <v>0</v>
      </c>
      <c r="G29" s="103">
        <v>0</v>
      </c>
    </row>
    <row r="30" spans="2:7" ht="12.75">
      <c r="B30" s="102" t="s">
        <v>121</v>
      </c>
      <c r="C30" s="104">
        <v>46436</v>
      </c>
      <c r="D30" s="103">
        <v>0.006029804462055302</v>
      </c>
      <c r="E30" s="103">
        <v>0</v>
      </c>
      <c r="F30" s="103">
        <v>0.002368851752950297</v>
      </c>
      <c r="G30" s="103">
        <v>0.0032302523903867688</v>
      </c>
    </row>
    <row r="31" spans="2:7" ht="12.75">
      <c r="B31" s="102" t="s">
        <v>122</v>
      </c>
      <c r="C31" s="104">
        <v>6299</v>
      </c>
      <c r="D31" s="103">
        <v>0.0014287982219399905</v>
      </c>
      <c r="E31" s="103">
        <v>0.00031751071598666456</v>
      </c>
      <c r="F31" s="103">
        <v>0</v>
      </c>
      <c r="G31" s="103">
        <v>0.0009525321479599936</v>
      </c>
    </row>
    <row r="32" spans="2:7" ht="12.75">
      <c r="B32" s="102" t="s">
        <v>123</v>
      </c>
      <c r="C32" s="104">
        <v>2672405</v>
      </c>
      <c r="D32" s="103">
        <v>0.0018567544964180206</v>
      </c>
      <c r="E32" s="103">
        <v>0.0008176155934448558</v>
      </c>
      <c r="F32" s="103">
        <v>0.00013545851021832395</v>
      </c>
      <c r="G32" s="103">
        <v>0.0016569344841070122</v>
      </c>
    </row>
    <row r="33" spans="2:7" ht="12.75">
      <c r="B33" s="102" t="s">
        <v>124</v>
      </c>
      <c r="C33" s="104">
        <v>1870965</v>
      </c>
      <c r="D33" s="103">
        <v>0.004324506337638598</v>
      </c>
      <c r="E33" s="103">
        <v>0.0010711050179987333</v>
      </c>
      <c r="F33" s="103">
        <v>0.0003009142340984465</v>
      </c>
      <c r="G33" s="103">
        <v>0.00733525212924881</v>
      </c>
    </row>
    <row r="34" spans="2:7" ht="12.75">
      <c r="B34" s="147" t="s">
        <v>125</v>
      </c>
      <c r="C34" s="148">
        <v>66267668</v>
      </c>
      <c r="D34" s="149">
        <v>0.004281726044743268</v>
      </c>
      <c r="E34" s="149">
        <v>0.0007330724237949644</v>
      </c>
      <c r="F34" s="149">
        <v>0.00041219196064059475</v>
      </c>
      <c r="G34" s="149">
        <v>0.0024286806048463934</v>
      </c>
    </row>
    <row r="37" ht="12.75">
      <c r="B37" s="101" t="s">
        <v>162</v>
      </c>
    </row>
    <row r="38" spans="4:7" ht="31.5" customHeight="1">
      <c r="D38" s="177" t="s">
        <v>56</v>
      </c>
      <c r="E38" s="177"/>
      <c r="F38" s="177"/>
      <c r="G38" s="177"/>
    </row>
    <row r="39" spans="2:7" ht="25.5">
      <c r="B39" s="101" t="s">
        <v>143</v>
      </c>
      <c r="C39" s="99" t="s">
        <v>31</v>
      </c>
      <c r="D39" s="101" t="s">
        <v>65</v>
      </c>
      <c r="E39" s="101" t="s">
        <v>61</v>
      </c>
      <c r="F39" s="101" t="s">
        <v>62</v>
      </c>
      <c r="G39" s="101" t="s">
        <v>63</v>
      </c>
    </row>
    <row r="40" spans="2:7" ht="12.75">
      <c r="B40" s="102" t="s">
        <v>103</v>
      </c>
      <c r="C40" s="104">
        <v>15492458</v>
      </c>
      <c r="D40" s="103">
        <v>0.002645287145525907</v>
      </c>
      <c r="E40" s="103">
        <v>0.0004937886550991457</v>
      </c>
      <c r="F40" s="103">
        <v>0.0002208171227574088</v>
      </c>
      <c r="G40" s="103">
        <v>0.001268229999397126</v>
      </c>
    </row>
    <row r="41" spans="2:7" ht="12.75">
      <c r="B41" s="102" t="s">
        <v>104</v>
      </c>
      <c r="C41" s="104">
        <v>87171</v>
      </c>
      <c r="D41" s="103">
        <v>0.0036365304975278477</v>
      </c>
      <c r="E41" s="103">
        <v>0.0005965286620550412</v>
      </c>
      <c r="F41" s="103">
        <v>9.177364031616019E-05</v>
      </c>
      <c r="G41" s="103">
        <v>0.011540535269757145</v>
      </c>
    </row>
    <row r="42" spans="2:7" ht="12.75">
      <c r="B42" s="102" t="s">
        <v>105</v>
      </c>
      <c r="C42" s="104">
        <v>7219939</v>
      </c>
      <c r="D42" s="103">
        <v>0.004201420538317568</v>
      </c>
      <c r="E42" s="103">
        <v>0.0008882346512899902</v>
      </c>
      <c r="F42" s="103">
        <v>6.703657745584832E-05</v>
      </c>
      <c r="G42" s="103">
        <v>0.0038023866960648837</v>
      </c>
    </row>
    <row r="43" spans="2:7" ht="12.75">
      <c r="B43" s="102" t="s">
        <v>106</v>
      </c>
      <c r="C43" s="104">
        <v>1370616</v>
      </c>
      <c r="D43" s="103">
        <v>0.0031292499139073233</v>
      </c>
      <c r="E43" s="103">
        <v>7.295989540469395E-07</v>
      </c>
      <c r="F43" s="103">
        <v>0.001181950305556042</v>
      </c>
      <c r="G43" s="103">
        <v>0.0033532367927997337</v>
      </c>
    </row>
    <row r="44" spans="2:7" ht="12.75">
      <c r="B44" s="102" t="s">
        <v>107</v>
      </c>
      <c r="C44" s="104">
        <v>10656508</v>
      </c>
      <c r="D44" s="103">
        <v>0.005167734120783281</v>
      </c>
      <c r="E44" s="103">
        <v>0.0007250968140783079</v>
      </c>
      <c r="F44" s="103">
        <v>0.0005153658215242742</v>
      </c>
      <c r="G44" s="103">
        <v>0.0017933642052349607</v>
      </c>
    </row>
    <row r="45" spans="2:7" ht="12.75">
      <c r="B45" s="102" t="s">
        <v>108</v>
      </c>
      <c r="C45" s="104">
        <v>2994</v>
      </c>
      <c r="D45" s="103">
        <v>0.001002004008016032</v>
      </c>
      <c r="E45" s="103">
        <v>0</v>
      </c>
      <c r="F45" s="103">
        <v>0</v>
      </c>
      <c r="G45" s="103">
        <v>0.0026720106880427524</v>
      </c>
    </row>
    <row r="46" spans="2:7" ht="12.75">
      <c r="B46" s="102" t="s">
        <v>109</v>
      </c>
      <c r="C46" s="104">
        <v>1449196</v>
      </c>
      <c r="D46" s="103">
        <v>0.002983723388692765</v>
      </c>
      <c r="E46" s="103">
        <v>0.00011454627255388506</v>
      </c>
      <c r="F46" s="103">
        <v>0.0005589306070400415</v>
      </c>
      <c r="G46" s="103">
        <v>0.001390426139735412</v>
      </c>
    </row>
    <row r="47" spans="2:7" ht="12.75">
      <c r="B47" s="102" t="s">
        <v>110</v>
      </c>
      <c r="C47" s="104">
        <v>1020437</v>
      </c>
      <c r="D47" s="103">
        <v>0.002234336857640403</v>
      </c>
      <c r="E47" s="103">
        <v>0.00025381282724950193</v>
      </c>
      <c r="F47" s="103">
        <v>0.00047822648531952485</v>
      </c>
      <c r="G47" s="103">
        <v>0.001964844473495179</v>
      </c>
    </row>
    <row r="48" spans="2:7" ht="12.75">
      <c r="B48" s="102" t="s">
        <v>111</v>
      </c>
      <c r="C48" s="104">
        <v>6255</v>
      </c>
      <c r="D48" s="103">
        <v>0</v>
      </c>
      <c r="E48" s="103">
        <v>0</v>
      </c>
      <c r="F48" s="103">
        <v>0</v>
      </c>
      <c r="G48" s="103">
        <v>0.002398081534772182</v>
      </c>
    </row>
    <row r="49" spans="2:7" ht="12.75">
      <c r="B49" s="102" t="s">
        <v>112</v>
      </c>
      <c r="C49" s="104">
        <v>1126918</v>
      </c>
      <c r="D49" s="103">
        <v>0.00105952695759585</v>
      </c>
      <c r="E49" s="103">
        <v>0.0006468971123009837</v>
      </c>
      <c r="F49" s="103">
        <v>0</v>
      </c>
      <c r="G49" s="103">
        <v>0.0015919525644279354</v>
      </c>
    </row>
    <row r="50" spans="2:7" ht="12.75">
      <c r="B50" s="102" t="s">
        <v>113</v>
      </c>
      <c r="C50" s="104">
        <v>18237394</v>
      </c>
      <c r="D50" s="103">
        <v>0.006633239376195963</v>
      </c>
      <c r="E50" s="103">
        <v>0.001089848692198019</v>
      </c>
      <c r="F50" s="103">
        <v>0.0007271872286139128</v>
      </c>
      <c r="G50" s="103">
        <v>0.003736169761973668</v>
      </c>
    </row>
    <row r="51" spans="2:7" ht="12.75">
      <c r="B51" s="102" t="s">
        <v>114</v>
      </c>
      <c r="C51" s="104">
        <v>1688327</v>
      </c>
      <c r="D51" s="103">
        <v>0.002011458680693965</v>
      </c>
      <c r="E51" s="103">
        <v>0.000463772717015128</v>
      </c>
      <c r="F51" s="103">
        <v>0.00023159020734727335</v>
      </c>
      <c r="G51" s="103">
        <v>0.002431993328306661</v>
      </c>
    </row>
    <row r="52" spans="2:7" ht="12.75">
      <c r="B52" s="102" t="s">
        <v>129</v>
      </c>
      <c r="C52" s="104">
        <v>1</v>
      </c>
      <c r="D52" s="103">
        <v>0</v>
      </c>
      <c r="E52" s="103">
        <v>0</v>
      </c>
      <c r="F52" s="103">
        <v>0</v>
      </c>
      <c r="G52" s="103">
        <v>1</v>
      </c>
    </row>
    <row r="53" spans="2:7" ht="13.5" customHeight="1">
      <c r="B53" s="102" t="s">
        <v>115</v>
      </c>
      <c r="C53" s="104">
        <v>3095</v>
      </c>
      <c r="D53" s="103">
        <v>0.00032310177705977385</v>
      </c>
      <c r="E53" s="103">
        <v>0</v>
      </c>
      <c r="F53" s="103">
        <v>0</v>
      </c>
      <c r="G53" s="103">
        <v>0.0016155088852988692</v>
      </c>
    </row>
    <row r="54" spans="2:7" ht="12.75">
      <c r="B54" s="102" t="s">
        <v>116</v>
      </c>
      <c r="C54" s="104">
        <v>4237</v>
      </c>
      <c r="D54" s="103">
        <v>0</v>
      </c>
      <c r="E54" s="103">
        <v>0</v>
      </c>
      <c r="F54" s="103">
        <v>0</v>
      </c>
      <c r="G54" s="103">
        <v>0.0002360160490913382</v>
      </c>
    </row>
    <row r="55" spans="2:7" ht="12.75">
      <c r="B55" s="102" t="s">
        <v>117</v>
      </c>
      <c r="C55" s="104">
        <v>8679</v>
      </c>
      <c r="D55" s="103">
        <v>0</v>
      </c>
      <c r="E55" s="103">
        <v>0</v>
      </c>
      <c r="F55" s="103">
        <v>0</v>
      </c>
      <c r="G55" s="103">
        <v>0.01106118216384376</v>
      </c>
    </row>
    <row r="56" spans="2:7" ht="12.75">
      <c r="B56" s="102" t="s">
        <v>118</v>
      </c>
      <c r="C56" s="104">
        <v>657707</v>
      </c>
      <c r="D56" s="103">
        <v>0.0015356382097195256</v>
      </c>
      <c r="E56" s="103">
        <v>0.0005063044790461406</v>
      </c>
      <c r="F56" s="103">
        <v>0.0001596455564559903</v>
      </c>
      <c r="G56" s="103">
        <v>0.0015873329613338462</v>
      </c>
    </row>
    <row r="57" spans="2:7" ht="12.75">
      <c r="B57" s="102" t="s">
        <v>119</v>
      </c>
      <c r="C57" s="104">
        <v>112816</v>
      </c>
      <c r="D57" s="103">
        <v>0.0043167635796340946</v>
      </c>
      <c r="E57" s="103">
        <v>0.0012055027655651681</v>
      </c>
      <c r="F57" s="103">
        <v>0.0004431995461636647</v>
      </c>
      <c r="G57" s="103">
        <v>0.007330520493547015</v>
      </c>
    </row>
    <row r="58" spans="2:7" ht="12.75">
      <c r="B58" s="102" t="s">
        <v>120</v>
      </c>
      <c r="C58" s="104">
        <v>85</v>
      </c>
      <c r="D58" s="103">
        <v>0</v>
      </c>
      <c r="E58" s="103">
        <v>0</v>
      </c>
      <c r="F58" s="103">
        <v>0</v>
      </c>
      <c r="G58" s="103">
        <v>0</v>
      </c>
    </row>
    <row r="59" spans="2:7" ht="12.75">
      <c r="B59" s="102" t="s">
        <v>121</v>
      </c>
      <c r="C59" s="104">
        <v>44473</v>
      </c>
      <c r="D59" s="103">
        <v>0.004564567265531895</v>
      </c>
      <c r="E59" s="103">
        <v>0</v>
      </c>
      <c r="F59" s="103">
        <v>0.001956243113799384</v>
      </c>
      <c r="G59" s="103">
        <v>0.0029456074472151645</v>
      </c>
    </row>
    <row r="60" spans="2:7" ht="12.75">
      <c r="B60" s="102" t="s">
        <v>122</v>
      </c>
      <c r="C60" s="104">
        <v>5790</v>
      </c>
      <c r="D60" s="103">
        <v>0.0012089810017271157</v>
      </c>
      <c r="E60" s="103">
        <v>0</v>
      </c>
      <c r="F60" s="103">
        <v>0</v>
      </c>
      <c r="G60" s="103">
        <v>0.0008635578583765112</v>
      </c>
    </row>
    <row r="61" spans="2:7" ht="12.75">
      <c r="B61" s="102" t="s">
        <v>123</v>
      </c>
      <c r="C61" s="104">
        <v>2593387</v>
      </c>
      <c r="D61" s="103">
        <v>0.0022858138796870656</v>
      </c>
      <c r="E61" s="103">
        <v>0.0008984389911725477</v>
      </c>
      <c r="F61" s="103">
        <v>0.0001739038562312528</v>
      </c>
      <c r="G61" s="103">
        <v>0.0017417377352473811</v>
      </c>
    </row>
    <row r="62" spans="2:7" ht="12.75">
      <c r="B62" s="102" t="s">
        <v>124</v>
      </c>
      <c r="C62" s="104">
        <v>1851751</v>
      </c>
      <c r="D62" s="103">
        <v>0.004933708689775245</v>
      </c>
      <c r="E62" s="103">
        <v>0.001102200025813406</v>
      </c>
      <c r="F62" s="103">
        <v>0.0003483189694510763</v>
      </c>
      <c r="G62" s="103">
        <v>0.007605774210463502</v>
      </c>
    </row>
    <row r="63" spans="2:7" ht="12.75">
      <c r="B63" s="147" t="s">
        <v>125</v>
      </c>
      <c r="C63" s="148">
        <v>63640244</v>
      </c>
      <c r="D63" s="149">
        <v>0.004398631784001331</v>
      </c>
      <c r="E63" s="149">
        <v>0.0007620335333723736</v>
      </c>
      <c r="F63" s="149">
        <v>0.00042919382898657646</v>
      </c>
      <c r="G63" s="149">
        <v>0.0026807565351257925</v>
      </c>
    </row>
    <row r="66" ht="12.75">
      <c r="B66" s="101" t="s">
        <v>154</v>
      </c>
    </row>
    <row r="67" spans="4:7" ht="34.5" customHeight="1">
      <c r="D67" s="177" t="s">
        <v>56</v>
      </c>
      <c r="E67" s="177"/>
      <c r="F67" s="177"/>
      <c r="G67" s="177"/>
    </row>
    <row r="68" spans="2:7" ht="25.5">
      <c r="B68" s="101" t="s">
        <v>143</v>
      </c>
      <c r="C68" s="99" t="s">
        <v>31</v>
      </c>
      <c r="D68" s="101" t="s">
        <v>65</v>
      </c>
      <c r="E68" s="101" t="s">
        <v>61</v>
      </c>
      <c r="F68" s="101" t="s">
        <v>62</v>
      </c>
      <c r="G68" s="101" t="s">
        <v>63</v>
      </c>
    </row>
    <row r="69" spans="2:7" ht="12.75">
      <c r="B69" s="102" t="s">
        <v>103</v>
      </c>
      <c r="C69" s="104">
        <v>16497788</v>
      </c>
      <c r="D69" s="103">
        <v>0.002589559279098507</v>
      </c>
      <c r="E69" s="103">
        <v>0.0004849134926451958</v>
      </c>
      <c r="F69" s="103">
        <v>0.00021639264609291865</v>
      </c>
      <c r="G69" s="103">
        <v>0.0012261037661533776</v>
      </c>
    </row>
    <row r="70" spans="2:7" ht="12.75">
      <c r="B70" s="102" t="s">
        <v>104</v>
      </c>
      <c r="C70" s="104">
        <v>97581</v>
      </c>
      <c r="D70" s="103">
        <v>0.009151371680962483</v>
      </c>
      <c r="E70" s="103">
        <v>0.0006353695903915721</v>
      </c>
      <c r="F70" s="103">
        <v>0.00011272686281140796</v>
      </c>
      <c r="G70" s="103">
        <v>0.01077053934679907</v>
      </c>
    </row>
    <row r="71" spans="2:7" ht="12.75">
      <c r="B71" s="102" t="s">
        <v>105</v>
      </c>
      <c r="C71" s="104">
        <v>7696584</v>
      </c>
      <c r="D71" s="103">
        <v>0.0039815066008504554</v>
      </c>
      <c r="E71" s="103">
        <v>0.0007934688947720184</v>
      </c>
      <c r="F71" s="103">
        <v>8.042528997279833E-05</v>
      </c>
      <c r="G71" s="103">
        <v>0.003171147095906444</v>
      </c>
    </row>
    <row r="72" spans="2:7" ht="12.75">
      <c r="B72" s="102" t="s">
        <v>106</v>
      </c>
      <c r="C72" s="104">
        <v>1474107</v>
      </c>
      <c r="D72" s="103">
        <v>0.002827474532038719</v>
      </c>
      <c r="E72" s="103">
        <v>1.3567536142220342E-06</v>
      </c>
      <c r="F72" s="103">
        <v>0.0011356027751038425</v>
      </c>
      <c r="G72" s="103">
        <v>0.0026070020697276384</v>
      </c>
    </row>
    <row r="73" spans="2:7" ht="12.75">
      <c r="B73" s="102" t="s">
        <v>107</v>
      </c>
      <c r="C73" s="104">
        <v>11400824</v>
      </c>
      <c r="D73" s="103">
        <v>0.0049964809561133475</v>
      </c>
      <c r="E73" s="103">
        <v>0.0007195093968646477</v>
      </c>
      <c r="F73" s="103">
        <v>0.0004958413532214865</v>
      </c>
      <c r="G73" s="103">
        <v>0.0016340924129694485</v>
      </c>
    </row>
    <row r="74" spans="2:7" ht="12.75">
      <c r="B74" s="102" t="s">
        <v>108</v>
      </c>
      <c r="C74" s="104">
        <v>3374</v>
      </c>
      <c r="D74" s="103">
        <v>0.0017783046828689982</v>
      </c>
      <c r="E74" s="103">
        <v>0</v>
      </c>
      <c r="F74" s="103">
        <v>0</v>
      </c>
      <c r="G74" s="103">
        <v>0.0026674570243034974</v>
      </c>
    </row>
    <row r="75" spans="2:7" ht="12.75">
      <c r="B75" s="102" t="s">
        <v>109</v>
      </c>
      <c r="C75" s="104">
        <v>1574643</v>
      </c>
      <c r="D75" s="103">
        <v>0.0027904737772307753</v>
      </c>
      <c r="E75" s="103">
        <v>0.00010351552701151944</v>
      </c>
      <c r="F75" s="103">
        <v>0.0005918801912560498</v>
      </c>
      <c r="G75" s="103">
        <v>0.0012072577720791315</v>
      </c>
    </row>
    <row r="76" spans="2:7" ht="12.75">
      <c r="B76" s="102" t="s">
        <v>110</v>
      </c>
      <c r="C76" s="104">
        <v>1123313</v>
      </c>
      <c r="D76" s="103">
        <v>0.0024908462734785407</v>
      </c>
      <c r="E76" s="103">
        <v>0.00022344618107330726</v>
      </c>
      <c r="F76" s="103">
        <v>0.00042997810939604547</v>
      </c>
      <c r="G76" s="103">
        <v>0.0013825176064017775</v>
      </c>
    </row>
    <row r="77" spans="2:7" ht="12.75">
      <c r="B77" s="102" t="s">
        <v>111</v>
      </c>
      <c r="C77" s="104">
        <v>5901</v>
      </c>
      <c r="D77" s="103">
        <v>0</v>
      </c>
      <c r="E77" s="103">
        <v>0</v>
      </c>
      <c r="F77" s="103">
        <v>0</v>
      </c>
      <c r="G77" s="103">
        <v>0.0033892560582952044</v>
      </c>
    </row>
    <row r="78" spans="2:7" ht="12.75">
      <c r="B78" s="102" t="s">
        <v>112</v>
      </c>
      <c r="C78" s="104">
        <v>1245804</v>
      </c>
      <c r="D78" s="103">
        <v>0.001065978275876462</v>
      </c>
      <c r="E78" s="103">
        <v>0.0006044289470895903</v>
      </c>
      <c r="F78" s="103">
        <v>0</v>
      </c>
      <c r="G78" s="103">
        <v>0.0012875219536941606</v>
      </c>
    </row>
    <row r="79" spans="2:7" ht="12.75">
      <c r="B79" s="102" t="s">
        <v>113</v>
      </c>
      <c r="C79" s="104">
        <v>19154014</v>
      </c>
      <c r="D79" s="103">
        <v>0.006083215768767841</v>
      </c>
      <c r="E79" s="103">
        <v>0.0010842635909110226</v>
      </c>
      <c r="F79" s="103">
        <v>0.0006851305423500265</v>
      </c>
      <c r="G79" s="103">
        <v>0.003280461212986479</v>
      </c>
    </row>
    <row r="80" spans="2:7" ht="12.75">
      <c r="B80" s="102" t="s">
        <v>114</v>
      </c>
      <c r="C80" s="104">
        <v>1844645</v>
      </c>
      <c r="D80" s="103">
        <v>0.002031827262156133</v>
      </c>
      <c r="E80" s="103">
        <v>0.0003561660915785964</v>
      </c>
      <c r="F80" s="103">
        <v>0.00016209080880060932</v>
      </c>
      <c r="G80" s="103">
        <v>0.0019890005936101527</v>
      </c>
    </row>
    <row r="81" spans="2:7" ht="13.5" customHeight="1">
      <c r="B81" s="102" t="s">
        <v>115</v>
      </c>
      <c r="C81" s="104">
        <v>3788</v>
      </c>
      <c r="D81" s="103">
        <v>0.0015839493136219642</v>
      </c>
      <c r="E81" s="103">
        <v>0</v>
      </c>
      <c r="F81" s="103">
        <v>0</v>
      </c>
      <c r="G81" s="103">
        <v>0.0031678986272439284</v>
      </c>
    </row>
    <row r="82" spans="2:7" ht="12.75">
      <c r="B82" s="102" t="s">
        <v>116</v>
      </c>
      <c r="C82" s="104">
        <v>4360</v>
      </c>
      <c r="D82" s="103">
        <v>0</v>
      </c>
      <c r="E82" s="103">
        <v>0</v>
      </c>
      <c r="F82" s="103">
        <v>0</v>
      </c>
      <c r="G82" s="103">
        <v>0.00022935779816513763</v>
      </c>
    </row>
    <row r="83" spans="2:7" ht="12.75">
      <c r="B83" s="102" t="s">
        <v>117</v>
      </c>
      <c r="C83" s="104">
        <v>9102</v>
      </c>
      <c r="D83" s="103">
        <v>0</v>
      </c>
      <c r="E83" s="103">
        <v>0</v>
      </c>
      <c r="F83" s="103">
        <v>0</v>
      </c>
      <c r="G83" s="103">
        <v>0.007361019556141508</v>
      </c>
    </row>
    <row r="84" spans="2:7" ht="12.75">
      <c r="B84" s="102" t="s">
        <v>118</v>
      </c>
      <c r="C84" s="104">
        <v>682176</v>
      </c>
      <c r="D84" s="103">
        <v>0.0021196875879538417</v>
      </c>
      <c r="E84" s="103">
        <v>0.0004500304906651656</v>
      </c>
      <c r="F84" s="103">
        <v>0.0001553851205553992</v>
      </c>
      <c r="G84" s="103">
        <v>0.0015963622291021672</v>
      </c>
    </row>
    <row r="85" spans="2:7" ht="12.75">
      <c r="B85" s="102" t="s">
        <v>119</v>
      </c>
      <c r="C85" s="104">
        <v>100736</v>
      </c>
      <c r="D85" s="103">
        <v>0.003841724904701398</v>
      </c>
      <c r="E85" s="103">
        <v>0.0010125476493011436</v>
      </c>
      <c r="F85" s="103">
        <v>0.0004963468869123253</v>
      </c>
      <c r="G85" s="103">
        <v>0.004625952986022872</v>
      </c>
    </row>
    <row r="86" spans="2:7" ht="12.75">
      <c r="B86" s="102" t="s">
        <v>120</v>
      </c>
      <c r="C86" s="104">
        <v>47</v>
      </c>
      <c r="D86" s="103">
        <v>0</v>
      </c>
      <c r="E86" s="103">
        <v>0</v>
      </c>
      <c r="F86" s="103">
        <v>0</v>
      </c>
      <c r="G86" s="103">
        <v>0</v>
      </c>
    </row>
    <row r="87" spans="2:7" ht="12.75">
      <c r="B87" s="102" t="s">
        <v>121</v>
      </c>
      <c r="C87" s="104">
        <v>45332</v>
      </c>
      <c r="D87" s="103">
        <v>0.0035074561016500486</v>
      </c>
      <c r="E87" s="103">
        <v>0</v>
      </c>
      <c r="F87" s="103">
        <v>0.0011691520338833496</v>
      </c>
      <c r="G87" s="103">
        <v>0.0017647577869937352</v>
      </c>
    </row>
    <row r="88" spans="2:7" ht="12.75">
      <c r="B88" s="102" t="s">
        <v>122</v>
      </c>
      <c r="C88" s="104">
        <v>5264</v>
      </c>
      <c r="D88" s="103">
        <v>0.00037993920972644377</v>
      </c>
      <c r="E88" s="103">
        <v>0</v>
      </c>
      <c r="F88" s="103">
        <v>0</v>
      </c>
      <c r="G88" s="103">
        <v>0.0009498480243161094</v>
      </c>
    </row>
    <row r="89" spans="2:7" ht="12.75">
      <c r="B89" s="102" t="s">
        <v>123</v>
      </c>
      <c r="C89" s="104">
        <v>2813884</v>
      </c>
      <c r="D89" s="103">
        <v>0.0022715932852953426</v>
      </c>
      <c r="E89" s="103">
        <v>0.0009186590492003224</v>
      </c>
      <c r="F89" s="103">
        <v>0.00018053338375000533</v>
      </c>
      <c r="G89" s="103">
        <v>0.0013024701800074204</v>
      </c>
    </row>
    <row r="90" spans="2:7" ht="12.75">
      <c r="B90" s="102" t="s">
        <v>124</v>
      </c>
      <c r="C90" s="104">
        <v>1998076</v>
      </c>
      <c r="D90" s="103">
        <v>0.004541368796782505</v>
      </c>
      <c r="E90" s="103">
        <v>0.0010254865180303451</v>
      </c>
      <c r="F90" s="103">
        <v>0.00032030813642724303</v>
      </c>
      <c r="G90" s="103">
        <v>0.006699945347424222</v>
      </c>
    </row>
    <row r="91" spans="2:7" ht="12.75">
      <c r="B91" s="147" t="s">
        <v>125</v>
      </c>
      <c r="C91" s="148">
        <v>67781343</v>
      </c>
      <c r="D91" s="149">
        <v>0.004155258475772603</v>
      </c>
      <c r="E91" s="149">
        <v>0.0007377988954866238</v>
      </c>
      <c r="F91" s="149">
        <v>0.0004089768478030894</v>
      </c>
      <c r="G91" s="149">
        <v>0.0023387114061755904</v>
      </c>
    </row>
    <row r="92" spans="3:7" ht="12.75">
      <c r="C92" s="126"/>
      <c r="D92" s="46"/>
      <c r="E92" s="46"/>
      <c r="F92" s="46"/>
      <c r="G92" s="46"/>
    </row>
    <row r="94" ht="12.75">
      <c r="B94" s="101" t="s">
        <v>163</v>
      </c>
    </row>
    <row r="95" spans="4:7" ht="33" customHeight="1">
      <c r="D95" s="177" t="s">
        <v>56</v>
      </c>
      <c r="E95" s="177"/>
      <c r="F95" s="177"/>
      <c r="G95" s="177"/>
    </row>
    <row r="96" spans="2:7" ht="25.5">
      <c r="B96" s="101" t="s">
        <v>143</v>
      </c>
      <c r="C96" s="99" t="s">
        <v>31</v>
      </c>
      <c r="D96" s="101" t="s">
        <v>65</v>
      </c>
      <c r="E96" s="101" t="s">
        <v>61</v>
      </c>
      <c r="F96" s="101" t="s">
        <v>62</v>
      </c>
      <c r="G96" s="101" t="s">
        <v>63</v>
      </c>
    </row>
    <row r="97" spans="2:7" ht="12.75">
      <c r="B97" s="102" t="s">
        <v>103</v>
      </c>
      <c r="C97" s="104">
        <v>15882428</v>
      </c>
      <c r="D97" s="103">
        <v>0.0024458477003642012</v>
      </c>
      <c r="E97" s="103">
        <v>0.00048682732891973445</v>
      </c>
      <c r="F97" s="103">
        <v>0.00018485838563222197</v>
      </c>
      <c r="G97" s="103">
        <v>0.001286956880900074</v>
      </c>
    </row>
    <row r="98" spans="2:7" ht="12.75">
      <c r="B98" s="102" t="s">
        <v>104</v>
      </c>
      <c r="C98" s="104">
        <v>98062</v>
      </c>
      <c r="D98" s="103">
        <v>0.004548143011564113</v>
      </c>
      <c r="E98" s="103">
        <v>0.0004181028329016337</v>
      </c>
      <c r="F98" s="103">
        <v>3.059289021231466E-05</v>
      </c>
      <c r="G98" s="103">
        <v>0.011533519610042627</v>
      </c>
    </row>
    <row r="99" spans="2:7" ht="12.75">
      <c r="B99" s="102" t="s">
        <v>105</v>
      </c>
      <c r="C99" s="104">
        <v>7435654</v>
      </c>
      <c r="D99" s="103">
        <v>0.00354750234478366</v>
      </c>
      <c r="E99" s="103">
        <v>0.0006440590161941371</v>
      </c>
      <c r="F99" s="103">
        <v>0.00020213420366251575</v>
      </c>
      <c r="G99" s="103">
        <v>0.003144175347588793</v>
      </c>
    </row>
    <row r="100" spans="2:7" ht="12.75">
      <c r="B100" s="102" t="s">
        <v>106</v>
      </c>
      <c r="C100" s="104">
        <v>1474246</v>
      </c>
      <c r="D100" s="103">
        <v>0.003428193123807017</v>
      </c>
      <c r="E100" s="103">
        <v>6.783128460243406E-07</v>
      </c>
      <c r="F100" s="103">
        <v>0.0010839439279468962</v>
      </c>
      <c r="G100" s="103">
        <v>0.0026942586244086807</v>
      </c>
    </row>
    <row r="101" spans="2:7" ht="12.75">
      <c r="B101" s="102" t="s">
        <v>107</v>
      </c>
      <c r="C101" s="104">
        <v>11178170</v>
      </c>
      <c r="D101" s="103">
        <v>0.005030698226990643</v>
      </c>
      <c r="E101" s="103">
        <v>0.0006534164357851061</v>
      </c>
      <c r="F101" s="103">
        <v>0.0004822792997422655</v>
      </c>
      <c r="G101" s="103">
        <v>0.0015623308645332822</v>
      </c>
    </row>
    <row r="102" spans="2:7" ht="12.75">
      <c r="B102" s="102" t="s">
        <v>108</v>
      </c>
      <c r="C102" s="104">
        <v>3081</v>
      </c>
      <c r="D102" s="103">
        <v>0.0012982797792924375</v>
      </c>
      <c r="E102" s="103">
        <v>0</v>
      </c>
      <c r="F102" s="103">
        <v>0</v>
      </c>
      <c r="G102" s="103">
        <v>0.0016228497241155468</v>
      </c>
    </row>
    <row r="103" spans="2:7" ht="12.75">
      <c r="B103" s="102" t="s">
        <v>109</v>
      </c>
      <c r="C103" s="104">
        <v>1566067</v>
      </c>
      <c r="D103" s="103">
        <v>0.00283895899728428</v>
      </c>
      <c r="E103" s="103">
        <v>8.10948701428483E-05</v>
      </c>
      <c r="F103" s="103">
        <v>0.0006698308565342351</v>
      </c>
      <c r="G103" s="103">
        <v>0.0012956022954318045</v>
      </c>
    </row>
    <row r="104" spans="2:7" ht="12.75">
      <c r="B104" s="102" t="s">
        <v>110</v>
      </c>
      <c r="C104" s="104">
        <v>1070507</v>
      </c>
      <c r="D104" s="103">
        <v>0.0021485146757564406</v>
      </c>
      <c r="E104" s="103">
        <v>0.00020364182578908873</v>
      </c>
      <c r="F104" s="103">
        <v>0.0004530563555399451</v>
      </c>
      <c r="G104" s="103">
        <v>0.001657158710779098</v>
      </c>
    </row>
    <row r="105" spans="2:7" ht="12.75">
      <c r="B105" s="102" t="s">
        <v>111</v>
      </c>
      <c r="C105" s="104">
        <v>5925</v>
      </c>
      <c r="D105" s="103">
        <v>0</v>
      </c>
      <c r="E105" s="103">
        <v>0.002869198312236287</v>
      </c>
      <c r="F105" s="103">
        <v>0</v>
      </c>
      <c r="G105" s="103">
        <v>0.0052320675105485236</v>
      </c>
    </row>
    <row r="106" spans="2:7" ht="12.75">
      <c r="B106" s="102" t="s">
        <v>112</v>
      </c>
      <c r="C106" s="104">
        <v>1218437</v>
      </c>
      <c r="D106" s="103">
        <v>0.0012532449359302122</v>
      </c>
      <c r="E106" s="103">
        <v>0.0006163634229755006</v>
      </c>
      <c r="F106" s="103">
        <v>0</v>
      </c>
      <c r="G106" s="103">
        <v>0.0011908699423934105</v>
      </c>
    </row>
    <row r="107" spans="2:7" ht="12.75">
      <c r="B107" s="102" t="s">
        <v>113</v>
      </c>
      <c r="C107" s="104">
        <v>18336794</v>
      </c>
      <c r="D107" s="103">
        <v>0.0052235957932449915</v>
      </c>
      <c r="E107" s="103">
        <v>0.0009877953583379952</v>
      </c>
      <c r="F107" s="103">
        <v>0.0005775818826344452</v>
      </c>
      <c r="G107" s="103">
        <v>0.002810360415239436</v>
      </c>
    </row>
    <row r="108" spans="2:7" ht="12.75">
      <c r="B108" s="102" t="s">
        <v>114</v>
      </c>
      <c r="C108" s="104">
        <v>1733878</v>
      </c>
      <c r="D108" s="103">
        <v>0.001547398375202869</v>
      </c>
      <c r="E108" s="103">
        <v>0.0003800728770997729</v>
      </c>
      <c r="F108" s="103">
        <v>0.00021800841812399718</v>
      </c>
      <c r="G108" s="103">
        <v>0.0019257410267619751</v>
      </c>
    </row>
    <row r="109" spans="2:7" ht="13.5" customHeight="1">
      <c r="B109" s="102" t="s">
        <v>115</v>
      </c>
      <c r="C109" s="104">
        <v>3914</v>
      </c>
      <c r="D109" s="103">
        <v>0.000510986203372509</v>
      </c>
      <c r="E109" s="103">
        <v>0</v>
      </c>
      <c r="F109" s="103">
        <v>0</v>
      </c>
      <c r="G109" s="103">
        <v>0.0012774655084312723</v>
      </c>
    </row>
    <row r="110" spans="2:7" ht="12.75">
      <c r="B110" s="102" t="s">
        <v>116</v>
      </c>
      <c r="C110" s="104">
        <v>4397</v>
      </c>
      <c r="D110" s="103">
        <v>0</v>
      </c>
      <c r="E110" s="103">
        <v>0</v>
      </c>
      <c r="F110" s="103">
        <v>0</v>
      </c>
      <c r="G110" s="103">
        <v>0</v>
      </c>
    </row>
    <row r="111" spans="2:7" ht="12.75">
      <c r="B111" s="102" t="s">
        <v>117</v>
      </c>
      <c r="C111" s="104">
        <v>10050</v>
      </c>
      <c r="D111" s="103">
        <v>0</v>
      </c>
      <c r="E111" s="103">
        <v>9.950248756218905E-05</v>
      </c>
      <c r="F111" s="103">
        <v>0</v>
      </c>
      <c r="G111" s="103">
        <v>0.00955223880597015</v>
      </c>
    </row>
    <row r="112" spans="2:7" ht="12.75">
      <c r="B112" s="102" t="s">
        <v>118</v>
      </c>
      <c r="C112" s="104">
        <v>621442</v>
      </c>
      <c r="D112" s="103">
        <v>0.0016912278217436222</v>
      </c>
      <c r="E112" s="103">
        <v>0.0006130901998899334</v>
      </c>
      <c r="F112" s="103">
        <v>0.0005310230077786825</v>
      </c>
      <c r="G112" s="103">
        <v>0.0016509988060028128</v>
      </c>
    </row>
    <row r="113" spans="2:7" ht="12.75">
      <c r="B113" s="102" t="s">
        <v>119</v>
      </c>
      <c r="C113" s="104">
        <v>76649</v>
      </c>
      <c r="D113" s="103">
        <v>0.004018317264413104</v>
      </c>
      <c r="E113" s="103">
        <v>0.0011219976777257369</v>
      </c>
      <c r="F113" s="103">
        <v>0.0003783480541168182</v>
      </c>
      <c r="G113" s="103">
        <v>0.0038356664796670536</v>
      </c>
    </row>
    <row r="114" spans="2:7" ht="12.75">
      <c r="B114" s="102" t="s">
        <v>120</v>
      </c>
      <c r="C114" s="104">
        <v>85</v>
      </c>
      <c r="D114" s="103">
        <v>0</v>
      </c>
      <c r="E114" s="103">
        <v>0</v>
      </c>
      <c r="F114" s="103">
        <v>0</v>
      </c>
      <c r="G114" s="103">
        <v>0</v>
      </c>
    </row>
    <row r="115" spans="2:7" ht="12.75">
      <c r="B115" s="102" t="s">
        <v>121</v>
      </c>
      <c r="C115" s="104">
        <v>43775</v>
      </c>
      <c r="D115" s="103">
        <v>0.003792118789263278</v>
      </c>
      <c r="E115" s="103">
        <v>0</v>
      </c>
      <c r="F115" s="103">
        <v>0.0025585379782981153</v>
      </c>
      <c r="G115" s="103">
        <v>0.0028783552255853798</v>
      </c>
    </row>
    <row r="116" spans="2:7" ht="12.75">
      <c r="B116" s="102" t="s">
        <v>122</v>
      </c>
      <c r="C116" s="104">
        <v>4973</v>
      </c>
      <c r="D116" s="103">
        <v>0.0004021717273275689</v>
      </c>
      <c r="E116" s="103">
        <v>0.00020108586366378444</v>
      </c>
      <c r="F116" s="103">
        <v>0</v>
      </c>
      <c r="G116" s="103">
        <v>0.00020108586366378444</v>
      </c>
    </row>
    <row r="117" spans="2:7" ht="12.75">
      <c r="B117" s="102" t="s">
        <v>123</v>
      </c>
      <c r="C117" s="104">
        <v>2822450</v>
      </c>
      <c r="D117" s="103">
        <v>0.00195610196814824</v>
      </c>
      <c r="E117" s="103">
        <v>0.0008999273680667505</v>
      </c>
      <c r="F117" s="103">
        <v>0.00019415755814983435</v>
      </c>
      <c r="G117" s="103">
        <v>0.0013945331183900511</v>
      </c>
    </row>
    <row r="118" spans="2:7" ht="12.75">
      <c r="B118" s="102" t="s">
        <v>124</v>
      </c>
      <c r="C118" s="104">
        <v>1992212</v>
      </c>
      <c r="D118" s="103">
        <v>0.0043178135660261055</v>
      </c>
      <c r="E118" s="103">
        <v>0.0009240984393227227</v>
      </c>
      <c r="F118" s="103">
        <v>0.00030769817670007007</v>
      </c>
      <c r="G118" s="103">
        <v>0.006195123812124412</v>
      </c>
    </row>
    <row r="119" spans="2:7" ht="12.75">
      <c r="B119" s="147" t="s">
        <v>125</v>
      </c>
      <c r="C119" s="148">
        <v>65583196</v>
      </c>
      <c r="D119" s="149">
        <v>0.0038150016354799175</v>
      </c>
      <c r="E119" s="149">
        <v>0.0006800827455862322</v>
      </c>
      <c r="F119" s="149">
        <v>0.0003898254668772165</v>
      </c>
      <c r="G119" s="149">
        <v>0.002201387074823252</v>
      </c>
    </row>
    <row r="122" ht="12.75">
      <c r="B122" s="101" t="s">
        <v>159</v>
      </c>
    </row>
    <row r="123" spans="4:7" ht="33.75" customHeight="1">
      <c r="D123" s="177" t="s">
        <v>56</v>
      </c>
      <c r="E123" s="177"/>
      <c r="F123" s="177"/>
      <c r="G123" s="177"/>
    </row>
    <row r="124" spans="2:7" ht="25.5">
      <c r="B124" s="101" t="s">
        <v>143</v>
      </c>
      <c r="C124" s="99" t="s">
        <v>31</v>
      </c>
      <c r="D124" s="101" t="s">
        <v>65</v>
      </c>
      <c r="E124" s="101" t="s">
        <v>61</v>
      </c>
      <c r="F124" s="101" t="s">
        <v>62</v>
      </c>
      <c r="G124" s="101" t="s">
        <v>63</v>
      </c>
    </row>
    <row r="125" spans="2:7" ht="12.75">
      <c r="B125" s="102" t="s">
        <v>103</v>
      </c>
      <c r="C125" s="104">
        <v>16168744</v>
      </c>
      <c r="D125" s="103">
        <v>0.0023241137344991052</v>
      </c>
      <c r="E125" s="103">
        <v>0.0004652185723269538</v>
      </c>
      <c r="F125" s="103">
        <v>0.00017991502617643027</v>
      </c>
      <c r="G125" s="103">
        <v>0.0013127179204519535</v>
      </c>
    </row>
    <row r="126" spans="2:7" ht="12.75">
      <c r="B126" s="102" t="s">
        <v>104</v>
      </c>
      <c r="C126" s="104">
        <v>100852</v>
      </c>
      <c r="D126" s="103">
        <v>0.00410502518542022</v>
      </c>
      <c r="E126" s="103">
        <v>0.000515607028120414</v>
      </c>
      <c r="F126" s="103">
        <v>0.0002875500733748463</v>
      </c>
      <c r="G126" s="103">
        <v>0.008953714353706422</v>
      </c>
    </row>
    <row r="127" spans="2:7" ht="12.75">
      <c r="B127" s="102" t="s">
        <v>105</v>
      </c>
      <c r="C127" s="104">
        <v>8311162</v>
      </c>
      <c r="D127" s="103">
        <v>0.0033538029940939668</v>
      </c>
      <c r="E127" s="103">
        <v>0.0005119621059004746</v>
      </c>
      <c r="F127" s="103">
        <v>0.00017711121501421824</v>
      </c>
      <c r="G127" s="103">
        <v>0.0027927502796841162</v>
      </c>
    </row>
    <row r="128" spans="2:7" ht="12.75">
      <c r="B128" s="102" t="s">
        <v>106</v>
      </c>
      <c r="C128" s="104">
        <v>1529827</v>
      </c>
      <c r="D128" s="103">
        <v>0.0032631140645314797</v>
      </c>
      <c r="E128" s="103">
        <v>1.961006048396322E-06</v>
      </c>
      <c r="F128" s="103">
        <v>0.0009641613071281916</v>
      </c>
      <c r="G128" s="103">
        <v>0.0027048810094213267</v>
      </c>
    </row>
    <row r="129" spans="2:7" ht="12.75">
      <c r="B129" s="102" t="s">
        <v>107</v>
      </c>
      <c r="C129" s="104">
        <v>11357540</v>
      </c>
      <c r="D129" s="103">
        <v>0.004852987530750497</v>
      </c>
      <c r="E129" s="103">
        <v>0.0006318269625288574</v>
      </c>
      <c r="F129" s="103">
        <v>0.0004349533437698657</v>
      </c>
      <c r="G129" s="103">
        <v>0.0015819446816828292</v>
      </c>
    </row>
    <row r="130" spans="2:7" ht="12.75">
      <c r="B130" s="102" t="s">
        <v>108</v>
      </c>
      <c r="C130" s="104">
        <v>3041</v>
      </c>
      <c r="D130" s="103">
        <v>0.0006576783952647156</v>
      </c>
      <c r="E130" s="103">
        <v>0.0003288391976323578</v>
      </c>
      <c r="F130" s="103">
        <v>0</v>
      </c>
      <c r="G130" s="103">
        <v>0.00295955277869122</v>
      </c>
    </row>
    <row r="131" spans="2:7" ht="12.75">
      <c r="B131" s="102" t="s">
        <v>109</v>
      </c>
      <c r="C131" s="104">
        <v>1629059</v>
      </c>
      <c r="D131" s="103">
        <v>0.0028347653461292684</v>
      </c>
      <c r="E131" s="103">
        <v>0.00010435472257297004</v>
      </c>
      <c r="F131" s="103">
        <v>0.0005426445573794443</v>
      </c>
      <c r="G131" s="103">
        <v>0.001292770857286323</v>
      </c>
    </row>
    <row r="132" spans="2:7" ht="12.75">
      <c r="B132" s="102" t="s">
        <v>110</v>
      </c>
      <c r="C132" s="104">
        <v>1101296</v>
      </c>
      <c r="D132" s="103">
        <v>0.002536102918743008</v>
      </c>
      <c r="E132" s="103">
        <v>0.00020067266202728422</v>
      </c>
      <c r="F132" s="103">
        <v>0.00045401054757304124</v>
      </c>
      <c r="G132" s="103">
        <v>0.0015073150179424968</v>
      </c>
    </row>
    <row r="133" spans="2:7" ht="12.75">
      <c r="B133" s="102" t="s">
        <v>111</v>
      </c>
      <c r="C133" s="104">
        <v>4493</v>
      </c>
      <c r="D133" s="103">
        <v>0</v>
      </c>
      <c r="E133" s="103">
        <v>0.0006677053193857111</v>
      </c>
      <c r="F133" s="103">
        <v>0</v>
      </c>
      <c r="G133" s="103">
        <v>0.0026708212775428445</v>
      </c>
    </row>
    <row r="134" spans="2:7" ht="12.75">
      <c r="B134" s="102" t="s">
        <v>112</v>
      </c>
      <c r="C134" s="104">
        <v>1254998</v>
      </c>
      <c r="D134" s="103">
        <v>0.0011641452815064246</v>
      </c>
      <c r="E134" s="103">
        <v>0.0005752997215931818</v>
      </c>
      <c r="F134" s="103">
        <v>0</v>
      </c>
      <c r="G134" s="103">
        <v>0.0013984086030415985</v>
      </c>
    </row>
    <row r="135" spans="2:7" ht="12.75">
      <c r="B135" s="102" t="s">
        <v>113</v>
      </c>
      <c r="C135" s="104">
        <v>18641403</v>
      </c>
      <c r="D135" s="103">
        <v>0.0049375038992505015</v>
      </c>
      <c r="E135" s="103">
        <v>0.0008616840695949763</v>
      </c>
      <c r="F135" s="103">
        <v>0.00046487917245284597</v>
      </c>
      <c r="G135" s="103">
        <v>0.002707682463599977</v>
      </c>
    </row>
    <row r="136" spans="2:7" ht="12.75">
      <c r="B136" s="102" t="s">
        <v>114</v>
      </c>
      <c r="C136" s="104">
        <v>1743607</v>
      </c>
      <c r="D136" s="103">
        <v>0.0012227526042279022</v>
      </c>
      <c r="E136" s="103">
        <v>0.00036361404834919797</v>
      </c>
      <c r="F136" s="103">
        <v>0.00048233346161147554</v>
      </c>
      <c r="G136" s="103">
        <v>0.0021208907741251328</v>
      </c>
    </row>
    <row r="137" spans="2:7" ht="13.5" customHeight="1">
      <c r="B137" s="102" t="s">
        <v>115</v>
      </c>
      <c r="C137" s="104">
        <v>4025</v>
      </c>
      <c r="D137" s="103">
        <v>0.0012422360248447205</v>
      </c>
      <c r="E137" s="103">
        <v>0.0002484472049689441</v>
      </c>
      <c r="F137" s="103">
        <v>0</v>
      </c>
      <c r="G137" s="103">
        <v>0.004968944099378882</v>
      </c>
    </row>
    <row r="138" spans="2:7" ht="12.75">
      <c r="B138" s="102" t="s">
        <v>116</v>
      </c>
      <c r="C138" s="104">
        <v>4364</v>
      </c>
      <c r="D138" s="103">
        <v>0</v>
      </c>
      <c r="E138" s="103">
        <v>0</v>
      </c>
      <c r="F138" s="103">
        <v>0</v>
      </c>
      <c r="G138" s="103">
        <v>0.0009165902841429881</v>
      </c>
    </row>
    <row r="139" spans="2:7" ht="12.75">
      <c r="B139" s="102" t="s">
        <v>117</v>
      </c>
      <c r="C139" s="104">
        <v>11175</v>
      </c>
      <c r="D139" s="103">
        <v>0.0006263982102908277</v>
      </c>
      <c r="E139" s="103">
        <v>0</v>
      </c>
      <c r="F139" s="103">
        <v>0</v>
      </c>
      <c r="G139" s="103">
        <v>0.0070693512304250555</v>
      </c>
    </row>
    <row r="140" spans="2:7" ht="12.75">
      <c r="B140" s="102" t="s">
        <v>118</v>
      </c>
      <c r="C140" s="104">
        <v>623102</v>
      </c>
      <c r="D140" s="103">
        <v>0.0013737718704160795</v>
      </c>
      <c r="E140" s="103">
        <v>0.0006050373775080164</v>
      </c>
      <c r="F140" s="103">
        <v>0.0005584960407766305</v>
      </c>
      <c r="G140" s="103">
        <v>0.001393030354580791</v>
      </c>
    </row>
    <row r="141" spans="2:7" ht="12.75">
      <c r="B141" s="102" t="s">
        <v>119</v>
      </c>
      <c r="C141" s="104">
        <v>58934</v>
      </c>
      <c r="D141" s="103">
        <v>0.006193368853293515</v>
      </c>
      <c r="E141" s="103">
        <v>0.0014592595106390199</v>
      </c>
      <c r="F141" s="103">
        <v>0.00033936267689279535</v>
      </c>
      <c r="G141" s="103">
        <v>0.005616452302575763</v>
      </c>
    </row>
    <row r="142" spans="2:7" ht="12.75">
      <c r="B142" s="102" t="s">
        <v>120</v>
      </c>
      <c r="C142" s="104">
        <v>20</v>
      </c>
      <c r="D142" s="103">
        <v>0</v>
      </c>
      <c r="E142" s="103">
        <v>0</v>
      </c>
      <c r="F142" s="103">
        <v>0</v>
      </c>
      <c r="G142" s="103">
        <v>0</v>
      </c>
    </row>
    <row r="143" spans="2:7" ht="12.75">
      <c r="B143" s="102" t="s">
        <v>121</v>
      </c>
      <c r="C143" s="104">
        <v>38177</v>
      </c>
      <c r="D143" s="103">
        <v>0.003457579170704875</v>
      </c>
      <c r="E143" s="103">
        <v>0</v>
      </c>
      <c r="F143" s="103">
        <v>0.0006024569767137281</v>
      </c>
      <c r="G143" s="103">
        <v>0.0024098279068549126</v>
      </c>
    </row>
    <row r="144" spans="2:7" ht="12.75">
      <c r="B144" s="102" t="s">
        <v>122</v>
      </c>
      <c r="C144" s="104">
        <v>4426</v>
      </c>
      <c r="D144" s="103">
        <v>0.00022593764121102577</v>
      </c>
      <c r="E144" s="103">
        <v>0.00022593764121102577</v>
      </c>
      <c r="F144" s="103">
        <v>0</v>
      </c>
      <c r="G144" s="103">
        <v>0.0011296882060551287</v>
      </c>
    </row>
    <row r="145" spans="2:7" ht="12.75">
      <c r="B145" s="102" t="s">
        <v>123</v>
      </c>
      <c r="C145" s="104">
        <v>2925165</v>
      </c>
      <c r="D145" s="103">
        <v>0.002021424432467912</v>
      </c>
      <c r="E145" s="103">
        <v>0.0008621735867891213</v>
      </c>
      <c r="F145" s="103">
        <v>0.00017845147196824795</v>
      </c>
      <c r="G145" s="103">
        <v>0.0015486305900692782</v>
      </c>
    </row>
    <row r="146" spans="2:7" ht="12.75">
      <c r="B146" s="102" t="s">
        <v>124</v>
      </c>
      <c r="C146" s="104">
        <v>2070701</v>
      </c>
      <c r="D146" s="103">
        <v>0.004718691882604007</v>
      </c>
      <c r="E146" s="103">
        <v>0.000943641790871787</v>
      </c>
      <c r="F146" s="103">
        <v>0.0003259765654239796</v>
      </c>
      <c r="G146" s="103">
        <v>0.005563816311480991</v>
      </c>
    </row>
    <row r="147" spans="2:7" ht="12.75">
      <c r="B147" s="147" t="s">
        <v>125</v>
      </c>
      <c r="C147" s="148">
        <v>67586111</v>
      </c>
      <c r="D147" s="149">
        <v>0.0036408959823121057</v>
      </c>
      <c r="E147" s="149">
        <v>0.0006179228155323214</v>
      </c>
      <c r="F147" s="149">
        <v>0.00034480457086811817</v>
      </c>
      <c r="G147" s="149">
        <v>0.0021396259950509653</v>
      </c>
    </row>
    <row r="150" ht="12.75">
      <c r="B150" s="101" t="s">
        <v>164</v>
      </c>
    </row>
    <row r="151" spans="4:7" ht="37.5" customHeight="1">
      <c r="D151" s="177" t="s">
        <v>56</v>
      </c>
      <c r="E151" s="177"/>
      <c r="F151" s="177"/>
      <c r="G151" s="177"/>
    </row>
    <row r="152" spans="2:7" ht="36" customHeight="1">
      <c r="B152" s="101" t="s">
        <v>143</v>
      </c>
      <c r="C152" s="99" t="s">
        <v>31</v>
      </c>
      <c r="D152" s="101" t="s">
        <v>65</v>
      </c>
      <c r="E152" s="101" t="s">
        <v>61</v>
      </c>
      <c r="F152" s="101" t="s">
        <v>62</v>
      </c>
      <c r="G152" s="101" t="s">
        <v>63</v>
      </c>
    </row>
    <row r="153" spans="2:7" ht="12.75">
      <c r="B153" s="102" t="s">
        <v>103</v>
      </c>
      <c r="C153" s="104">
        <v>15935307</v>
      </c>
      <c r="D153" s="103">
        <v>0.0024795882501667523</v>
      </c>
      <c r="E153" s="103">
        <v>0.00046218124319788754</v>
      </c>
      <c r="F153" s="103">
        <v>0.00019196366910282934</v>
      </c>
      <c r="G153" s="103">
        <v>0.0010305418025520312</v>
      </c>
    </row>
    <row r="154" spans="2:7" ht="12.75">
      <c r="B154" s="102" t="s">
        <v>104</v>
      </c>
      <c r="C154" s="104">
        <v>99964</v>
      </c>
      <c r="D154" s="103">
        <v>0.0020907526709615463</v>
      </c>
      <c r="E154" s="103">
        <v>0.001360489776319475</v>
      </c>
      <c r="F154" s="103">
        <v>9.003241166820055E-05</v>
      </c>
      <c r="G154" s="103">
        <v>0.010593813772958266</v>
      </c>
    </row>
    <row r="155" spans="2:7" ht="12.75">
      <c r="B155" s="102" t="s">
        <v>105</v>
      </c>
      <c r="C155" s="104">
        <v>7390557</v>
      </c>
      <c r="D155" s="103">
        <v>0.003767375043586025</v>
      </c>
      <c r="E155" s="103">
        <v>0.0005758699919370082</v>
      </c>
      <c r="F155" s="103">
        <v>0.00021568063137866335</v>
      </c>
      <c r="G155" s="103">
        <v>0.0038247455503015535</v>
      </c>
    </row>
    <row r="156" spans="2:7" ht="12.75">
      <c r="B156" s="102" t="s">
        <v>106</v>
      </c>
      <c r="C156" s="104">
        <v>1551907</v>
      </c>
      <c r="D156" s="103">
        <v>0.0034750793700911204</v>
      </c>
      <c r="E156" s="103">
        <v>4.510579564368226E-06</v>
      </c>
      <c r="F156" s="103">
        <v>0.0011224899430184927</v>
      </c>
      <c r="G156" s="103">
        <v>0.003004045989869238</v>
      </c>
    </row>
    <row r="157" spans="2:7" ht="12.75">
      <c r="B157" s="102" t="s">
        <v>107</v>
      </c>
      <c r="C157" s="104">
        <v>11328374</v>
      </c>
      <c r="D157" s="103">
        <v>0.005155638399650294</v>
      </c>
      <c r="E157" s="103">
        <v>0.0006280689532319466</v>
      </c>
      <c r="F157" s="103">
        <v>0.0004381034736317851</v>
      </c>
      <c r="G157" s="103">
        <v>0.002876317466213598</v>
      </c>
    </row>
    <row r="158" spans="2:7" ht="12.75">
      <c r="B158" s="102" t="s">
        <v>108</v>
      </c>
      <c r="C158" s="104">
        <v>2663</v>
      </c>
      <c r="D158" s="103">
        <v>0</v>
      </c>
      <c r="E158" s="103">
        <v>0.0007510326699211416</v>
      </c>
      <c r="F158" s="103">
        <v>0</v>
      </c>
      <c r="G158" s="103">
        <v>0.0026286143447239955</v>
      </c>
    </row>
    <row r="159" spans="2:7" ht="12.75">
      <c r="B159" s="102" t="s">
        <v>109</v>
      </c>
      <c r="C159" s="104">
        <v>1655487</v>
      </c>
      <c r="D159" s="103">
        <v>0.0028994489234889795</v>
      </c>
      <c r="E159" s="103">
        <v>0.0002083978913757704</v>
      </c>
      <c r="F159" s="103">
        <v>0.0005925748737380602</v>
      </c>
      <c r="G159" s="103">
        <v>0.001459389291489453</v>
      </c>
    </row>
    <row r="160" spans="2:7" ht="12.75">
      <c r="B160" s="102" t="s">
        <v>110</v>
      </c>
      <c r="C160" s="104">
        <v>1047762</v>
      </c>
      <c r="D160" s="103">
        <v>0.0025797843403368324</v>
      </c>
      <c r="E160" s="103">
        <v>0.00020233602669308487</v>
      </c>
      <c r="F160" s="103">
        <v>0.0006394581975677682</v>
      </c>
      <c r="G160" s="103">
        <v>0.001754215174820236</v>
      </c>
    </row>
    <row r="161" spans="2:7" ht="12.75">
      <c r="B161" s="102" t="s">
        <v>111</v>
      </c>
      <c r="C161" s="104">
        <v>6524</v>
      </c>
      <c r="D161" s="103">
        <v>0.0004598405885959534</v>
      </c>
      <c r="E161" s="103">
        <v>0</v>
      </c>
      <c r="F161" s="103">
        <v>0</v>
      </c>
      <c r="G161" s="103">
        <v>0.006437768240343348</v>
      </c>
    </row>
    <row r="162" spans="2:7" ht="12.75">
      <c r="B162" s="102" t="s">
        <v>112</v>
      </c>
      <c r="C162" s="104">
        <v>1221300</v>
      </c>
      <c r="D162" s="103">
        <v>0.0012715958404978301</v>
      </c>
      <c r="E162" s="103">
        <v>0.0006812413002538278</v>
      </c>
      <c r="F162" s="103">
        <v>0</v>
      </c>
      <c r="G162" s="103">
        <v>0.0016498812740522394</v>
      </c>
    </row>
    <row r="163" spans="2:7" ht="12.75">
      <c r="B163" s="102" t="s">
        <v>113</v>
      </c>
      <c r="C163" s="104">
        <v>17984649</v>
      </c>
      <c r="D163" s="103">
        <v>0.005097958820325045</v>
      </c>
      <c r="E163" s="103">
        <v>0.0008715766429469933</v>
      </c>
      <c r="F163" s="103">
        <v>0.00046050384413952143</v>
      </c>
      <c r="G163" s="103">
        <v>0.0029769833150482946</v>
      </c>
    </row>
    <row r="164" spans="2:7" ht="12.75">
      <c r="B164" s="102" t="s">
        <v>114</v>
      </c>
      <c r="C164" s="104">
        <v>1694755</v>
      </c>
      <c r="D164" s="103">
        <v>0.001599051190290042</v>
      </c>
      <c r="E164" s="103">
        <v>0.0004661440739221893</v>
      </c>
      <c r="F164" s="103">
        <v>0.0002289416464326702</v>
      </c>
      <c r="G164" s="103">
        <v>0.002674722895049727</v>
      </c>
    </row>
    <row r="165" spans="2:7" ht="13.5" customHeight="1">
      <c r="B165" s="102" t="s">
        <v>115</v>
      </c>
      <c r="C165" s="104">
        <v>4250</v>
      </c>
      <c r="D165" s="103">
        <v>0.0009411764705882353</v>
      </c>
      <c r="E165" s="103">
        <v>0</v>
      </c>
      <c r="F165" s="103">
        <v>0</v>
      </c>
      <c r="G165" s="103">
        <v>0.007058823529411765</v>
      </c>
    </row>
    <row r="166" spans="2:7" ht="12.75">
      <c r="B166" s="102" t="s">
        <v>116</v>
      </c>
      <c r="C166" s="104">
        <v>4355</v>
      </c>
      <c r="D166" s="103">
        <v>0</v>
      </c>
      <c r="E166" s="103">
        <v>0</v>
      </c>
      <c r="F166" s="103">
        <v>0</v>
      </c>
      <c r="G166" s="103">
        <v>0.001148105625717566</v>
      </c>
    </row>
    <row r="167" spans="2:7" ht="12.75">
      <c r="B167" s="102" t="s">
        <v>117</v>
      </c>
      <c r="C167" s="104">
        <v>12192</v>
      </c>
      <c r="D167" s="103">
        <v>0.001066272965879265</v>
      </c>
      <c r="E167" s="103">
        <v>0</v>
      </c>
      <c r="F167" s="103">
        <v>0</v>
      </c>
      <c r="G167" s="103">
        <v>0.01033464566929134</v>
      </c>
    </row>
    <row r="168" spans="2:7" ht="12.75">
      <c r="B168" s="102" t="s">
        <v>118</v>
      </c>
      <c r="C168" s="104">
        <v>583928</v>
      </c>
      <c r="D168" s="103">
        <v>0.0018478305544519188</v>
      </c>
      <c r="E168" s="103">
        <v>0.00048636133221904073</v>
      </c>
      <c r="F168" s="103">
        <v>0.00044868545437108686</v>
      </c>
      <c r="G168" s="103">
        <v>0.0017022646627666426</v>
      </c>
    </row>
    <row r="169" spans="2:7" ht="12.75">
      <c r="B169" s="102" t="s">
        <v>119</v>
      </c>
      <c r="C169" s="104">
        <v>39632</v>
      </c>
      <c r="D169" s="103">
        <v>0.0033306419055308843</v>
      </c>
      <c r="E169" s="103">
        <v>0.000933589018974566</v>
      </c>
      <c r="F169" s="103">
        <v>0.0003027856277755349</v>
      </c>
      <c r="G169" s="103">
        <v>0.011884335890189746</v>
      </c>
    </row>
    <row r="170" spans="2:7" ht="12.75">
      <c r="B170" s="102" t="s">
        <v>120</v>
      </c>
      <c r="C170" s="104">
        <v>19</v>
      </c>
      <c r="D170" s="103">
        <v>0</v>
      </c>
      <c r="E170" s="103">
        <v>0</v>
      </c>
      <c r="F170" s="103">
        <v>0</v>
      </c>
      <c r="G170" s="103">
        <v>0</v>
      </c>
    </row>
    <row r="171" spans="2:7" ht="12.75">
      <c r="B171" s="102" t="s">
        <v>121</v>
      </c>
      <c r="C171" s="104">
        <v>38773</v>
      </c>
      <c r="D171" s="103">
        <v>0.0049261083743842365</v>
      </c>
      <c r="E171" s="103">
        <v>0</v>
      </c>
      <c r="F171" s="103">
        <v>0.0009800634462125706</v>
      </c>
      <c r="G171" s="103">
        <v>0.0027338611920666445</v>
      </c>
    </row>
    <row r="172" spans="2:7" ht="12.75">
      <c r="B172" s="102" t="s">
        <v>122</v>
      </c>
      <c r="C172" s="104">
        <v>3902</v>
      </c>
      <c r="D172" s="103">
        <v>0</v>
      </c>
      <c r="E172" s="103">
        <v>0</v>
      </c>
      <c r="F172" s="103">
        <v>0</v>
      </c>
      <c r="G172" s="103">
        <v>0</v>
      </c>
    </row>
    <row r="173" spans="2:7" ht="12.75">
      <c r="B173" s="102" t="s">
        <v>123</v>
      </c>
      <c r="C173" s="104">
        <v>2906220</v>
      </c>
      <c r="D173" s="103">
        <v>0.0025414455891157586</v>
      </c>
      <c r="E173" s="103">
        <v>0.0011007425452993923</v>
      </c>
      <c r="F173" s="103">
        <v>0.00018374383219439685</v>
      </c>
      <c r="G173" s="103">
        <v>0.0017245769418695075</v>
      </c>
    </row>
    <row r="174" spans="2:7" ht="12.75">
      <c r="B174" s="102" t="s">
        <v>124</v>
      </c>
      <c r="C174" s="104">
        <v>2122450</v>
      </c>
      <c r="D174" s="103">
        <v>0.005038987962025019</v>
      </c>
      <c r="E174" s="103">
        <v>0.0009592687695823223</v>
      </c>
      <c r="F174" s="103">
        <v>0.00033593253080166786</v>
      </c>
      <c r="G174" s="103">
        <v>0.006035949021178356</v>
      </c>
    </row>
    <row r="175" spans="2:7" ht="12.75">
      <c r="B175" s="147" t="s">
        <v>125</v>
      </c>
      <c r="C175" s="148">
        <v>65634970</v>
      </c>
      <c r="D175" s="149">
        <v>0.0038747180047465552</v>
      </c>
      <c r="E175" s="149">
        <v>0.0006443363956744401</v>
      </c>
      <c r="F175" s="149">
        <v>0.00035418619068463045</v>
      </c>
      <c r="G175" s="149">
        <v>0.0025434612067317163</v>
      </c>
    </row>
  </sheetData>
  <sheetProtection pivotTables="0"/>
  <mergeCells count="7">
    <mergeCell ref="B2:H2"/>
    <mergeCell ref="D123:G123"/>
    <mergeCell ref="D151:G151"/>
    <mergeCell ref="D9:G9"/>
    <mergeCell ref="D38:G38"/>
    <mergeCell ref="D67:G67"/>
    <mergeCell ref="D95:G95"/>
  </mergeCells>
  <conditionalFormatting sqref="B11:B34 B40:B63 B69:B92 B97:B119 B125:B147 B153:B175">
    <cfRule type="cellIs" priority="1" dxfId="0" operator="equal" stopIfTrue="1">
      <formula>0</formula>
    </cfRule>
  </conditionalFormatting>
  <hyperlinks>
    <hyperlink ref="G5" location="INDICE!A1" display="volver al indice"/>
  </hyperlinks>
  <printOptions horizontalCentered="1"/>
  <pageMargins left="0.7874015748031497" right="0.7874015748031497" top="0.984251968503937" bottom="0.984251968503937" header="0" footer="0"/>
  <pageSetup fitToHeight="5" horizontalDpi="600" verticalDpi="600" orientation="landscape" scale="44" r:id="rId3"/>
  <rowBreaks count="3" manualBreakCount="3">
    <brk id="23" max="7" man="1"/>
    <brk id="75" max="7" man="1"/>
    <brk id="132" max="7"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175"/>
  <sheetViews>
    <sheetView zoomScale="75" zoomScaleNormal="75" zoomScaleSheetLayoutView="75" workbookViewId="0" topLeftCell="A1">
      <selection activeCell="A1" sqref="A1"/>
    </sheetView>
  </sheetViews>
  <sheetFormatPr defaultColWidth="11.421875" defaultRowHeight="12" customHeight="1"/>
  <cols>
    <col min="1" max="1" width="11.421875" style="21" customWidth="1"/>
    <col min="2" max="2" width="32.421875" style="21" customWidth="1"/>
    <col min="3" max="3" width="23.8515625" style="21" customWidth="1"/>
    <col min="4" max="7" width="25.8515625" style="21" customWidth="1"/>
    <col min="8" max="8" width="20.7109375" style="21" customWidth="1"/>
    <col min="9" max="9" width="16.421875" style="21" bestFit="1" customWidth="1"/>
    <col min="10" max="12" width="23.57421875" style="21" bestFit="1" customWidth="1"/>
    <col min="13" max="14" width="16.421875" style="21" bestFit="1" customWidth="1"/>
    <col min="15" max="16384" width="11.421875" style="21" customWidth="1"/>
  </cols>
  <sheetData>
    <row r="1" ht="12" customHeight="1">
      <c r="I1" s="24"/>
    </row>
    <row r="2" spans="2:10" ht="12" customHeight="1">
      <c r="B2" s="156" t="s">
        <v>66</v>
      </c>
      <c r="C2" s="156"/>
      <c r="D2" s="156"/>
      <c r="E2" s="156"/>
      <c r="F2" s="156"/>
      <c r="G2" s="156"/>
      <c r="H2" s="156"/>
      <c r="I2" s="49"/>
      <c r="J2" s="49"/>
    </row>
    <row r="3" spans="2:9" ht="12" customHeight="1">
      <c r="B3" s="22"/>
      <c r="C3" s="22"/>
      <c r="D3" s="22"/>
      <c r="E3" s="22"/>
      <c r="F3" s="22"/>
      <c r="G3" s="22"/>
      <c r="H3" s="22"/>
      <c r="I3" s="23"/>
    </row>
    <row r="4" spans="2:9" ht="12" customHeight="1">
      <c r="B4" s="22"/>
      <c r="C4" s="22"/>
      <c r="D4" s="22"/>
      <c r="E4" s="22"/>
      <c r="F4" s="22"/>
      <c r="G4" s="22"/>
      <c r="H4" s="22"/>
      <c r="I4" s="23"/>
    </row>
    <row r="5" spans="2:5" ht="12" customHeight="1">
      <c r="B5" s="178"/>
      <c r="C5" s="178"/>
      <c r="D5" s="178"/>
      <c r="E5" s="178"/>
    </row>
    <row r="6" spans="3:7" s="24" customFormat="1" ht="12" customHeight="1">
      <c r="C6" s="105"/>
      <c r="D6" s="106"/>
      <c r="E6" s="106"/>
      <c r="F6" s="106"/>
      <c r="G6" s="55" t="s">
        <v>45</v>
      </c>
    </row>
    <row r="7" spans="2:8" s="24" customFormat="1" ht="15.75" customHeight="1">
      <c r="B7" s="107"/>
      <c r="C7" s="108"/>
      <c r="D7" s="109"/>
      <c r="E7" s="109"/>
      <c r="F7" s="109"/>
      <c r="G7" s="109"/>
      <c r="H7" s="110"/>
    </row>
    <row r="8" s="24" customFormat="1" ht="12" customHeight="1">
      <c r="B8" s="99" t="s">
        <v>152</v>
      </c>
    </row>
    <row r="9" spans="4:7" s="24" customFormat="1" ht="12" customHeight="1">
      <c r="D9" s="177" t="s">
        <v>56</v>
      </c>
      <c r="E9" s="177"/>
      <c r="F9" s="177"/>
      <c r="G9" s="177"/>
    </row>
    <row r="10" spans="2:7" s="24" customFormat="1" ht="31.5" customHeight="1">
      <c r="B10" s="98" t="s">
        <v>142</v>
      </c>
      <c r="C10" s="99" t="s">
        <v>127</v>
      </c>
      <c r="D10" s="101" t="s">
        <v>65</v>
      </c>
      <c r="E10" s="101" t="s">
        <v>61</v>
      </c>
      <c r="F10" s="101" t="s">
        <v>62</v>
      </c>
      <c r="G10" s="101" t="s">
        <v>63</v>
      </c>
    </row>
    <row r="11" spans="2:7" s="24" customFormat="1" ht="12" customHeight="1">
      <c r="B11" s="102" t="s">
        <v>103</v>
      </c>
      <c r="C11" s="104">
        <v>20356613.38301</v>
      </c>
      <c r="D11" s="103">
        <v>0.0012221403075211008</v>
      </c>
      <c r="E11" s="103">
        <v>0.0002915292950915442</v>
      </c>
      <c r="F11" s="103">
        <v>0.0001686804870433842</v>
      </c>
      <c r="G11" s="103">
        <v>0.0032590849200570785</v>
      </c>
    </row>
    <row r="12" spans="2:7" s="24" customFormat="1" ht="12" customHeight="1">
      <c r="B12" s="102" t="s">
        <v>104</v>
      </c>
      <c r="C12" s="104">
        <v>108994.771306</v>
      </c>
      <c r="D12" s="103">
        <v>0.008683975585789372</v>
      </c>
      <c r="E12" s="103">
        <v>0.001811402387787125</v>
      </c>
      <c r="F12" s="103">
        <v>0.0006337903843667889</v>
      </c>
      <c r="G12" s="103">
        <v>0.012380152376407796</v>
      </c>
    </row>
    <row r="13" spans="2:7" s="24" customFormat="1" ht="12" customHeight="1">
      <c r="B13" s="102" t="s">
        <v>105</v>
      </c>
      <c r="C13" s="104">
        <v>5837645.808373</v>
      </c>
      <c r="D13" s="103">
        <v>0.002237729507374958</v>
      </c>
      <c r="E13" s="103">
        <v>0.0006883749262821388</v>
      </c>
      <c r="F13" s="103">
        <v>5.8548818345534216E-05</v>
      </c>
      <c r="G13" s="103">
        <v>0.004242751657607497</v>
      </c>
    </row>
    <row r="14" spans="2:7" s="24" customFormat="1" ht="12" customHeight="1">
      <c r="B14" s="102" t="s">
        <v>106</v>
      </c>
      <c r="C14" s="104">
        <v>632340.288371</v>
      </c>
      <c r="D14" s="103">
        <v>0.003282709655188244</v>
      </c>
      <c r="E14" s="103">
        <v>4.305767084703862E-07</v>
      </c>
      <c r="F14" s="103">
        <v>0.001712698126178209</v>
      </c>
      <c r="G14" s="103">
        <v>0.01156804744775056</v>
      </c>
    </row>
    <row r="15" spans="2:7" s="24" customFormat="1" ht="12" customHeight="1">
      <c r="B15" s="102" t="s">
        <v>107</v>
      </c>
      <c r="C15" s="104">
        <v>18193450.990212</v>
      </c>
      <c r="D15" s="103">
        <v>0.0012503170688308723</v>
      </c>
      <c r="E15" s="103">
        <v>0.00018758527125151155</v>
      </c>
      <c r="F15" s="103">
        <v>0.0002423717506575489</v>
      </c>
      <c r="G15" s="103">
        <v>0.0008936746543988431</v>
      </c>
    </row>
    <row r="16" spans="2:7" s="24" customFormat="1" ht="12" customHeight="1">
      <c r="B16" s="102" t="s">
        <v>108</v>
      </c>
      <c r="C16" s="104">
        <v>1812.918093</v>
      </c>
      <c r="D16" s="103">
        <v>0.016711880761178986</v>
      </c>
      <c r="E16" s="103">
        <v>0</v>
      </c>
      <c r="F16" s="103">
        <v>0</v>
      </c>
      <c r="G16" s="103">
        <v>0.00939735174235475</v>
      </c>
    </row>
    <row r="17" spans="2:7" s="24" customFormat="1" ht="12" customHeight="1">
      <c r="B17" s="102" t="s">
        <v>109</v>
      </c>
      <c r="C17" s="104">
        <v>2312702.39981</v>
      </c>
      <c r="D17" s="103">
        <v>0.0012801095481386714</v>
      </c>
      <c r="E17" s="103">
        <v>8.847480809325498E-05</v>
      </c>
      <c r="F17" s="103">
        <v>0.00035654253615499475</v>
      </c>
      <c r="G17" s="103">
        <v>0.0017275137109418954</v>
      </c>
    </row>
    <row r="18" spans="2:7" s="24" customFormat="1" ht="12" customHeight="1">
      <c r="B18" s="102" t="s">
        <v>110</v>
      </c>
      <c r="C18" s="104">
        <v>3410143.234248</v>
      </c>
      <c r="D18" s="103">
        <v>0.0004850427188477765</v>
      </c>
      <c r="E18" s="103">
        <v>9.004878414373016E-05</v>
      </c>
      <c r="F18" s="103">
        <v>9.476062405667837E-05</v>
      </c>
      <c r="G18" s="103">
        <v>0.002294464933736262</v>
      </c>
    </row>
    <row r="19" spans="2:7" s="24" customFormat="1" ht="12" customHeight="1">
      <c r="B19" s="102" t="s">
        <v>111</v>
      </c>
      <c r="C19" s="104">
        <v>27910.770805</v>
      </c>
      <c r="D19" s="103">
        <v>0</v>
      </c>
      <c r="E19" s="103">
        <v>0</v>
      </c>
      <c r="F19" s="103">
        <v>0</v>
      </c>
      <c r="G19" s="103">
        <v>0.005997282417224164</v>
      </c>
    </row>
    <row r="20" spans="2:7" s="24" customFormat="1" ht="12" customHeight="1">
      <c r="B20" s="102" t="s">
        <v>112</v>
      </c>
      <c r="C20" s="104">
        <v>1201566.824977</v>
      </c>
      <c r="D20" s="103">
        <v>0.0005105019606477081</v>
      </c>
      <c r="E20" s="103">
        <v>0.00032689620571666383</v>
      </c>
      <c r="F20" s="103">
        <v>0</v>
      </c>
      <c r="G20" s="103">
        <v>0.0009571340637022115</v>
      </c>
    </row>
    <row r="21" spans="2:7" s="24" customFormat="1" ht="12" customHeight="1">
      <c r="B21" s="102" t="s">
        <v>113</v>
      </c>
      <c r="C21" s="104">
        <v>33617917.346831</v>
      </c>
      <c r="D21" s="103">
        <v>0.001475420202009498</v>
      </c>
      <c r="E21" s="103">
        <v>0.0002891312901902966</v>
      </c>
      <c r="F21" s="103">
        <v>0.0003026095943733103</v>
      </c>
      <c r="G21" s="103">
        <v>0.0015271379730142473</v>
      </c>
    </row>
    <row r="22" spans="2:7" s="24" customFormat="1" ht="12" customHeight="1">
      <c r="B22" s="102" t="s">
        <v>114</v>
      </c>
      <c r="C22" s="104">
        <v>1011622.891442</v>
      </c>
      <c r="D22" s="103">
        <v>0.0021499970447482696</v>
      </c>
      <c r="E22" s="103">
        <v>0.0007990359686778046</v>
      </c>
      <c r="F22" s="103">
        <v>0.0005912438963766688</v>
      </c>
      <c r="G22" s="103">
        <v>0.012786136988816445</v>
      </c>
    </row>
    <row r="23" spans="2:7" s="24" customFormat="1" ht="12" customHeight="1">
      <c r="B23" s="102" t="s">
        <v>129</v>
      </c>
      <c r="C23" s="104">
        <v>1.155909</v>
      </c>
      <c r="D23" s="103">
        <v>0</v>
      </c>
      <c r="E23" s="103">
        <v>0</v>
      </c>
      <c r="F23" s="103">
        <v>0</v>
      </c>
      <c r="G23" s="103">
        <v>1</v>
      </c>
    </row>
    <row r="24" spans="2:7" s="24" customFormat="1" ht="12" customHeight="1">
      <c r="B24" s="102" t="s">
        <v>115</v>
      </c>
      <c r="C24" s="104">
        <v>1674.876653</v>
      </c>
      <c r="D24" s="103">
        <v>0</v>
      </c>
      <c r="E24" s="103">
        <v>0</v>
      </c>
      <c r="F24" s="103">
        <v>0</v>
      </c>
      <c r="G24" s="103">
        <v>0.0036479629643509036</v>
      </c>
    </row>
    <row r="25" spans="2:7" s="24" customFormat="1" ht="12" customHeight="1">
      <c r="B25" s="102" t="s">
        <v>116</v>
      </c>
      <c r="C25" s="104">
        <v>47002.175516</v>
      </c>
      <c r="D25" s="103">
        <v>0</v>
      </c>
      <c r="E25" s="103">
        <v>0</v>
      </c>
      <c r="F25" s="103">
        <v>0</v>
      </c>
      <c r="G25" s="103">
        <v>0.03058410278287341</v>
      </c>
    </row>
    <row r="26" spans="2:7" s="24" customFormat="1" ht="12" customHeight="1">
      <c r="B26" s="102" t="s">
        <v>117</v>
      </c>
      <c r="C26" s="104">
        <v>43470.578748</v>
      </c>
      <c r="D26" s="103">
        <v>0</v>
      </c>
      <c r="E26" s="103">
        <v>0</v>
      </c>
      <c r="F26" s="103">
        <v>0</v>
      </c>
      <c r="G26" s="103">
        <v>0.03921489582372836</v>
      </c>
    </row>
    <row r="27" spans="2:7" s="24" customFormat="1" ht="12" customHeight="1">
      <c r="B27" s="102" t="s">
        <v>118</v>
      </c>
      <c r="C27" s="104">
        <v>1173767.564907</v>
      </c>
      <c r="D27" s="103">
        <v>0.0032733094514367654</v>
      </c>
      <c r="E27" s="103">
        <v>0.0005024013736882595</v>
      </c>
      <c r="F27" s="103">
        <v>0.0002915451161125872</v>
      </c>
      <c r="G27" s="103">
        <v>0.0045135215747930104</v>
      </c>
    </row>
    <row r="28" spans="2:7" s="24" customFormat="1" ht="12" customHeight="1">
      <c r="B28" s="102" t="s">
        <v>119</v>
      </c>
      <c r="C28" s="104">
        <v>28295.445396</v>
      </c>
      <c r="D28" s="103">
        <v>0.011569220961839918</v>
      </c>
      <c r="E28" s="103">
        <v>0.0021102227642771404</v>
      </c>
      <c r="F28" s="103">
        <v>0.0007892917636545551</v>
      </c>
      <c r="G28" s="103">
        <v>0.007598339944505463</v>
      </c>
    </row>
    <row r="29" spans="2:7" s="24" customFormat="1" ht="12" customHeight="1">
      <c r="B29" s="102" t="s">
        <v>120</v>
      </c>
      <c r="C29" s="104">
        <v>41.191296</v>
      </c>
      <c r="D29" s="103">
        <v>0</v>
      </c>
      <c r="E29" s="103">
        <v>0</v>
      </c>
      <c r="F29" s="103">
        <v>0</v>
      </c>
      <c r="G29" s="103">
        <v>0</v>
      </c>
    </row>
    <row r="30" spans="2:7" s="24" customFormat="1" ht="12" customHeight="1">
      <c r="B30" s="102" t="s">
        <v>121</v>
      </c>
      <c r="C30" s="104">
        <v>68035.402408</v>
      </c>
      <c r="D30" s="103">
        <v>0.012143361996237024</v>
      </c>
      <c r="E30" s="103">
        <v>0</v>
      </c>
      <c r="F30" s="103">
        <v>0.0014686045714966062</v>
      </c>
      <c r="G30" s="103">
        <v>0.002526164671876633</v>
      </c>
    </row>
    <row r="31" spans="2:7" s="24" customFormat="1" ht="12" customHeight="1">
      <c r="B31" s="102" t="s">
        <v>122</v>
      </c>
      <c r="C31" s="104">
        <v>187932.298908</v>
      </c>
      <c r="D31" s="103">
        <v>8.279511340207225E-05</v>
      </c>
      <c r="E31" s="103">
        <v>0</v>
      </c>
      <c r="F31" s="103">
        <v>0</v>
      </c>
      <c r="G31" s="103">
        <v>0.0002230933067046904</v>
      </c>
    </row>
    <row r="32" spans="2:7" s="24" customFormat="1" ht="12" customHeight="1">
      <c r="B32" s="102" t="s">
        <v>123</v>
      </c>
      <c r="C32" s="104">
        <v>4655038.38375</v>
      </c>
      <c r="D32" s="103">
        <v>0.0007509088952310833</v>
      </c>
      <c r="E32" s="103">
        <v>0.00023084399169536707</v>
      </c>
      <c r="F32" s="103">
        <v>8.099149414451914E-05</v>
      </c>
      <c r="G32" s="103">
        <v>0.001450030883217419</v>
      </c>
    </row>
    <row r="33" spans="2:7" s="24" customFormat="1" ht="12" customHeight="1">
      <c r="B33" s="102" t="s">
        <v>124</v>
      </c>
      <c r="C33" s="104">
        <v>1326695.859662</v>
      </c>
      <c r="D33" s="103">
        <v>0.004021421702001271</v>
      </c>
      <c r="E33" s="103">
        <v>0.0011086070875164329</v>
      </c>
      <c r="F33" s="103">
        <v>0.000575955536783444</v>
      </c>
      <c r="G33" s="103">
        <v>0.009943902779165256</v>
      </c>
    </row>
    <row r="34" spans="2:7" s="24" customFormat="1" ht="12" customHeight="1">
      <c r="B34" s="147" t="s">
        <v>125</v>
      </c>
      <c r="C34" s="148">
        <v>94244676.560631</v>
      </c>
      <c r="D34" s="149">
        <v>0.0014280628340043707</v>
      </c>
      <c r="E34" s="149">
        <v>0.0002991272310310664</v>
      </c>
      <c r="F34" s="149">
        <v>0.00024257873514258607</v>
      </c>
      <c r="G34" s="149">
        <v>0.0023585591876481024</v>
      </c>
    </row>
    <row r="35" s="24" customFormat="1" ht="12" customHeight="1"/>
    <row r="36" s="24" customFormat="1" ht="12" customHeight="1"/>
    <row r="37" s="24" customFormat="1" ht="12" customHeight="1">
      <c r="B37" s="99" t="s">
        <v>165</v>
      </c>
    </row>
    <row r="38" spans="4:7" s="24" customFormat="1" ht="12" customHeight="1">
      <c r="D38" s="177" t="s">
        <v>56</v>
      </c>
      <c r="E38" s="177"/>
      <c r="F38" s="177"/>
      <c r="G38" s="177"/>
    </row>
    <row r="39" spans="2:7" s="24" customFormat="1" ht="12" customHeight="1">
      <c r="B39" s="98" t="s">
        <v>142</v>
      </c>
      <c r="C39" s="99" t="s">
        <v>127</v>
      </c>
      <c r="D39" s="101" t="s">
        <v>65</v>
      </c>
      <c r="E39" s="101" t="s">
        <v>61</v>
      </c>
      <c r="F39" s="101" t="s">
        <v>62</v>
      </c>
      <c r="G39" s="101" t="s">
        <v>63</v>
      </c>
    </row>
    <row r="40" spans="2:7" s="24" customFormat="1" ht="12" customHeight="1">
      <c r="B40" s="102" t="s">
        <v>103</v>
      </c>
      <c r="C40" s="104">
        <v>19420319.19851</v>
      </c>
      <c r="D40" s="103">
        <v>0.001407546808607412</v>
      </c>
      <c r="E40" s="103">
        <v>0.0002610735780485524</v>
      </c>
      <c r="F40" s="103">
        <v>0.00020541051510142335</v>
      </c>
      <c r="G40" s="103">
        <v>0.0031644403725719925</v>
      </c>
    </row>
    <row r="41" spans="2:7" s="24" customFormat="1" ht="12" customHeight="1">
      <c r="B41" s="102" t="s">
        <v>104</v>
      </c>
      <c r="C41" s="104">
        <v>108204.319031</v>
      </c>
      <c r="D41" s="103">
        <v>0.004487643703583431</v>
      </c>
      <c r="E41" s="103">
        <v>0.0007771977103419214</v>
      </c>
      <c r="F41" s="103">
        <v>0.00046030343747859633</v>
      </c>
      <c r="G41" s="103">
        <v>0.012156577748279586</v>
      </c>
    </row>
    <row r="42" spans="2:7" s="24" customFormat="1" ht="12" customHeight="1">
      <c r="B42" s="102" t="s">
        <v>105</v>
      </c>
      <c r="C42" s="104">
        <v>5381448.380113</v>
      </c>
      <c r="D42" s="103">
        <v>0.002307300617410972</v>
      </c>
      <c r="E42" s="103">
        <v>0.0007603973657207271</v>
      </c>
      <c r="F42" s="103">
        <v>7.71644703560792E-05</v>
      </c>
      <c r="G42" s="103">
        <v>0.004746710375295586</v>
      </c>
    </row>
    <row r="43" spans="2:7" s="24" customFormat="1" ht="12" customHeight="1">
      <c r="B43" s="102" t="s">
        <v>106</v>
      </c>
      <c r="C43" s="104">
        <v>635925.369623</v>
      </c>
      <c r="D43" s="103">
        <v>0.0040088487466875804</v>
      </c>
      <c r="E43" s="103">
        <v>4.270941418188969E-06</v>
      </c>
      <c r="F43" s="103">
        <v>0.001511363953870537</v>
      </c>
      <c r="G43" s="103">
        <v>0.015154964958723727</v>
      </c>
    </row>
    <row r="44" spans="2:7" s="24" customFormat="1" ht="12" customHeight="1">
      <c r="B44" s="102" t="s">
        <v>107</v>
      </c>
      <c r="C44" s="104">
        <v>16545510.035105</v>
      </c>
      <c r="D44" s="103">
        <v>0.0014130289080479007</v>
      </c>
      <c r="E44" s="103">
        <v>0.0001925026103905045</v>
      </c>
      <c r="F44" s="103">
        <v>0.0002135061407297126</v>
      </c>
      <c r="G44" s="103">
        <v>0.001297118381933507</v>
      </c>
    </row>
    <row r="45" spans="2:7" s="24" customFormat="1" ht="12" customHeight="1">
      <c r="B45" s="102" t="s">
        <v>108</v>
      </c>
      <c r="C45" s="104">
        <v>2347.913898</v>
      </c>
      <c r="D45" s="103">
        <v>0.0037983471232044303</v>
      </c>
      <c r="E45" s="103">
        <v>0</v>
      </c>
      <c r="F45" s="103">
        <v>0</v>
      </c>
      <c r="G45" s="103">
        <v>0.0034249697175224103</v>
      </c>
    </row>
    <row r="46" spans="2:7" s="24" customFormat="1" ht="12" customHeight="1">
      <c r="B46" s="102" t="s">
        <v>109</v>
      </c>
      <c r="C46" s="104">
        <v>2118009.385356</v>
      </c>
      <c r="D46" s="103">
        <v>0.0015915229631682758</v>
      </c>
      <c r="E46" s="103">
        <v>8.214649576293348E-05</v>
      </c>
      <c r="F46" s="103">
        <v>0.00048319504817868523</v>
      </c>
      <c r="G46" s="103">
        <v>0.0013017450522470552</v>
      </c>
    </row>
    <row r="47" spans="2:7" s="24" customFormat="1" ht="12" customHeight="1">
      <c r="B47" s="102" t="s">
        <v>110</v>
      </c>
      <c r="C47" s="104">
        <v>3254579.593588</v>
      </c>
      <c r="D47" s="103">
        <v>0.0006595089206694379</v>
      </c>
      <c r="E47" s="103">
        <v>8.290576962124134E-05</v>
      </c>
      <c r="F47" s="103">
        <v>6.040487145784237E-05</v>
      </c>
      <c r="G47" s="103">
        <v>0.001282868201848789</v>
      </c>
    </row>
    <row r="48" spans="2:7" s="24" customFormat="1" ht="12" customHeight="1">
      <c r="B48" s="102" t="s">
        <v>111</v>
      </c>
      <c r="C48" s="104">
        <v>30541.973663</v>
      </c>
      <c r="D48" s="103">
        <v>0</v>
      </c>
      <c r="E48" s="103">
        <v>0</v>
      </c>
      <c r="F48" s="103">
        <v>0</v>
      </c>
      <c r="G48" s="103">
        <v>0.00014157051694527878</v>
      </c>
    </row>
    <row r="49" spans="2:7" s="24" customFormat="1" ht="12" customHeight="1">
      <c r="B49" s="102" t="s">
        <v>112</v>
      </c>
      <c r="C49" s="104">
        <v>1280129.910574</v>
      </c>
      <c r="D49" s="103">
        <v>0.0005027109394791376</v>
      </c>
      <c r="E49" s="103">
        <v>0.00029665217558249354</v>
      </c>
      <c r="F49" s="103">
        <v>0</v>
      </c>
      <c r="G49" s="103">
        <v>0.0015715977662750672</v>
      </c>
    </row>
    <row r="50" spans="2:7" s="24" customFormat="1" ht="12" customHeight="1">
      <c r="B50" s="102" t="s">
        <v>113</v>
      </c>
      <c r="C50" s="104">
        <v>34865028.459799</v>
      </c>
      <c r="D50" s="103">
        <v>0.0013459709572619274</v>
      </c>
      <c r="E50" s="103">
        <v>0.00027416223930583036</v>
      </c>
      <c r="F50" s="103">
        <v>0.00025032853987380096</v>
      </c>
      <c r="G50" s="103">
        <v>0.0018130911992482116</v>
      </c>
    </row>
    <row r="51" spans="2:7" s="24" customFormat="1" ht="12" customHeight="1">
      <c r="B51" s="102" t="s">
        <v>114</v>
      </c>
      <c r="C51" s="104">
        <v>972234.127049</v>
      </c>
      <c r="D51" s="103">
        <v>0.003231558602593317</v>
      </c>
      <c r="E51" s="103">
        <v>0.0006608200526246491</v>
      </c>
      <c r="F51" s="103">
        <v>0.0009480194290212845</v>
      </c>
      <c r="G51" s="103">
        <v>0.007509056248785697</v>
      </c>
    </row>
    <row r="52" spans="2:7" s="24" customFormat="1" ht="12" customHeight="1">
      <c r="B52" s="102" t="s">
        <v>129</v>
      </c>
      <c r="C52" s="104">
        <v>1.155909</v>
      </c>
      <c r="D52" s="103">
        <v>0</v>
      </c>
      <c r="E52" s="103">
        <v>0</v>
      </c>
      <c r="F52" s="103">
        <v>0</v>
      </c>
      <c r="G52" s="103">
        <v>1</v>
      </c>
    </row>
    <row r="53" spans="2:7" s="24" customFormat="1" ht="12" customHeight="1">
      <c r="B53" s="102" t="s">
        <v>115</v>
      </c>
      <c r="C53" s="104">
        <v>2027.27661</v>
      </c>
      <c r="D53" s="103">
        <v>0.0001039749578129844</v>
      </c>
      <c r="E53" s="103">
        <v>0</v>
      </c>
      <c r="F53" s="103">
        <v>0</v>
      </c>
      <c r="G53" s="103">
        <v>0.005005644493673708</v>
      </c>
    </row>
    <row r="54" spans="2:7" s="24" customFormat="1" ht="12" customHeight="1">
      <c r="B54" s="102" t="s">
        <v>116</v>
      </c>
      <c r="C54" s="104">
        <v>49011.351248</v>
      </c>
      <c r="D54" s="103">
        <v>0</v>
      </c>
      <c r="E54" s="103">
        <v>0</v>
      </c>
      <c r="F54" s="103">
        <v>0</v>
      </c>
      <c r="G54" s="103">
        <v>0.0007591611545604617</v>
      </c>
    </row>
    <row r="55" spans="2:7" s="24" customFormat="1" ht="12" customHeight="1">
      <c r="B55" s="102" t="s">
        <v>117</v>
      </c>
      <c r="C55" s="104">
        <v>35491.036512</v>
      </c>
      <c r="D55" s="103">
        <v>0</v>
      </c>
      <c r="E55" s="103">
        <v>0</v>
      </c>
      <c r="F55" s="103">
        <v>0</v>
      </c>
      <c r="G55" s="103">
        <v>0.01912959230622766</v>
      </c>
    </row>
    <row r="56" spans="2:7" s="24" customFormat="1" ht="12" customHeight="1">
      <c r="B56" s="102" t="s">
        <v>118</v>
      </c>
      <c r="C56" s="104">
        <v>872906.81871</v>
      </c>
      <c r="D56" s="103">
        <v>0.0019087270580177822</v>
      </c>
      <c r="E56" s="103">
        <v>0.00030050399925578557</v>
      </c>
      <c r="F56" s="103">
        <v>0.0002216796109875355</v>
      </c>
      <c r="G56" s="103">
        <v>0.003434985095466582</v>
      </c>
    </row>
    <row r="57" spans="2:7" s="24" customFormat="1" ht="12" customHeight="1">
      <c r="B57" s="102" t="s">
        <v>119</v>
      </c>
      <c r="C57" s="104">
        <v>21824.361163</v>
      </c>
      <c r="D57" s="103">
        <v>0.005024381798900126</v>
      </c>
      <c r="E57" s="103">
        <v>0.001035314474098176</v>
      </c>
      <c r="F57" s="103">
        <v>0.0007297695396922532</v>
      </c>
      <c r="G57" s="103">
        <v>0.009263499100388307</v>
      </c>
    </row>
    <row r="58" spans="2:7" s="24" customFormat="1" ht="12" customHeight="1">
      <c r="B58" s="102" t="s">
        <v>120</v>
      </c>
      <c r="C58" s="104">
        <v>23.69735</v>
      </c>
      <c r="D58" s="103">
        <v>0</v>
      </c>
      <c r="E58" s="103">
        <v>0</v>
      </c>
      <c r="F58" s="103">
        <v>0</v>
      </c>
      <c r="G58" s="103">
        <v>0</v>
      </c>
    </row>
    <row r="59" spans="2:7" s="24" customFormat="1" ht="12" customHeight="1">
      <c r="B59" s="102" t="s">
        <v>121</v>
      </c>
      <c r="C59" s="104">
        <v>63293.157731</v>
      </c>
      <c r="D59" s="103">
        <v>0.003939426265627411</v>
      </c>
      <c r="E59" s="103">
        <v>0</v>
      </c>
      <c r="F59" s="103">
        <v>0.0025551306775896715</v>
      </c>
      <c r="G59" s="103">
        <v>0.0033952157500706953</v>
      </c>
    </row>
    <row r="60" spans="2:7" s="24" customFormat="1" ht="12" customHeight="1">
      <c r="B60" s="102" t="s">
        <v>122</v>
      </c>
      <c r="C60" s="104">
        <v>202465.368113</v>
      </c>
      <c r="D60" s="103">
        <v>0.0001894691588864224</v>
      </c>
      <c r="E60" s="103">
        <v>0</v>
      </c>
      <c r="F60" s="103">
        <v>0</v>
      </c>
      <c r="G60" s="103">
        <v>9.791705211004469E-05</v>
      </c>
    </row>
    <row r="61" spans="2:7" s="24" customFormat="1" ht="12" customHeight="1">
      <c r="B61" s="102" t="s">
        <v>123</v>
      </c>
      <c r="C61" s="104">
        <v>4555537.509259</v>
      </c>
      <c r="D61" s="103">
        <v>0.0008212304004513687</v>
      </c>
      <c r="E61" s="103">
        <v>0.00024268330460521843</v>
      </c>
      <c r="F61" s="103">
        <v>0.0002794888419669935</v>
      </c>
      <c r="G61" s="103">
        <v>0.0010030638888852592</v>
      </c>
    </row>
    <row r="62" spans="2:7" s="24" customFormat="1" ht="12" customHeight="1">
      <c r="B62" s="102" t="s">
        <v>124</v>
      </c>
      <c r="C62" s="104">
        <v>1054665.681734</v>
      </c>
      <c r="D62" s="103">
        <v>0.004701906817378274</v>
      </c>
      <c r="E62" s="103">
        <v>0.0015108499210671064</v>
      </c>
      <c r="F62" s="103">
        <v>0.0007995565690670515</v>
      </c>
      <c r="G62" s="103">
        <v>0.01414883714284314</v>
      </c>
    </row>
    <row r="63" spans="2:7" s="24" customFormat="1" ht="12" customHeight="1">
      <c r="B63" s="147" t="s">
        <v>125</v>
      </c>
      <c r="C63" s="148">
        <v>91466989.568204</v>
      </c>
      <c r="D63" s="149">
        <v>0.0014558908313769573</v>
      </c>
      <c r="E63" s="149">
        <v>0.0002890896086864533</v>
      </c>
      <c r="F63" s="149">
        <v>0.00024385779029458405</v>
      </c>
      <c r="G63" s="149">
        <v>0.002432829134854945</v>
      </c>
    </row>
    <row r="64" spans="3:7" s="24" customFormat="1" ht="12" customHeight="1">
      <c r="C64" s="126"/>
      <c r="D64" s="46"/>
      <c r="E64" s="46"/>
      <c r="F64" s="46"/>
      <c r="G64" s="46"/>
    </row>
    <row r="65" s="24" customFormat="1" ht="12" customHeight="1"/>
    <row r="66" s="24" customFormat="1" ht="12" customHeight="1">
      <c r="B66" s="99" t="s">
        <v>154</v>
      </c>
    </row>
    <row r="67" spans="4:7" s="24" customFormat="1" ht="12" customHeight="1">
      <c r="D67" s="177" t="s">
        <v>56</v>
      </c>
      <c r="E67" s="177"/>
      <c r="F67" s="177"/>
      <c r="G67" s="177"/>
    </row>
    <row r="68" spans="2:7" s="24" customFormat="1" ht="38.25" customHeight="1">
      <c r="B68" s="98" t="s">
        <v>142</v>
      </c>
      <c r="C68" s="99" t="s">
        <v>127</v>
      </c>
      <c r="D68" s="101" t="s">
        <v>65</v>
      </c>
      <c r="E68" s="101" t="s">
        <v>61</v>
      </c>
      <c r="F68" s="101" t="s">
        <v>62</v>
      </c>
      <c r="G68" s="101" t="s">
        <v>63</v>
      </c>
    </row>
    <row r="69" spans="2:7" s="24" customFormat="1" ht="12" customHeight="1">
      <c r="B69" s="102" t="s">
        <v>103</v>
      </c>
      <c r="C69" s="104">
        <v>19089036.92238</v>
      </c>
      <c r="D69" s="103">
        <v>0.0014181452956519723</v>
      </c>
      <c r="E69" s="103">
        <v>0.00023650054522693692</v>
      </c>
      <c r="F69" s="103">
        <v>0.00019737032702696762</v>
      </c>
      <c r="G69" s="103">
        <v>0.003212472931418811</v>
      </c>
    </row>
    <row r="70" spans="2:7" s="24" customFormat="1" ht="12" customHeight="1">
      <c r="B70" s="102" t="s">
        <v>104</v>
      </c>
      <c r="C70" s="104">
        <v>97958.585563</v>
      </c>
      <c r="D70" s="103">
        <v>0.015082984860472205</v>
      </c>
      <c r="E70" s="103">
        <v>0.0014388726847158384</v>
      </c>
      <c r="F70" s="103">
        <v>0.0005306177268818472</v>
      </c>
      <c r="G70" s="103">
        <v>0.012187521033898413</v>
      </c>
    </row>
    <row r="71" spans="1:7" s="24" customFormat="1" ht="12" customHeight="1">
      <c r="A71" s="21"/>
      <c r="B71" s="102" t="s">
        <v>105</v>
      </c>
      <c r="C71" s="104">
        <v>5687150.661625</v>
      </c>
      <c r="D71" s="103">
        <v>0.0033339565148046073</v>
      </c>
      <c r="E71" s="103">
        <v>0.0005367578829233563</v>
      </c>
      <c r="F71" s="103">
        <v>9.240722222221529E-05</v>
      </c>
      <c r="G71" s="103">
        <v>0.005063965207099166</v>
      </c>
    </row>
    <row r="72" spans="1:7" s="24" customFormat="1" ht="12" customHeight="1">
      <c r="A72" s="21"/>
      <c r="B72" s="102" t="s">
        <v>106</v>
      </c>
      <c r="C72" s="104">
        <v>633758.694064</v>
      </c>
      <c r="D72" s="103">
        <v>0.0035813602783819056</v>
      </c>
      <c r="E72" s="103">
        <v>6.218455126395503E-07</v>
      </c>
      <c r="F72" s="103">
        <v>0.0015628129937732735</v>
      </c>
      <c r="G72" s="103">
        <v>0.010234586538618728</v>
      </c>
    </row>
    <row r="73" spans="1:7" s="24" customFormat="1" ht="12" customHeight="1">
      <c r="A73" s="21"/>
      <c r="B73" s="102" t="s">
        <v>107</v>
      </c>
      <c r="C73" s="104">
        <v>17273724.837251</v>
      </c>
      <c r="D73" s="103">
        <v>0.0013147818847399411</v>
      </c>
      <c r="E73" s="103">
        <v>0.00021881319551003787</v>
      </c>
      <c r="F73" s="103">
        <v>0.00023176752962779794</v>
      </c>
      <c r="G73" s="103">
        <v>0.0010156969658428432</v>
      </c>
    </row>
    <row r="74" spans="1:7" s="24" customFormat="1" ht="12" customHeight="1">
      <c r="A74" s="21"/>
      <c r="B74" s="102" t="s">
        <v>108</v>
      </c>
      <c r="C74" s="104">
        <v>1918.419179</v>
      </c>
      <c r="D74" s="103">
        <v>0.015121407937091939</v>
      </c>
      <c r="E74" s="103">
        <v>0</v>
      </c>
      <c r="F74" s="103">
        <v>0</v>
      </c>
      <c r="G74" s="103">
        <v>0.003863372552323717</v>
      </c>
    </row>
    <row r="75" spans="2:7" ht="12" customHeight="1">
      <c r="B75" s="102" t="s">
        <v>109</v>
      </c>
      <c r="C75" s="104">
        <v>1993579.646488</v>
      </c>
      <c r="D75" s="103">
        <v>0.0015672586171835232</v>
      </c>
      <c r="E75" s="103">
        <v>9.753523584700705E-05</v>
      </c>
      <c r="F75" s="103">
        <v>0.0003539401278715088</v>
      </c>
      <c r="G75" s="103">
        <v>0.0014952080636713816</v>
      </c>
    </row>
    <row r="76" spans="2:7" ht="12" customHeight="1">
      <c r="B76" s="102" t="s">
        <v>110</v>
      </c>
      <c r="C76" s="104">
        <v>3591635.631015</v>
      </c>
      <c r="D76" s="103">
        <v>0.0005143236207059127</v>
      </c>
      <c r="E76" s="103">
        <v>7.298387000518796E-05</v>
      </c>
      <c r="F76" s="103">
        <v>8.136274946058957E-05</v>
      </c>
      <c r="G76" s="103">
        <v>0.0012139049583289399</v>
      </c>
    </row>
    <row r="77" spans="2:7" ht="12" customHeight="1">
      <c r="B77" s="102" t="s">
        <v>111</v>
      </c>
      <c r="C77" s="104">
        <v>30895.487698</v>
      </c>
      <c r="D77" s="103">
        <v>0</v>
      </c>
      <c r="E77" s="103">
        <v>0</v>
      </c>
      <c r="F77" s="103">
        <v>0</v>
      </c>
      <c r="G77" s="103">
        <v>0.0011197482732159458</v>
      </c>
    </row>
    <row r="78" spans="2:7" ht="12" customHeight="1">
      <c r="B78" s="102" t="s">
        <v>112</v>
      </c>
      <c r="C78" s="104">
        <v>1346504.760526</v>
      </c>
      <c r="D78" s="103">
        <v>0.00047740223565855526</v>
      </c>
      <c r="E78" s="103">
        <v>0.00033851978794485554</v>
      </c>
      <c r="F78" s="103">
        <v>0</v>
      </c>
      <c r="G78" s="103">
        <v>0.0011518097035127807</v>
      </c>
    </row>
    <row r="79" spans="2:7" ht="12" customHeight="1">
      <c r="B79" s="102" t="s">
        <v>113</v>
      </c>
      <c r="C79" s="104">
        <v>33753891.567171</v>
      </c>
      <c r="D79" s="103">
        <v>0.001440134339984613</v>
      </c>
      <c r="E79" s="103">
        <v>0.00029704938824748236</v>
      </c>
      <c r="F79" s="103">
        <v>0.0002934701991409587</v>
      </c>
      <c r="G79" s="103">
        <v>0.0015000177705803879</v>
      </c>
    </row>
    <row r="80" spans="2:7" ht="12" customHeight="1">
      <c r="B80" s="102" t="s">
        <v>114</v>
      </c>
      <c r="C80" s="104">
        <v>1026508.127789</v>
      </c>
      <c r="D80" s="103">
        <v>0.0032397729778946205</v>
      </c>
      <c r="E80" s="103">
        <v>0.0004586443937994555</v>
      </c>
      <c r="F80" s="103">
        <v>0.0003099733810051277</v>
      </c>
      <c r="G80" s="103">
        <v>0.005309037940827884</v>
      </c>
    </row>
    <row r="81" spans="2:7" ht="12" customHeight="1">
      <c r="B81" s="102" t="s">
        <v>115</v>
      </c>
      <c r="C81" s="104">
        <v>2226.75485</v>
      </c>
      <c r="D81" s="103">
        <v>0.0004175048726176571</v>
      </c>
      <c r="E81" s="103">
        <v>0</v>
      </c>
      <c r="F81" s="103">
        <v>0</v>
      </c>
      <c r="G81" s="103">
        <v>0.01837854625083673</v>
      </c>
    </row>
    <row r="82" spans="2:7" ht="12" customHeight="1">
      <c r="B82" s="102" t="s">
        <v>116</v>
      </c>
      <c r="C82" s="104">
        <v>67422.768795</v>
      </c>
      <c r="D82" s="103">
        <v>0</v>
      </c>
      <c r="E82" s="103">
        <v>0</v>
      </c>
      <c r="F82" s="103">
        <v>0</v>
      </c>
      <c r="G82" s="103">
        <v>2.3069951409580047E-06</v>
      </c>
    </row>
    <row r="83" spans="2:7" ht="12" customHeight="1">
      <c r="B83" s="102" t="s">
        <v>117</v>
      </c>
      <c r="C83" s="104">
        <v>37873.243521</v>
      </c>
      <c r="D83" s="103">
        <v>0</v>
      </c>
      <c r="E83" s="103">
        <v>0</v>
      </c>
      <c r="F83" s="103">
        <v>0</v>
      </c>
      <c r="G83" s="103">
        <v>0.005211157578583564</v>
      </c>
    </row>
    <row r="84" spans="2:7" ht="12" customHeight="1">
      <c r="B84" s="102" t="s">
        <v>118</v>
      </c>
      <c r="C84" s="104">
        <v>853153.022966</v>
      </c>
      <c r="D84" s="103">
        <v>0.003004283918597972</v>
      </c>
      <c r="E84" s="103">
        <v>0.00028451520004714735</v>
      </c>
      <c r="F84" s="103">
        <v>0.00025298358464423025</v>
      </c>
      <c r="G84" s="103">
        <v>0.0063818139084493184</v>
      </c>
    </row>
    <row r="85" spans="2:7" ht="12" customHeight="1">
      <c r="B85" s="102" t="s">
        <v>119</v>
      </c>
      <c r="C85" s="104">
        <v>17984.980301</v>
      </c>
      <c r="D85" s="103">
        <v>0.00681587112959941</v>
      </c>
      <c r="E85" s="103">
        <v>0.00573260994866185</v>
      </c>
      <c r="F85" s="103">
        <v>0.0006848883231367849</v>
      </c>
      <c r="G85" s="103">
        <v>0.008226217294870976</v>
      </c>
    </row>
    <row r="86" spans="2:7" ht="12" customHeight="1">
      <c r="B86" s="102" t="s">
        <v>120</v>
      </c>
      <c r="C86" s="104">
        <v>14.446425</v>
      </c>
      <c r="D86" s="103">
        <v>0</v>
      </c>
      <c r="E86" s="103">
        <v>0</v>
      </c>
      <c r="F86" s="103">
        <v>0</v>
      </c>
      <c r="G86" s="103">
        <v>0</v>
      </c>
    </row>
    <row r="87" spans="2:7" ht="12" customHeight="1">
      <c r="B87" s="102" t="s">
        <v>121</v>
      </c>
      <c r="C87" s="104">
        <v>60864.482774</v>
      </c>
      <c r="D87" s="103">
        <v>0.006261373211944811</v>
      </c>
      <c r="E87" s="103">
        <v>0</v>
      </c>
      <c r="F87" s="103">
        <v>0.004142187422115035</v>
      </c>
      <c r="G87" s="103">
        <v>0.003058415113641922</v>
      </c>
    </row>
    <row r="88" spans="2:7" ht="12" customHeight="1">
      <c r="B88" s="102" t="s">
        <v>122</v>
      </c>
      <c r="C88" s="104">
        <v>328534.855165</v>
      </c>
      <c r="D88" s="103">
        <v>4.2311187934743345E-05</v>
      </c>
      <c r="E88" s="103">
        <v>0</v>
      </c>
      <c r="F88" s="103">
        <v>0</v>
      </c>
      <c r="G88" s="103">
        <v>3.9816368931175655E-05</v>
      </c>
    </row>
    <row r="89" spans="2:7" ht="12" customHeight="1">
      <c r="B89" s="102" t="s">
        <v>123</v>
      </c>
      <c r="C89" s="104">
        <v>5010697.35837</v>
      </c>
      <c r="D89" s="103">
        <v>0.0005950833206917103</v>
      </c>
      <c r="E89" s="103">
        <v>0.00019673649903307683</v>
      </c>
      <c r="F89" s="103">
        <v>9.1086003874812E-05</v>
      </c>
      <c r="G89" s="103">
        <v>0.0006534012664985707</v>
      </c>
    </row>
    <row r="90" spans="2:7" ht="12" customHeight="1">
      <c r="B90" s="102" t="s">
        <v>124</v>
      </c>
      <c r="C90" s="104">
        <v>1098132.203309</v>
      </c>
      <c r="D90" s="103">
        <v>0.003782075491898983</v>
      </c>
      <c r="E90" s="103">
        <v>0.001376250997326174</v>
      </c>
      <c r="F90" s="103">
        <v>0.0005591288245166135</v>
      </c>
      <c r="G90" s="103">
        <v>0.01143818777570773</v>
      </c>
    </row>
    <row r="91" spans="2:7" ht="12" customHeight="1">
      <c r="B91" s="147" t="s">
        <v>125</v>
      </c>
      <c r="C91" s="148">
        <v>92003467.457225</v>
      </c>
      <c r="D91" s="149">
        <v>0.0015247916047753632</v>
      </c>
      <c r="E91" s="149">
        <v>0.00027978240400523705</v>
      </c>
      <c r="F91" s="149">
        <v>0.00024033340501302587</v>
      </c>
      <c r="G91" s="149">
        <v>0.00219804024637464</v>
      </c>
    </row>
    <row r="94" ht="12" customHeight="1">
      <c r="B94" s="99" t="s">
        <v>166</v>
      </c>
    </row>
    <row r="95" spans="4:7" s="24" customFormat="1" ht="12" customHeight="1">
      <c r="D95" s="177" t="s">
        <v>56</v>
      </c>
      <c r="E95" s="177"/>
      <c r="F95" s="177"/>
      <c r="G95" s="177"/>
    </row>
    <row r="96" spans="2:7" s="24" customFormat="1" ht="38.25" customHeight="1">
      <c r="B96" s="98" t="s">
        <v>142</v>
      </c>
      <c r="C96" s="99" t="s">
        <v>127</v>
      </c>
      <c r="D96" s="101" t="s">
        <v>65</v>
      </c>
      <c r="E96" s="101" t="s">
        <v>61</v>
      </c>
      <c r="F96" s="101" t="s">
        <v>62</v>
      </c>
      <c r="G96" s="101" t="s">
        <v>63</v>
      </c>
    </row>
    <row r="97" spans="2:7" ht="12" customHeight="1">
      <c r="B97" s="102" t="s">
        <v>103</v>
      </c>
      <c r="C97" s="104">
        <v>17152491.6741</v>
      </c>
      <c r="D97" s="103">
        <v>0.001404567889479189</v>
      </c>
      <c r="E97" s="103">
        <v>0.000641499917858281</v>
      </c>
      <c r="F97" s="103">
        <v>0.00016734616955589409</v>
      </c>
      <c r="G97" s="103">
        <v>0.00415932309051789</v>
      </c>
    </row>
    <row r="98" spans="2:7" ht="12" customHeight="1">
      <c r="B98" s="102" t="s">
        <v>104</v>
      </c>
      <c r="C98" s="104">
        <v>100308.493841</v>
      </c>
      <c r="D98" s="103">
        <v>0.007308206473142792</v>
      </c>
      <c r="E98" s="103">
        <v>0.0005511417217332715</v>
      </c>
      <c r="F98" s="103">
        <v>3.2939752891090364E-05</v>
      </c>
      <c r="G98" s="103">
        <v>0.013661541675345909</v>
      </c>
    </row>
    <row r="99" spans="2:7" ht="12" customHeight="1">
      <c r="B99" s="102" t="s">
        <v>105</v>
      </c>
      <c r="C99" s="104">
        <v>5097272.113556</v>
      </c>
      <c r="D99" s="103">
        <v>0.0027669931668922758</v>
      </c>
      <c r="E99" s="103">
        <v>0.00044471481559154864</v>
      </c>
      <c r="F99" s="103">
        <v>0.00023856199490822816</v>
      </c>
      <c r="G99" s="103">
        <v>0.003852895884402589</v>
      </c>
    </row>
    <row r="100" spans="2:7" ht="12" customHeight="1">
      <c r="B100" s="102" t="s">
        <v>106</v>
      </c>
      <c r="C100" s="104">
        <v>643903.461761</v>
      </c>
      <c r="D100" s="103">
        <v>0.004098123446616057</v>
      </c>
      <c r="E100" s="103">
        <v>4.6032676884414406E-07</v>
      </c>
      <c r="F100" s="103">
        <v>0.0014085478986547877</v>
      </c>
      <c r="G100" s="103">
        <v>0.01238241147391035</v>
      </c>
    </row>
    <row r="101" spans="2:7" ht="12" customHeight="1">
      <c r="B101" s="102" t="s">
        <v>107</v>
      </c>
      <c r="C101" s="104">
        <v>16786564.850783</v>
      </c>
      <c r="D101" s="103">
        <v>0.0012930754942389253</v>
      </c>
      <c r="E101" s="103">
        <v>0.00019945565336101662</v>
      </c>
      <c r="F101" s="103">
        <v>0.00022304398965970434</v>
      </c>
      <c r="G101" s="103">
        <v>0.000894910249627355</v>
      </c>
    </row>
    <row r="102" spans="2:7" ht="12" customHeight="1">
      <c r="B102" s="102" t="s">
        <v>108</v>
      </c>
      <c r="C102" s="104">
        <v>1725.910521</v>
      </c>
      <c r="D102" s="103">
        <v>0.0006042972606689383</v>
      </c>
      <c r="E102" s="103">
        <v>0</v>
      </c>
      <c r="F102" s="103">
        <v>0</v>
      </c>
      <c r="G102" s="103">
        <v>0.004240982896239033</v>
      </c>
    </row>
    <row r="103" spans="2:7" ht="12" customHeight="1">
      <c r="B103" s="102" t="s">
        <v>109</v>
      </c>
      <c r="C103" s="104">
        <v>1996654.92405</v>
      </c>
      <c r="D103" s="103">
        <v>0.0015876540597060211</v>
      </c>
      <c r="E103" s="103">
        <v>6.834349258669538E-05</v>
      </c>
      <c r="F103" s="103">
        <v>0.0003403880118760975</v>
      </c>
      <c r="G103" s="103">
        <v>0.001908359737631149</v>
      </c>
    </row>
    <row r="104" spans="2:7" ht="12" customHeight="1">
      <c r="B104" s="102" t="s">
        <v>110</v>
      </c>
      <c r="C104" s="104">
        <v>3378042.997378</v>
      </c>
      <c r="D104" s="103">
        <v>0.0004355387533971541</v>
      </c>
      <c r="E104" s="103">
        <v>5.884434720170521E-05</v>
      </c>
      <c r="F104" s="103">
        <v>0.00010103392978269103</v>
      </c>
      <c r="G104" s="103">
        <v>0.0009742120705847688</v>
      </c>
    </row>
    <row r="105" spans="2:7" ht="12" customHeight="1">
      <c r="B105" s="102" t="s">
        <v>111</v>
      </c>
      <c r="C105" s="104">
        <v>41425.17476</v>
      </c>
      <c r="D105" s="103">
        <v>0</v>
      </c>
      <c r="E105" s="103">
        <v>4.281287913147237E-05</v>
      </c>
      <c r="F105" s="103">
        <v>0</v>
      </c>
      <c r="G105" s="103">
        <v>0.00073117270296339</v>
      </c>
    </row>
    <row r="106" spans="2:7" ht="12" customHeight="1">
      <c r="B106" s="102" t="s">
        <v>112</v>
      </c>
      <c r="C106" s="104">
        <v>1079856.858527</v>
      </c>
      <c r="D106" s="103">
        <v>0.0008844469055859776</v>
      </c>
      <c r="E106" s="103">
        <v>0.00030551238101133123</v>
      </c>
      <c r="F106" s="103">
        <v>0</v>
      </c>
      <c r="G106" s="103">
        <v>0.0013866020280155138</v>
      </c>
    </row>
    <row r="107" spans="2:7" ht="12" customHeight="1">
      <c r="B107" s="102" t="s">
        <v>113</v>
      </c>
      <c r="C107" s="104">
        <v>30221390.341108</v>
      </c>
      <c r="D107" s="103">
        <v>0.0012771251212919856</v>
      </c>
      <c r="E107" s="103">
        <v>0.000300522639908003</v>
      </c>
      <c r="F107" s="103">
        <v>0.0002457445333975232</v>
      </c>
      <c r="G107" s="103">
        <v>0.001267020263224466</v>
      </c>
    </row>
    <row r="108" spans="2:7" ht="12" customHeight="1">
      <c r="B108" s="102" t="s">
        <v>114</v>
      </c>
      <c r="C108" s="104">
        <v>914837.981651</v>
      </c>
      <c r="D108" s="103">
        <v>0.0018915139485978824</v>
      </c>
      <c r="E108" s="103">
        <v>0.00036461042249036075</v>
      </c>
      <c r="F108" s="103">
        <v>0.0005307976086909435</v>
      </c>
      <c r="G108" s="103">
        <v>0.0062518854635638735</v>
      </c>
    </row>
    <row r="109" spans="2:7" ht="12" customHeight="1">
      <c r="B109" s="102" t="s">
        <v>115</v>
      </c>
      <c r="C109" s="104">
        <v>2143.877733</v>
      </c>
      <c r="D109" s="103">
        <v>0.00019040544790247142</v>
      </c>
      <c r="E109" s="103">
        <v>0</v>
      </c>
      <c r="F109" s="103">
        <v>0</v>
      </c>
      <c r="G109" s="103">
        <v>0.010658702055748252</v>
      </c>
    </row>
    <row r="110" spans="2:7" ht="12" customHeight="1">
      <c r="B110" s="102" t="s">
        <v>116</v>
      </c>
      <c r="C110" s="104">
        <v>50467.884728</v>
      </c>
      <c r="D110" s="103">
        <v>0</v>
      </c>
      <c r="E110" s="103">
        <v>0</v>
      </c>
      <c r="F110" s="103">
        <v>0</v>
      </c>
      <c r="G110" s="103">
        <v>0</v>
      </c>
    </row>
    <row r="111" spans="2:7" ht="12" customHeight="1">
      <c r="B111" s="102" t="s">
        <v>117</v>
      </c>
      <c r="C111" s="104">
        <v>36168.42434</v>
      </c>
      <c r="D111" s="103">
        <v>0</v>
      </c>
      <c r="E111" s="103">
        <v>1.0686116607312511E-05</v>
      </c>
      <c r="F111" s="103">
        <v>0</v>
      </c>
      <c r="G111" s="103">
        <v>0.006092862407508461</v>
      </c>
    </row>
    <row r="112" spans="2:7" ht="12" customHeight="1">
      <c r="B112" s="102" t="s">
        <v>118</v>
      </c>
      <c r="C112" s="104">
        <v>841200.061645</v>
      </c>
      <c r="D112" s="103">
        <v>0.00198937597760927</v>
      </c>
      <c r="E112" s="103">
        <v>0.000633898138282631</v>
      </c>
      <c r="F112" s="103">
        <v>0.0006816357750601078</v>
      </c>
      <c r="G112" s="103">
        <v>0.003657575281180185</v>
      </c>
    </row>
    <row r="113" spans="2:7" ht="12" customHeight="1">
      <c r="B113" s="102" t="s">
        <v>119</v>
      </c>
      <c r="C113" s="104">
        <v>12833.810758</v>
      </c>
      <c r="D113" s="103">
        <v>0.006057308111041106</v>
      </c>
      <c r="E113" s="103">
        <v>0.0013192617001498098</v>
      </c>
      <c r="F113" s="103">
        <v>0.0010103325695306315</v>
      </c>
      <c r="G113" s="103">
        <v>0.006130983733802693</v>
      </c>
    </row>
    <row r="114" spans="2:7" ht="12" customHeight="1">
      <c r="B114" s="102" t="s">
        <v>120</v>
      </c>
      <c r="C114" s="104">
        <v>38.325597</v>
      </c>
      <c r="D114" s="103">
        <v>0</v>
      </c>
      <c r="E114" s="103">
        <v>0</v>
      </c>
      <c r="F114" s="103">
        <v>0</v>
      </c>
      <c r="G114" s="103">
        <v>0</v>
      </c>
    </row>
    <row r="115" spans="2:7" ht="12" customHeight="1">
      <c r="B115" s="102" t="s">
        <v>121</v>
      </c>
      <c r="C115" s="104">
        <v>60171.686959</v>
      </c>
      <c r="D115" s="103">
        <v>0.006895917315443269</v>
      </c>
      <c r="E115" s="103">
        <v>0</v>
      </c>
      <c r="F115" s="103">
        <v>0.0012313374237036903</v>
      </c>
      <c r="G115" s="103">
        <v>0.0017549997737632817</v>
      </c>
    </row>
    <row r="116" spans="2:7" ht="12" customHeight="1">
      <c r="B116" s="102" t="s">
        <v>122</v>
      </c>
      <c r="C116" s="104">
        <v>279456.025502</v>
      </c>
      <c r="D116" s="103">
        <v>0.0013521841202786863</v>
      </c>
      <c r="E116" s="103">
        <v>0</v>
      </c>
      <c r="F116" s="103">
        <v>0</v>
      </c>
      <c r="G116" s="103">
        <v>1.4646669337858692E-07</v>
      </c>
    </row>
    <row r="117" spans="2:7" ht="12" customHeight="1">
      <c r="B117" s="102" t="s">
        <v>123</v>
      </c>
      <c r="C117" s="104">
        <v>4899264.829853</v>
      </c>
      <c r="D117" s="103">
        <v>0.0006465817184851074</v>
      </c>
      <c r="E117" s="103">
        <v>0.00022730005024721494</v>
      </c>
      <c r="F117" s="103">
        <v>0.0001265901645530374</v>
      </c>
      <c r="G117" s="103">
        <v>0.0005160300856967262</v>
      </c>
    </row>
    <row r="118" spans="2:7" ht="12" customHeight="1">
      <c r="B118" s="102" t="s">
        <v>124</v>
      </c>
      <c r="C118" s="104">
        <v>1196343.438174</v>
      </c>
      <c r="D118" s="103">
        <v>0.0034567838022433487</v>
      </c>
      <c r="E118" s="103">
        <v>0.0008749108989953481</v>
      </c>
      <c r="F118" s="103">
        <v>0.000549859470959312</v>
      </c>
      <c r="G118" s="103">
        <v>0.009674131114611172</v>
      </c>
    </row>
    <row r="119" spans="2:7" ht="12" customHeight="1">
      <c r="B119" s="147" t="s">
        <v>125</v>
      </c>
      <c r="C119" s="148">
        <v>84792563.147325</v>
      </c>
      <c r="D119" s="149">
        <v>0.0014039690439261786</v>
      </c>
      <c r="E119" s="149">
        <v>0.00034752401397279416</v>
      </c>
      <c r="F119" s="149">
        <v>0.00023130063689575742</v>
      </c>
      <c r="G119" s="149">
        <v>0.0021888801861965567</v>
      </c>
    </row>
    <row r="122" ht="13.5" customHeight="1">
      <c r="B122" s="99" t="s">
        <v>167</v>
      </c>
    </row>
    <row r="123" spans="4:7" s="24" customFormat="1" ht="12.75" customHeight="1">
      <c r="D123" s="177" t="s">
        <v>56</v>
      </c>
      <c r="E123" s="177"/>
      <c r="F123" s="177"/>
      <c r="G123" s="177"/>
    </row>
    <row r="124" spans="2:7" s="24" customFormat="1" ht="38.25" customHeight="1">
      <c r="B124" s="98" t="s">
        <v>142</v>
      </c>
      <c r="C124" s="99" t="s">
        <v>127</v>
      </c>
      <c r="D124" s="101" t="s">
        <v>65</v>
      </c>
      <c r="E124" s="101" t="s">
        <v>61</v>
      </c>
      <c r="F124" s="101" t="s">
        <v>62</v>
      </c>
      <c r="G124" s="101" t="s">
        <v>63</v>
      </c>
    </row>
    <row r="125" spans="2:7" ht="12" customHeight="1">
      <c r="B125" s="102" t="s">
        <v>103</v>
      </c>
      <c r="C125" s="104">
        <v>17616014.23103</v>
      </c>
      <c r="D125" s="103">
        <v>0.001375045667102853</v>
      </c>
      <c r="E125" s="103">
        <v>0.0002514673672434351</v>
      </c>
      <c r="F125" s="103">
        <v>0.00021635075676123357</v>
      </c>
      <c r="G125" s="103">
        <v>0.005529328235238647</v>
      </c>
    </row>
    <row r="126" spans="2:7" ht="12" customHeight="1">
      <c r="B126" s="102" t="s">
        <v>104</v>
      </c>
      <c r="C126" s="104">
        <v>103918.851998</v>
      </c>
      <c r="D126" s="103">
        <v>0.0059330393200635635</v>
      </c>
      <c r="E126" s="103">
        <v>0.0010086433114370557</v>
      </c>
      <c r="F126" s="103">
        <v>0.0006498185141739215</v>
      </c>
      <c r="G126" s="103">
        <v>0.01271080806421362</v>
      </c>
    </row>
    <row r="127" spans="2:7" ht="12" customHeight="1">
      <c r="B127" s="102" t="s">
        <v>105</v>
      </c>
      <c r="C127" s="104">
        <v>5372809.124014</v>
      </c>
      <c r="D127" s="103">
        <v>0.002117791604422229</v>
      </c>
      <c r="E127" s="103">
        <v>0.0003804342647990697</v>
      </c>
      <c r="F127" s="103">
        <v>0.0002770583437157149</v>
      </c>
      <c r="G127" s="103">
        <v>0.0033566783508821715</v>
      </c>
    </row>
    <row r="128" spans="2:7" ht="12" customHeight="1">
      <c r="B128" s="102" t="s">
        <v>106</v>
      </c>
      <c r="C128" s="104">
        <v>726435.329773</v>
      </c>
      <c r="D128" s="103">
        <v>0.0035978996090632364</v>
      </c>
      <c r="E128" s="103">
        <v>4.751558546964674E-07</v>
      </c>
      <c r="F128" s="103">
        <v>0.0012795473965871915</v>
      </c>
      <c r="G128" s="103">
        <v>0.009415586761367096</v>
      </c>
    </row>
    <row r="129" spans="2:7" ht="12" customHeight="1">
      <c r="B129" s="102" t="s">
        <v>107</v>
      </c>
      <c r="C129" s="104">
        <v>17687567.064471</v>
      </c>
      <c r="D129" s="103">
        <v>0.0011822867567244716</v>
      </c>
      <c r="E129" s="103">
        <v>0.0001783203265606576</v>
      </c>
      <c r="F129" s="103">
        <v>0.00020755573152704806</v>
      </c>
      <c r="G129" s="103">
        <v>0.0007818011972814857</v>
      </c>
    </row>
    <row r="130" spans="2:7" ht="12" customHeight="1">
      <c r="B130" s="102" t="s">
        <v>108</v>
      </c>
      <c r="C130" s="104">
        <v>4754.639905</v>
      </c>
      <c r="D130" s="103">
        <v>5.541996981157294E-05</v>
      </c>
      <c r="E130" s="103">
        <v>8.222578529845575E-05</v>
      </c>
      <c r="F130" s="103">
        <v>0</v>
      </c>
      <c r="G130" s="103">
        <v>0.0006723554388710326</v>
      </c>
    </row>
    <row r="131" spans="2:7" ht="12" customHeight="1">
      <c r="B131" s="102" t="s">
        <v>109</v>
      </c>
      <c r="C131" s="104">
        <v>2030524.812838</v>
      </c>
      <c r="D131" s="103">
        <v>0.0018300290287053315</v>
      </c>
      <c r="E131" s="103">
        <v>0.0001181096052033981</v>
      </c>
      <c r="F131" s="103">
        <v>0.00033807479606247397</v>
      </c>
      <c r="G131" s="103">
        <v>0.0014150782260001088</v>
      </c>
    </row>
    <row r="132" spans="2:7" ht="12" customHeight="1">
      <c r="B132" s="102" t="s">
        <v>110</v>
      </c>
      <c r="C132" s="104">
        <v>3282496.046939</v>
      </c>
      <c r="D132" s="103">
        <v>0.0006650272258623581</v>
      </c>
      <c r="E132" s="103">
        <v>9.825086835999267E-05</v>
      </c>
      <c r="F132" s="103">
        <v>0.0003517213277611161</v>
      </c>
      <c r="G132" s="103">
        <v>0.0008579043860924204</v>
      </c>
    </row>
    <row r="133" spans="2:7" ht="12" customHeight="1">
      <c r="B133" s="102" t="s">
        <v>111</v>
      </c>
      <c r="C133" s="104">
        <v>38474.25583</v>
      </c>
      <c r="D133" s="103">
        <v>0</v>
      </c>
      <c r="E133" s="103">
        <v>7.260465315671838E-06</v>
      </c>
      <c r="F133" s="103">
        <v>0</v>
      </c>
      <c r="G133" s="103">
        <v>0.00043364243544356546</v>
      </c>
    </row>
    <row r="134" spans="2:7" ht="12" customHeight="1">
      <c r="B134" s="102" t="s">
        <v>112</v>
      </c>
      <c r="C134" s="104">
        <v>1429123.715136</v>
      </c>
      <c r="D134" s="103">
        <v>0.000631037700549374</v>
      </c>
      <c r="E134" s="103">
        <v>0.0002770996001296602</v>
      </c>
      <c r="F134" s="103">
        <v>0</v>
      </c>
      <c r="G134" s="103">
        <v>0.0013765942529424637</v>
      </c>
    </row>
    <row r="135" spans="2:7" ht="12" customHeight="1">
      <c r="B135" s="102" t="s">
        <v>113</v>
      </c>
      <c r="C135" s="104">
        <v>29416516.22856</v>
      </c>
      <c r="D135" s="103">
        <v>0.0012418463661081956</v>
      </c>
      <c r="E135" s="103">
        <v>0.00025999935582359744</v>
      </c>
      <c r="F135" s="103">
        <v>0.00025130225732926213</v>
      </c>
      <c r="G135" s="103">
        <v>0.0012964284106482332</v>
      </c>
    </row>
    <row r="136" spans="2:7" ht="12" customHeight="1">
      <c r="B136" s="102" t="s">
        <v>114</v>
      </c>
      <c r="C136" s="104">
        <v>939772.898552</v>
      </c>
      <c r="D136" s="103">
        <v>0.0017761497054999827</v>
      </c>
      <c r="E136" s="103">
        <v>0.0004228528281803943</v>
      </c>
      <c r="F136" s="103">
        <v>0.0006220052939392737</v>
      </c>
      <c r="G136" s="103">
        <v>0.00813406231205233</v>
      </c>
    </row>
    <row r="137" spans="2:7" ht="12" customHeight="1">
      <c r="B137" s="102" t="s">
        <v>115</v>
      </c>
      <c r="C137" s="104">
        <v>1802.097395</v>
      </c>
      <c r="D137" s="103">
        <v>0.0003431196347742348</v>
      </c>
      <c r="E137" s="103">
        <v>0.002047108558191995</v>
      </c>
      <c r="F137" s="103">
        <v>0</v>
      </c>
      <c r="G137" s="103">
        <v>0.01060041485715593</v>
      </c>
    </row>
    <row r="138" spans="2:7" ht="12" customHeight="1">
      <c r="B138" s="102" t="s">
        <v>116</v>
      </c>
      <c r="C138" s="104">
        <v>51410.787286</v>
      </c>
      <c r="D138" s="103">
        <v>0</v>
      </c>
      <c r="E138" s="103">
        <v>0</v>
      </c>
      <c r="F138" s="103">
        <v>0</v>
      </c>
      <c r="G138" s="103">
        <v>9.527796127202844E-05</v>
      </c>
    </row>
    <row r="139" spans="2:7" ht="12" customHeight="1">
      <c r="B139" s="102" t="s">
        <v>117</v>
      </c>
      <c r="C139" s="104">
        <v>45958.036369</v>
      </c>
      <c r="D139" s="103">
        <v>0.00036412532654001473</v>
      </c>
      <c r="E139" s="103">
        <v>0</v>
      </c>
      <c r="F139" s="103">
        <v>0</v>
      </c>
      <c r="G139" s="103">
        <v>0.00481462548189403</v>
      </c>
    </row>
    <row r="140" spans="2:7" ht="12" customHeight="1">
      <c r="B140" s="102" t="s">
        <v>118</v>
      </c>
      <c r="C140" s="104">
        <v>1051298.473583</v>
      </c>
      <c r="D140" s="103">
        <v>0.0012449303750431734</v>
      </c>
      <c r="E140" s="103">
        <v>0.0006701050621704163</v>
      </c>
      <c r="F140" s="103">
        <v>0.0006492187120502985</v>
      </c>
      <c r="G140" s="103">
        <v>0.0029135688151060305</v>
      </c>
    </row>
    <row r="141" spans="2:7" ht="12" customHeight="1">
      <c r="B141" s="102" t="s">
        <v>119</v>
      </c>
      <c r="C141" s="104">
        <v>10085.525186</v>
      </c>
      <c r="D141" s="103">
        <v>0.006834826122459895</v>
      </c>
      <c r="E141" s="103">
        <v>0.0027844261436163944</v>
      </c>
      <c r="F141" s="103">
        <v>0.0005162204152964772</v>
      </c>
      <c r="G141" s="103">
        <v>0.007691548785945393</v>
      </c>
    </row>
    <row r="142" spans="2:7" ht="12" customHeight="1">
      <c r="B142" s="102" t="s">
        <v>120</v>
      </c>
      <c r="C142" s="104">
        <v>220.172304</v>
      </c>
      <c r="D142" s="103">
        <v>0</v>
      </c>
      <c r="E142" s="103">
        <v>0</v>
      </c>
      <c r="F142" s="103">
        <v>0</v>
      </c>
      <c r="G142" s="103">
        <v>0</v>
      </c>
    </row>
    <row r="143" spans="2:7" ht="12" customHeight="1">
      <c r="B143" s="102" t="s">
        <v>121</v>
      </c>
      <c r="C143" s="104">
        <v>56085.794852</v>
      </c>
      <c r="D143" s="103">
        <v>0.003929235300694709</v>
      </c>
      <c r="E143" s="103">
        <v>0</v>
      </c>
      <c r="F143" s="103">
        <v>0.0005467277602272681</v>
      </c>
      <c r="G143" s="103">
        <v>0.0021539343307656117</v>
      </c>
    </row>
    <row r="144" spans="2:7" ht="12" customHeight="1">
      <c r="B144" s="102" t="s">
        <v>122</v>
      </c>
      <c r="C144" s="104">
        <v>186273.691366</v>
      </c>
      <c r="D144" s="103">
        <v>5.543676041567321E-06</v>
      </c>
      <c r="E144" s="103">
        <v>0</v>
      </c>
      <c r="F144" s="103">
        <v>0</v>
      </c>
      <c r="G144" s="103">
        <v>0.00012343704487405063</v>
      </c>
    </row>
    <row r="145" spans="2:7" ht="12" customHeight="1">
      <c r="B145" s="102" t="s">
        <v>123</v>
      </c>
      <c r="C145" s="104">
        <v>5297257.319213</v>
      </c>
      <c r="D145" s="103">
        <v>0.0005665551462102428</v>
      </c>
      <c r="E145" s="103">
        <v>0.00024180709880831355</v>
      </c>
      <c r="F145" s="103">
        <v>0.0001565320274309783</v>
      </c>
      <c r="G145" s="103">
        <v>0.0010827053049127862</v>
      </c>
    </row>
    <row r="146" spans="2:7" ht="12" customHeight="1">
      <c r="B146" s="102" t="s">
        <v>124</v>
      </c>
      <c r="C146" s="104">
        <v>1607773.221186</v>
      </c>
      <c r="D146" s="103">
        <v>0.003051939037385136</v>
      </c>
      <c r="E146" s="103">
        <v>0.0008275598414423858</v>
      </c>
      <c r="F146" s="103">
        <v>0.0006388254167104195</v>
      </c>
      <c r="G146" s="103">
        <v>0.005370878998488442</v>
      </c>
    </row>
    <row r="147" spans="2:7" ht="12" customHeight="1">
      <c r="B147" s="147" t="s">
        <v>125</v>
      </c>
      <c r="C147" s="148">
        <v>86956572.317786</v>
      </c>
      <c r="D147" s="149">
        <v>0.0013140895249113633</v>
      </c>
      <c r="E147" s="149">
        <v>0.00025398237359549957</v>
      </c>
      <c r="F147" s="149">
        <v>0.0002571473900360534</v>
      </c>
      <c r="G147" s="149">
        <v>0.0024010351400695126</v>
      </c>
    </row>
    <row r="150" ht="16.5" customHeight="1">
      <c r="B150" s="99" t="s">
        <v>157</v>
      </c>
    </row>
    <row r="151" spans="4:7" s="24" customFormat="1" ht="12.75" customHeight="1">
      <c r="D151" s="177" t="s">
        <v>56</v>
      </c>
      <c r="E151" s="177"/>
      <c r="F151" s="177"/>
      <c r="G151" s="177"/>
    </row>
    <row r="152" spans="2:7" s="24" customFormat="1" ht="38.25" customHeight="1">
      <c r="B152" s="98" t="s">
        <v>142</v>
      </c>
      <c r="C152" s="99" t="s">
        <v>127</v>
      </c>
      <c r="D152" s="101" t="s">
        <v>65</v>
      </c>
      <c r="E152" s="101" t="s">
        <v>61</v>
      </c>
      <c r="F152" s="101" t="s">
        <v>62</v>
      </c>
      <c r="G152" s="141" t="s">
        <v>63</v>
      </c>
    </row>
    <row r="153" spans="2:8" ht="12" customHeight="1">
      <c r="B153" s="102" t="s">
        <v>103</v>
      </c>
      <c r="C153" s="104">
        <v>17635289.79586</v>
      </c>
      <c r="D153" s="129">
        <v>0.001458627442914985</v>
      </c>
      <c r="E153" s="129">
        <v>0.00022002249834935479</v>
      </c>
      <c r="F153" s="129">
        <v>0.00019289871271628328</v>
      </c>
      <c r="G153" s="103">
        <v>0.0025280675478588505</v>
      </c>
      <c r="H153" s="24"/>
    </row>
    <row r="154" spans="2:8" ht="12" customHeight="1">
      <c r="B154" s="102" t="s">
        <v>104</v>
      </c>
      <c r="C154" s="104">
        <v>112158.981684</v>
      </c>
      <c r="D154" s="129">
        <v>0.0036435602469302463</v>
      </c>
      <c r="E154" s="129">
        <v>0.002338750147884233</v>
      </c>
      <c r="F154" s="129">
        <v>6.288607380434319E-05</v>
      </c>
      <c r="G154" s="103">
        <v>0.013467148027927167</v>
      </c>
      <c r="H154" s="142"/>
    </row>
    <row r="155" spans="2:8" ht="12" customHeight="1">
      <c r="B155" s="102" t="s">
        <v>105</v>
      </c>
      <c r="C155" s="104">
        <v>4769794.790864</v>
      </c>
      <c r="D155" s="129">
        <v>0.002393193083665614</v>
      </c>
      <c r="E155" s="129">
        <v>0.00042245390008382306</v>
      </c>
      <c r="F155" s="129">
        <v>0.00040602678100732146</v>
      </c>
      <c r="G155" s="103">
        <v>0.005465328139049343</v>
      </c>
      <c r="H155" s="142"/>
    </row>
    <row r="156" spans="2:8" ht="12" customHeight="1">
      <c r="B156" s="102" t="s">
        <v>106</v>
      </c>
      <c r="C156" s="104">
        <v>728438.497639</v>
      </c>
      <c r="D156" s="103">
        <v>0.0038291327229966325</v>
      </c>
      <c r="E156" s="103">
        <v>1.3768904351579967E-06</v>
      </c>
      <c r="F156" s="129">
        <v>0.0014697795949419883</v>
      </c>
      <c r="G156" s="103">
        <v>0.013116191373695005</v>
      </c>
      <c r="H156" s="142"/>
    </row>
    <row r="157" spans="2:8" ht="12" customHeight="1">
      <c r="B157" s="102" t="s">
        <v>107</v>
      </c>
      <c r="C157" s="104">
        <v>16328508.750947</v>
      </c>
      <c r="D157" s="103">
        <v>0.0015632355955052916</v>
      </c>
      <c r="E157" s="103">
        <v>0.00018446501563257033</v>
      </c>
      <c r="F157" s="129">
        <v>0.00022088384224253318</v>
      </c>
      <c r="G157" s="103">
        <v>0.0014096374279534297</v>
      </c>
      <c r="H157" s="24"/>
    </row>
    <row r="158" spans="2:7" ht="12" customHeight="1">
      <c r="B158" s="102" t="s">
        <v>108</v>
      </c>
      <c r="C158" s="104">
        <v>2554.825305</v>
      </c>
      <c r="D158" s="103">
        <v>0</v>
      </c>
      <c r="E158" s="103">
        <v>0.0008976739018169386</v>
      </c>
      <c r="F158" s="129">
        <v>0</v>
      </c>
      <c r="G158" s="103">
        <v>0.0017046918986893317</v>
      </c>
    </row>
    <row r="159" spans="2:7" ht="12" customHeight="1">
      <c r="B159" s="102" t="s">
        <v>109</v>
      </c>
      <c r="C159" s="104">
        <v>1951429.761847</v>
      </c>
      <c r="D159" s="103">
        <v>0.001689471109572269</v>
      </c>
      <c r="E159" s="103">
        <v>0.00019676178385051428</v>
      </c>
      <c r="F159" s="129">
        <v>0.0003925178102618562</v>
      </c>
      <c r="G159" s="103">
        <v>0.001642123022643151</v>
      </c>
    </row>
    <row r="160" spans="2:7" ht="12" customHeight="1">
      <c r="B160" s="102" t="s">
        <v>110</v>
      </c>
      <c r="C160" s="104">
        <v>3577861.94757</v>
      </c>
      <c r="D160" s="103">
        <v>0.0005514820604914903</v>
      </c>
      <c r="E160" s="103">
        <v>9.280692711621275E-05</v>
      </c>
      <c r="F160" s="129">
        <v>0.00012150767647568505</v>
      </c>
      <c r="G160" s="103">
        <v>0.0007107207005924449</v>
      </c>
    </row>
    <row r="161" spans="2:7" ht="12" customHeight="1">
      <c r="B161" s="102" t="s">
        <v>111</v>
      </c>
      <c r="C161" s="104">
        <v>58422.705753</v>
      </c>
      <c r="D161" s="103">
        <v>3.2848820938106815E-05</v>
      </c>
      <c r="E161" s="103">
        <v>0</v>
      </c>
      <c r="F161" s="129">
        <v>0</v>
      </c>
      <c r="G161" s="103">
        <v>0.0007686817209367943</v>
      </c>
    </row>
    <row r="162" spans="2:7" ht="12" customHeight="1">
      <c r="B162" s="102" t="s">
        <v>112</v>
      </c>
      <c r="C162" s="104">
        <v>1303287.483478</v>
      </c>
      <c r="D162" s="103">
        <v>0.000998437653623001</v>
      </c>
      <c r="E162" s="103">
        <v>0.00033620796068007096</v>
      </c>
      <c r="F162" s="129">
        <v>0</v>
      </c>
      <c r="G162" s="103">
        <v>0.001178797403854553</v>
      </c>
    </row>
    <row r="163" spans="2:7" ht="12" customHeight="1">
      <c r="B163" s="102" t="s">
        <v>113</v>
      </c>
      <c r="C163" s="104">
        <v>28734632.581321</v>
      </c>
      <c r="D163" s="103">
        <v>0.0012562282375054655</v>
      </c>
      <c r="E163" s="103">
        <v>0.0002552669844043223</v>
      </c>
      <c r="F163" s="129">
        <v>0.00021118714199062924</v>
      </c>
      <c r="G163" s="103">
        <v>0.0015648836382975175</v>
      </c>
    </row>
    <row r="164" spans="2:7" ht="12" customHeight="1">
      <c r="B164" s="102" t="s">
        <v>114</v>
      </c>
      <c r="C164" s="104">
        <v>956107.936161</v>
      </c>
      <c r="D164" s="103">
        <v>0.00222765958470336</v>
      </c>
      <c r="E164" s="103">
        <v>0.0005876107673113118</v>
      </c>
      <c r="F164" s="129">
        <v>0.00021284434978869588</v>
      </c>
      <c r="G164" s="103">
        <v>0.010499063472170207</v>
      </c>
    </row>
    <row r="165" spans="2:7" ht="12" customHeight="1">
      <c r="B165" s="102" t="s">
        <v>115</v>
      </c>
      <c r="C165" s="104">
        <v>2152.12105</v>
      </c>
      <c r="D165" s="103">
        <v>0.0023082670001299413</v>
      </c>
      <c r="E165" s="103">
        <v>0</v>
      </c>
      <c r="F165" s="129">
        <v>0</v>
      </c>
      <c r="G165" s="103">
        <v>0.010656708180982664</v>
      </c>
    </row>
    <row r="166" spans="2:7" ht="12" customHeight="1">
      <c r="B166" s="102" t="s">
        <v>116</v>
      </c>
      <c r="C166" s="104">
        <v>49564.042495</v>
      </c>
      <c r="D166" s="103">
        <v>0</v>
      </c>
      <c r="E166" s="103">
        <v>0</v>
      </c>
      <c r="F166" s="129">
        <v>0</v>
      </c>
      <c r="G166" s="103">
        <v>6.0056945522558715E-05</v>
      </c>
    </row>
    <row r="167" spans="2:7" ht="12" customHeight="1">
      <c r="B167" s="102" t="s">
        <v>117</v>
      </c>
      <c r="C167" s="104">
        <v>64331.373537</v>
      </c>
      <c r="D167" s="103">
        <v>0.0004982595464336604</v>
      </c>
      <c r="E167" s="103">
        <v>0</v>
      </c>
      <c r="F167" s="129">
        <v>0</v>
      </c>
      <c r="G167" s="103">
        <v>0.019196842692775974</v>
      </c>
    </row>
    <row r="168" spans="2:7" ht="12" customHeight="1">
      <c r="B168" s="102" t="s">
        <v>118</v>
      </c>
      <c r="C168" s="104">
        <v>857055.90232</v>
      </c>
      <c r="D168" s="103">
        <v>0.0023779367967517485</v>
      </c>
      <c r="E168" s="103">
        <v>0.00027565414620036146</v>
      </c>
      <c r="F168" s="129">
        <v>0.00023875551460072466</v>
      </c>
      <c r="G168" s="103">
        <v>0.0046079928815722015</v>
      </c>
    </row>
    <row r="169" spans="2:7" ht="12" customHeight="1">
      <c r="B169" s="102" t="s">
        <v>119</v>
      </c>
      <c r="C169" s="104">
        <v>5018.869258</v>
      </c>
      <c r="D169" s="103">
        <v>0.004536103020358854</v>
      </c>
      <c r="E169" s="103">
        <v>0.0012052095181316637</v>
      </c>
      <c r="F169" s="129">
        <v>0.0012077130700980695</v>
      </c>
      <c r="G169" s="103">
        <v>0.012603602673883402</v>
      </c>
    </row>
    <row r="170" spans="2:7" ht="12" customHeight="1">
      <c r="B170" s="102" t="s">
        <v>120</v>
      </c>
      <c r="C170" s="104">
        <v>0.846242</v>
      </c>
      <c r="D170" s="103">
        <v>0</v>
      </c>
      <c r="E170" s="103">
        <v>0</v>
      </c>
      <c r="F170" s="129">
        <v>0</v>
      </c>
      <c r="G170" s="103">
        <v>0</v>
      </c>
    </row>
    <row r="171" spans="2:7" ht="12" customHeight="1">
      <c r="B171" s="102" t="s">
        <v>121</v>
      </c>
      <c r="C171" s="104">
        <v>53848.352878</v>
      </c>
      <c r="D171" s="103">
        <v>0.007032626027726055</v>
      </c>
      <c r="E171" s="103">
        <v>0</v>
      </c>
      <c r="F171" s="129">
        <v>0.0011264336002518944</v>
      </c>
      <c r="G171" s="103">
        <v>0.003670386584484528</v>
      </c>
    </row>
    <row r="172" spans="2:7" ht="12" customHeight="1">
      <c r="B172" s="102" t="s">
        <v>122</v>
      </c>
      <c r="C172" s="104">
        <v>130992.054639</v>
      </c>
      <c r="D172" s="103">
        <v>0</v>
      </c>
      <c r="E172" s="103">
        <v>0</v>
      </c>
      <c r="F172" s="129">
        <v>0</v>
      </c>
      <c r="G172" s="103">
        <v>0</v>
      </c>
    </row>
    <row r="173" spans="2:7" ht="12" customHeight="1">
      <c r="B173" s="102" t="s">
        <v>123</v>
      </c>
      <c r="C173" s="104">
        <v>5308647.591599</v>
      </c>
      <c r="D173" s="103">
        <v>0.0007383408068380356</v>
      </c>
      <c r="E173" s="103">
        <v>0.0002662160994141863</v>
      </c>
      <c r="F173" s="129">
        <v>0.00012416478578143112</v>
      </c>
      <c r="G173" s="103">
        <v>0.0010527883007047736</v>
      </c>
    </row>
    <row r="174" spans="2:7" ht="12" customHeight="1">
      <c r="B174" s="102" t="s">
        <v>124</v>
      </c>
      <c r="C174" s="104">
        <v>1824549.436399</v>
      </c>
      <c r="D174" s="103">
        <v>0.002694095218763399</v>
      </c>
      <c r="E174" s="103">
        <v>0.0005646089562983598</v>
      </c>
      <c r="F174" s="129">
        <v>0.0004704028873527926</v>
      </c>
      <c r="G174" s="103">
        <v>0.005019701795570936</v>
      </c>
    </row>
    <row r="175" spans="2:7" ht="12" customHeight="1">
      <c r="B175" s="147" t="s">
        <v>125</v>
      </c>
      <c r="C175" s="148">
        <v>84454648.648846</v>
      </c>
      <c r="D175" s="149">
        <v>0.001444248968095928</v>
      </c>
      <c r="E175" s="149">
        <v>0.00024758311637693034</v>
      </c>
      <c r="F175" s="150">
        <v>0.00022833853884327896</v>
      </c>
      <c r="G175" s="149">
        <v>0.0022176392926306866</v>
      </c>
    </row>
  </sheetData>
  <sheetProtection pivotTables="0"/>
  <mergeCells count="8">
    <mergeCell ref="B2:H2"/>
    <mergeCell ref="D95:G95"/>
    <mergeCell ref="D123:G123"/>
    <mergeCell ref="D151:G151"/>
    <mergeCell ref="B5:E5"/>
    <mergeCell ref="D9:G9"/>
    <mergeCell ref="D38:G38"/>
    <mergeCell ref="D67:G67"/>
  </mergeCells>
  <conditionalFormatting sqref="B125:B147 B153:B175 B69:B84 B86:B91 B63:F64 B85:F85 B11:B33 C32:F33 B34:F34 B40:B62 C61:F62 C83:C84 F83:F84 D84:E84 B97:B119">
    <cfRule type="cellIs" priority="1" dxfId="0" operator="equal" stopIfTrue="1">
      <formula>0</formula>
    </cfRule>
  </conditionalFormatting>
  <hyperlinks>
    <hyperlink ref="G6" location="INDICE!A1" display="volver al indice"/>
  </hyperlinks>
  <printOptions horizontalCentered="1"/>
  <pageMargins left="0.7874015748031497" right="0.7874015748031497" top="0.984251968503937" bottom="0.984251968503937" header="0" footer="0"/>
  <pageSetup fitToHeight="5" horizontalDpi="600" verticalDpi="600" orientation="portrait" scale="4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Ricardo Arroyo M.</cp:lastModifiedBy>
  <cp:lastPrinted>2006-06-27T16:44:19Z</cp:lastPrinted>
  <dcterms:created xsi:type="dcterms:W3CDTF">2005-08-25T19:57:10Z</dcterms:created>
  <dcterms:modified xsi:type="dcterms:W3CDTF">2008-01-25T21:02:51Z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