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10" yWindow="65521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'MODALIDADES'!$A$1:$J$709</definedName>
    <definedName name="_xlnm.Print_Area" localSheetId="2">'N° CONTRATOS Y SALDO AC.'!$A$1:$K$706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<sst xmlns="http://schemas.openxmlformats.org/spreadsheetml/2006/main" count="1068" uniqueCount="226">
  <si>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</si>
  <si>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</si>
  <si>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</si>
  <si>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</si>
  <si>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</si>
  <si>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</si>
  <si>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</si>
  <si>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</si>
  <si>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</si>
  <si>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</si>
  <si>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</si>
  <si>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</si>
  <si>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</si>
  <si>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</si>
  <si>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</si>
  <si>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</si>
  <si>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</si>
  <si>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</si>
  <si>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</si>
  <si>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</si>
  <si>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</si>
  <si>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</si>
  <si>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</si>
  <si>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</si>
  <si>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</si>
  <si>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</si>
  <si>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</si>
  <si>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</si>
  <si>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</si>
  <si>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</si>
  <si>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</si>
  <si>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</si>
  <si>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</si>
  <si>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</si>
  <si>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</si>
  <si>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</si>
  <si>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</si>
  <si>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</si>
  <si>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</si>
  <si>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</si>
  <si>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</si>
  <si>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</si>
  <si>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</si>
  <si>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</si>
  <si>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</si>
  <si>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</si>
  <si>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</si>
  <si>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</si>
  <si>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</si>
  <si>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</si>
  <si>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</si>
  <si>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</si>
  <si>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</si>
  <si>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</si>
  <si>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</si>
  <si>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</si>
  <si>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</si>
  <si>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</si>
  <si>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</si>
  <si>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</si>
  <si>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</si>
  <si>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</si>
  <si>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</si>
  <si>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</si>
  <si>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</si>
  <si>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</si>
  <si>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</si>
  <si>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</si>
  <si>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</si>
  <si>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</si>
  <si>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</si>
  <si>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</si>
  <si>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</si>
  <si>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</si>
  <si>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</si>
  <si>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</si>
  <si>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</si>
  <si>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</si>
  <si>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</si>
  <si>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</si>
  <si>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</si>
  <si>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</si>
  <si>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</si>
  <si>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</si>
  <si>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</si>
  <si>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</si>
  <si>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</si>
  <si>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</si>
  <si>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</si>
  <si>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</si>
  <si>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</si>
  <si>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</si>
  <si>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</si>
  <si>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</si>
  <si>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</si>
  <si>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</si>
  <si>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</si>
  <si>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</si>
  <si>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</si>
  <si>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</si>
  <si>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</si>
  <si>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</si>
  <si>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</si>
  <si>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</si>
  <si>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</si>
  <si>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</si>
  <si>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</si>
  <si>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</si>
  <si>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</si>
  <si>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</si>
  <si>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</si>
  <si>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</si>
  <si>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</si>
  <si>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</si>
  <si>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</si>
  <si>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</si>
  <si>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</si>
  <si>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</si>
  <si>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</si>
  <si>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</si>
  <si>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</si>
  <si>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</si>
  <si>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</si>
  <si>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</si>
  <si>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</si>
  <si>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</si>
  <si>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</si>
  <si>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</si>
  <si>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</si>
  <si>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</si>
  <si>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</si>
  <si>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</si>
  <si>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</si>
  <si>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</si>
  <si>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</si>
  <si>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</si>
  <si>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</si>
  <si>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</si>
  <si>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</si>
  <si>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</si>
  <si>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</si>
  <si>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</si>
  <si>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</si>
  <si>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</si>
  <si>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</si>
  <si>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</si>
  <si>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</si>
  <si>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</si>
  <si>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</si>
  <si>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</si>
  <si>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</si>
  <si>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</si>
  <si>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</si>
  <si>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</si>
  <si>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</si>
  <si>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</si>
  <si>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</si>
  <si>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</si>
  <si>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</si>
  <si>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</si>
  <si>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</si>
  <si>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</si>
  <si>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</si>
  <si>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</si>
  <si>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</si>
  <si>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</si>
  <si>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</si>
  <si>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</si>
  <si>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</si>
  <si>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</si>
  <si>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</si>
  <si>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</si>
  <si>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</si>
  <si>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</si>
  <si>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</si>
  <si>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</si>
  <si>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</si>
  <si>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</si>
  <si>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</si>
  <si>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</si>
  <si>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</si>
  <si>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</si>
  <si>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</si>
  <si>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</si>
  <si>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</si>
  <si>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</si>
  <si>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</si>
  <si>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</si>
  <si>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</si>
  <si>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</si>
  <si>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</si>
  <si>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</si>
  <si>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</si>
  <si>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</si>
  <si>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</si>
  <si>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</si>
  <si>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</si>
  <si>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</si>
  <si>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</si>
  <si>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</si>
  <si>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</si>
  <si>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</si>
  <si>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</si>
  <si>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ANTECEDENTES A MARZO 2012</t>
  </si>
  <si>
    <t>1.1 Antecedentes del APV en la banca a marzo de 2012</t>
  </si>
  <si>
    <t>1.2 Evolución del APV en la banca a marzo de 2012</t>
  </si>
  <si>
    <t>1.3 Modalidades de ahorro previsional en la banca a marzo de 2012</t>
  </si>
  <si>
    <t>1.4 Saldos promedio por instrumento en la banca a marzo de 2012</t>
  </si>
  <si>
    <t>1.5 Representación de cada género en el número de cuentas de APV en la banca a marzo de 2012</t>
  </si>
  <si>
    <t>1.6 Participación de los cuatro bancos en las cuentas de APV a marzo de 2012</t>
  </si>
  <si>
    <t>A marzo 2012</t>
  </si>
  <si>
    <t>1.1 Antecedentes del APV en la banca a marzo 2012</t>
  </si>
  <si>
    <t>1.2 Evolución del APV en la banca a marzo 2012</t>
  </si>
  <si>
    <t>1.3 Modalidades de ahorro previsional en la banca a marzo 2012 *</t>
  </si>
  <si>
    <t>* La información corresponde al promedio entre enero y marzo 2012</t>
  </si>
  <si>
    <t>1.4 Saldos promedio por instrumento en la banca a marzo 2012*</t>
  </si>
  <si>
    <t>1.5 Representación de cada género en el número de cuentas de APV en la banca a marzo 2012</t>
  </si>
  <si>
    <t>1.6 Participación de los cuatro bancos en las cuentas de APV a marzo 2012</t>
  </si>
  <si>
    <t>TOTAL ENERO</t>
  </si>
  <si>
    <t>TOTAL FEBRERO</t>
  </si>
  <si>
    <t>TOTAL MARZO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</si>
  <si>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</si>
  <si>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</si>
  <si>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</si>
  <si>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</si>
  <si>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Actualizado: 06/06/2012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</si>
</sst>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\-&quot;$&quot;\ #,##0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</numFmts>
  <fonts count="9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b/>
      <i/>
      <sz val="10"/>
      <color indexed="9"/>
      <name val="Verdana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10.25"/>
      <color indexed="23"/>
      <name val="Arial"/>
      <family val="0"/>
    </font>
    <font>
      <sz val="8.2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b/>
      <sz val="8"/>
      <color indexed="62"/>
      <name val="Verdana"/>
      <family val="0"/>
    </font>
    <font>
      <b/>
      <sz val="8"/>
      <color indexed="10"/>
      <name val="Verdana"/>
      <family val="0"/>
    </font>
    <font>
      <sz val="8.4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6" fillId="34" borderId="0" xfId="0" applyFont="1" applyFill="1" applyBorder="1" applyAlignment="1">
      <alignment/>
    </xf>
    <xf numFmtId="170" fontId="86" fillId="34" borderId="0" xfId="56" applyNumberFormat="1" applyFont="1" applyFill="1" applyBorder="1" applyAlignment="1">
      <alignment horizontal="left"/>
    </xf>
    <xf numFmtId="0" fontId="86" fillId="34" borderId="0" xfId="56" applyFont="1" applyFill="1" applyBorder="1">
      <alignment/>
    </xf>
    <xf numFmtId="3" fontId="86" fillId="34" borderId="0" xfId="56" applyNumberFormat="1" applyFont="1" applyFill="1" applyBorder="1" applyAlignment="1">
      <alignment horizontal="center"/>
    </xf>
    <xf numFmtId="0" fontId="86" fillId="34" borderId="0" xfId="56" applyFont="1" applyFill="1" applyBorder="1" applyAlignment="1">
      <alignment horizontal="center"/>
    </xf>
    <xf numFmtId="3" fontId="86" fillId="34" borderId="0" xfId="56" applyNumberFormat="1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7" fillId="34" borderId="0" xfId="56" applyFont="1" applyFill="1" applyBorder="1" applyAlignment="1">
      <alignment horizontal="center"/>
    </xf>
    <xf numFmtId="0" fontId="87" fillId="34" borderId="0" xfId="56" applyFont="1" applyFill="1" applyBorder="1" applyAlignment="1">
      <alignment horizontal="left"/>
    </xf>
    <xf numFmtId="167" fontId="86" fillId="34" borderId="0" xfId="47" applyNumberFormat="1" applyFont="1" applyFill="1" applyBorder="1" applyAlignment="1">
      <alignment horizontal="center"/>
    </xf>
    <xf numFmtId="167" fontId="86" fillId="34" borderId="0" xfId="47" applyNumberFormat="1" applyFont="1" applyFill="1" applyBorder="1" applyAlignment="1">
      <alignment/>
    </xf>
    <xf numFmtId="167" fontId="86" fillId="34" borderId="0" xfId="47" applyNumberFormat="1" applyFont="1" applyFill="1" applyBorder="1" applyAlignment="1">
      <alignment horizontal="right"/>
    </xf>
    <xf numFmtId="167" fontId="86" fillId="34" borderId="0" xfId="56" applyNumberFormat="1" applyFont="1" applyFill="1" applyBorder="1" applyAlignment="1">
      <alignment horizontal="center"/>
    </xf>
    <xf numFmtId="168" fontId="86" fillId="34" borderId="0" xfId="58" applyNumberFormat="1" applyFont="1" applyFill="1" applyBorder="1" applyAlignment="1">
      <alignment horizontal="center"/>
    </xf>
    <xf numFmtId="9" fontId="86" fillId="34" borderId="0" xfId="58" applyFont="1" applyFill="1" applyBorder="1" applyAlignment="1">
      <alignment horizontal="center"/>
    </xf>
    <xf numFmtId="0" fontId="88" fillId="34" borderId="0" xfId="56" applyFont="1" applyFill="1" applyBorder="1">
      <alignment/>
    </xf>
    <xf numFmtId="49" fontId="88" fillId="34" borderId="0" xfId="56" applyNumberFormat="1" applyFont="1" applyFill="1" applyBorder="1" applyAlignment="1">
      <alignment/>
    </xf>
    <xf numFmtId="49" fontId="86" fillId="34" borderId="0" xfId="56" applyNumberFormat="1" applyFont="1" applyFill="1" applyBorder="1" applyAlignment="1">
      <alignment horizontal="left"/>
    </xf>
    <xf numFmtId="1" fontId="86" fillId="34" borderId="0" xfId="56" applyNumberFormat="1" applyFont="1" applyFill="1" applyBorder="1" applyAlignment="1">
      <alignment horizontal="center"/>
    </xf>
    <xf numFmtId="3" fontId="86" fillId="34" borderId="0" xfId="56" applyNumberFormat="1" applyFont="1" applyFill="1" applyBorder="1">
      <alignment/>
    </xf>
    <xf numFmtId="0" fontId="87" fillId="34" borderId="0" xfId="0" applyFont="1" applyFill="1" applyBorder="1" applyAlignment="1">
      <alignment/>
    </xf>
    <xf numFmtId="49" fontId="87" fillId="34" borderId="0" xfId="56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167" fontId="86" fillId="34" borderId="0" xfId="0" applyNumberFormat="1" applyFont="1" applyFill="1" applyBorder="1" applyAlignment="1">
      <alignment/>
    </xf>
    <xf numFmtId="9" fontId="86" fillId="34" borderId="0" xfId="58" applyFont="1" applyFill="1" applyBorder="1" applyAlignment="1">
      <alignment/>
    </xf>
    <xf numFmtId="168" fontId="86" fillId="34" borderId="0" xfId="58" applyNumberFormat="1" applyFont="1" applyFill="1" applyBorder="1" applyAlignment="1">
      <alignment/>
    </xf>
    <xf numFmtId="0" fontId="87" fillId="34" borderId="0" xfId="0" applyFont="1" applyFill="1" applyBorder="1" applyAlignment="1">
      <alignment horizontal="center"/>
    </xf>
    <xf numFmtId="0" fontId="87" fillId="34" borderId="0" xfId="53" applyFont="1" applyFill="1" applyBorder="1" applyAlignment="1">
      <alignment horizontal="center"/>
    </xf>
    <xf numFmtId="0" fontId="89" fillId="34" borderId="0" xfId="0" applyNumberFormat="1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left"/>
    </xf>
    <xf numFmtId="3" fontId="89" fillId="34" borderId="0" xfId="0" applyNumberFormat="1" applyFont="1" applyFill="1" applyBorder="1" applyAlignment="1">
      <alignment/>
    </xf>
    <xf numFmtId="3" fontId="86" fillId="34" borderId="0" xfId="0" applyNumberFormat="1" applyFont="1" applyFill="1" applyBorder="1" applyAlignment="1">
      <alignment/>
    </xf>
    <xf numFmtId="9" fontId="86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wrapText="1"/>
    </xf>
    <xf numFmtId="0" fontId="89" fillId="34" borderId="0" xfId="0" applyFont="1" applyFill="1" applyBorder="1" applyAlignment="1">
      <alignment/>
    </xf>
    <xf numFmtId="1" fontId="86" fillId="34" borderId="0" xfId="0" applyNumberFormat="1" applyFont="1" applyFill="1" applyBorder="1" applyAlignment="1">
      <alignment/>
    </xf>
    <xf numFmtId="0" fontId="89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9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90" fillId="34" borderId="21" xfId="45" applyFont="1" applyFill="1" applyBorder="1" applyAlignment="1" applyProtection="1">
      <alignment vertical="top" wrapText="1"/>
      <protection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1" fillId="34" borderId="44" xfId="45" applyFont="1" applyFill="1" applyBorder="1" applyAlignment="1" applyProtection="1">
      <alignment horizontal="center" vertical="top" wrapText="1"/>
      <protection/>
    </xf>
    <xf numFmtId="0" fontId="91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857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MODALIDADES!$C$973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MODALIDADES!$D$972:$E$972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MODALIDADES!$D$973:$E$973</c:f>
              <c:numCache>
                <c:ptCount val="2"/>
                <c:pt idx="0">
                  <c:v>0.055484856197505726</c:v>
                </c:pt>
                <c:pt idx="1">
                  <c:v>0.06432993894469642</c:v>
                </c:pt>
              </c:numCache>
            </c:numRef>
          </c:val>
        </c:ser>
        <c:ser>
          <c:idx val="1"/>
          <c:order val="1"/>
          <c:tx>
            <c:strRef>
              <c:f>MODALIDADES!$C$974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MODALIDADES!$D$972:$E$972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MODALIDADES!$D$974:$E$974</c:f>
              <c:numCache>
                <c:ptCount val="2"/>
                <c:pt idx="0">
                  <c:v>0.9445151438024942</c:v>
                </c:pt>
                <c:pt idx="1">
                  <c:v>0.9356700610553034</c:v>
                </c:pt>
              </c:numCache>
            </c:numRef>
          </c:val>
        </c:ser>
        <c:overlap val="100"/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6825"/>
          <c:w val="0.941"/>
          <c:h val="0.86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solidFill>
                <a:srgbClr val="1F497D"/>
              </a:solidFill>
              <a:ln w="25400">
                <a:solidFill>
                  <a:srgbClr val="333399"/>
                </a:solidFill>
              </a:ln>
            </c:spPr>
            <c:marker>
              <c:symbol val="squar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MODALIDADES!$L$855:$L$963</c:f>
              <c:strCache>
                <c:ptCount val="10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</c:strCache>
            </c:strRef>
          </c:cat>
          <c:val>
            <c:numRef>
              <c:f>MODALIDADES!$M$855:$M$963</c:f>
              <c:numCache>
                <c:ptCount val="109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</c:numCache>
            </c:numRef>
          </c:val>
          <c:smooth val="0"/>
        </c:ser>
        <c:marker val="1"/>
        <c:axId val="37917675"/>
        <c:axId val="5714756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8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MODALIDADES!$L$855:$L$963</c:f>
              <c:strCache>
                <c:ptCount val="10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</c:strCache>
            </c:strRef>
          </c:cat>
          <c:val>
            <c:numRef>
              <c:f>MODALIDADES!$N$855:$N$963</c:f>
              <c:numCache>
                <c:ptCount val="109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</c:numCache>
            </c:numRef>
          </c:val>
          <c:smooth val="1"/>
        </c:ser>
        <c:marker val="1"/>
        <c:axId val="51432805"/>
        <c:axId val="60242062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0"/>
        <c:lblOffset val="100"/>
        <c:tickLblSkip val="3"/>
        <c:tickMarkSkip val="3"/>
        <c:noMultiLvlLbl val="0"/>
      </c:catAx>
      <c:valAx>
        <c:axId val="571475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7917675"/>
        <c:crossesAt val="1"/>
        <c:crossBetween val="between"/>
        <c:dispUnits/>
      </c:valAx>
      <c:catAx>
        <c:axId val="51432805"/>
        <c:scaling>
          <c:orientation val="minMax"/>
        </c:scaling>
        <c:axPos val="b"/>
        <c:delete val="1"/>
        <c:majorTickMark val="out"/>
        <c:minorTickMark val="none"/>
        <c:tickLblPos val="nextTo"/>
        <c:crossAx val="60242062"/>
        <c:crosses val="autoZero"/>
        <c:auto val="0"/>
        <c:lblOffset val="100"/>
        <c:tickLblSkip val="1"/>
        <c:noMultiLvlLbl val="0"/>
      </c:catAx>
      <c:valAx>
        <c:axId val="6024206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.23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143280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045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2"/>
          <c:w val="0.953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MODALIDADES!$K$1231:$K$1232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MODALIDADES!$L$1231:$L$1232</c:f>
              <c:numCache>
                <c:ptCount val="2"/>
                <c:pt idx="0">
                  <c:v>512.1858668136427</c:v>
                </c:pt>
                <c:pt idx="1">
                  <c:v>1332.8389183673469</c:v>
                </c:pt>
              </c:numCache>
            </c:numRef>
          </c:val>
        </c:ser>
        <c:overlap val="100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425"/>
          <c:w val="0.949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MODALIDADES!$E$1243:$G$1243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MODALIDADES!$E$1244:$F$1244</c:f>
              <c:numCache>
                <c:ptCount val="2"/>
                <c:pt idx="0">
                  <c:v>0.696551724137931</c:v>
                </c:pt>
                <c:pt idx="1">
                  <c:v>0.6936135812449474</c:v>
                </c:pt>
              </c:numCache>
            </c:numRef>
          </c:val>
        </c:ser>
        <c:ser>
          <c:idx val="1"/>
          <c:order val="1"/>
          <c:tx>
            <c:strRef>
              <c:f>MODALIDADES!$D$1245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MODALIDADES!$E$1243:$G$1243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MODALIDADES!$E$1245:$F$1245</c:f>
              <c:numCache>
                <c:ptCount val="2"/>
                <c:pt idx="0">
                  <c:v>0.30344827586206896</c:v>
                </c:pt>
                <c:pt idx="1">
                  <c:v>0.30638641875505257</c:v>
                </c:pt>
              </c:numCache>
            </c:numRef>
          </c:val>
        </c:ser>
        <c:overlap val="100"/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7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MODALIDADES!$E$1260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MODALIDADES!$D$1261:$D$1264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MODALIDADES!$E$1261:$E$1264</c:f>
              <c:numCache>
                <c:ptCount val="4"/>
                <c:pt idx="0">
                  <c:v>0.004169717250382463</c:v>
                </c:pt>
                <c:pt idx="1">
                  <c:v>0</c:v>
                </c:pt>
                <c:pt idx="2">
                  <c:v>0.22258482764491175</c:v>
                </c:pt>
                <c:pt idx="3">
                  <c:v>0.7732454551047057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MODALIDADES!$E$1250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MODALIDADES!$D$1251:$D$1254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MODALIDADES!$E$1251:$E$1254</c:f>
              <c:numCache>
                <c:ptCount val="4"/>
                <c:pt idx="0">
                  <c:v>0.016036655211912942</c:v>
                </c:pt>
                <c:pt idx="1">
                  <c:v>0</c:v>
                </c:pt>
                <c:pt idx="2">
                  <c:v>0.019473081328751432</c:v>
                </c:pt>
                <c:pt idx="3">
                  <c:v>0.9644902634593356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124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3005375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203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204</v>
      </c>
    </row>
    <row r="8" spans="2:3" s="242" customFormat="1" ht="12.75">
      <c r="B8" s="241"/>
      <c r="C8" s="281" t="s">
        <v>205</v>
      </c>
    </row>
    <row r="9" spans="2:3" s="242" customFormat="1" ht="12.75">
      <c r="B9" s="241"/>
      <c r="C9" s="281" t="s">
        <v>206</v>
      </c>
    </row>
    <row r="10" spans="2:3" s="242" customFormat="1" ht="12.75">
      <c r="B10" s="241"/>
      <c r="C10" s="281" t="s">
        <v>207</v>
      </c>
    </row>
    <row r="11" spans="2:3" s="242" customFormat="1" ht="12.75">
      <c r="B11" s="241"/>
      <c r="C11" s="281" t="s">
        <v>208</v>
      </c>
    </row>
    <row r="12" spans="2:3" s="242" customFormat="1" ht="12.75">
      <c r="B12" s="241"/>
      <c r="C12" s="281" t="s">
        <v>209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 t="s">
        <v>225</v>
      </c>
    </row>
    <row r="25" ht="12.75">
      <c r="B25" s="296" t="s">
        <v>200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210</v>
      </c>
      <c r="G3" s="78" t="s">
        <v>153</v>
      </c>
    </row>
    <row r="4" ht="18.75" customHeight="1"/>
    <row r="7" spans="2:24" s="20" customFormat="1" ht="12.75">
      <c r="B7" s="214" t="s">
        <v>211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2570</v>
      </c>
      <c r="E11" s="222">
        <v>1323.155935</v>
      </c>
      <c r="F11" s="223">
        <f>+E11/$E$14</f>
        <v>0.9513935068618795</v>
      </c>
      <c r="H11" s="28"/>
    </row>
    <row r="12" spans="1:8" ht="12.75">
      <c r="A12" s="28"/>
      <c r="B12" s="9" t="s">
        <v>90</v>
      </c>
      <c r="C12" s="189">
        <v>4</v>
      </c>
      <c r="D12" s="222">
        <v>49</v>
      </c>
      <c r="E12" s="222">
        <v>67.599757</v>
      </c>
      <c r="F12" s="223">
        <f>+E12/$E$14</f>
        <v>0.04860649313812048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2619</v>
      </c>
      <c r="E14" s="227">
        <f>SUM(E11:E13)</f>
        <v>1390.755692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213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214</v>
      </c>
    </row>
    <row r="69" spans="2:24" s="20" customFormat="1" ht="12.75">
      <c r="B69" s="229" t="s">
        <v>215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214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216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217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46"/>
  <sheetViews>
    <sheetView zoomScale="76" zoomScaleNormal="76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+D155+D276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+D165+D286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+D175+D296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4">
        <v>0</v>
      </c>
      <c r="G114" s="34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4">
        <v>0</v>
      </c>
      <c r="G115" s="34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4">
        <v>0</v>
      </c>
      <c r="G116" s="34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4">
        <v>0</v>
      </c>
      <c r="G117" s="34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4">
        <v>0</v>
      </c>
      <c r="G118" s="34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4">
        <v>0</v>
      </c>
      <c r="G119" s="34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4">
        <v>0</v>
      </c>
      <c r="G120" s="34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76"/>
      <c r="C127" s="30"/>
      <c r="D127" s="30"/>
      <c r="E127" s="30"/>
      <c r="F127" s="304"/>
      <c r="G127" s="304"/>
      <c r="H127" s="30"/>
      <c r="I127" s="30"/>
      <c r="J127" s="30"/>
      <c r="K127" s="30"/>
      <c r="L127" s="270"/>
      <c r="M127" s="263"/>
      <c r="N127" s="263"/>
      <c r="O127" s="264"/>
    </row>
    <row r="128" spans="4:11" s="73" customFormat="1" ht="12.75">
      <c r="D128" s="303"/>
      <c r="E128" s="303"/>
      <c r="F128" s="303"/>
      <c r="G128" s="303"/>
      <c r="H128" s="303"/>
      <c r="I128" s="303"/>
      <c r="J128" s="303"/>
      <c r="K128" s="303"/>
    </row>
    <row r="129" spans="3:21" s="15" customFormat="1" ht="12.75">
      <c r="C129" s="12"/>
      <c r="D129" s="12"/>
      <c r="E129" s="32"/>
      <c r="F129" s="12"/>
      <c r="G129" s="12"/>
      <c r="H129" s="12"/>
      <c r="I129" s="12"/>
      <c r="J129" s="12"/>
      <c r="K129" s="12"/>
      <c r="L129" s="265"/>
      <c r="M129" s="271"/>
      <c r="N129" s="271"/>
      <c r="O129" s="265"/>
      <c r="P129" s="265"/>
      <c r="Q129" s="265"/>
      <c r="R129" s="265"/>
      <c r="S129" s="265"/>
      <c r="T129" s="260"/>
      <c r="U129" s="260"/>
    </row>
    <row r="130" spans="2:21" s="19" customFormat="1" ht="12.75">
      <c r="B130" s="17" t="s">
        <v>197</v>
      </c>
      <c r="C130" s="18"/>
      <c r="D130" s="18" t="s">
        <v>79</v>
      </c>
      <c r="E130" s="18"/>
      <c r="F130" s="18" t="s">
        <v>80</v>
      </c>
      <c r="G130" s="18"/>
      <c r="H130" s="18" t="s">
        <v>81</v>
      </c>
      <c r="I130" s="18"/>
      <c r="J130" s="18" t="s">
        <v>82</v>
      </c>
      <c r="K130" s="18"/>
      <c r="L130" s="264"/>
      <c r="M130" s="263"/>
      <c r="N130" s="263"/>
      <c r="O130" s="264"/>
      <c r="P130" s="264"/>
      <c r="Q130" s="264"/>
      <c r="R130" s="264"/>
      <c r="S130" s="264"/>
      <c r="T130" s="259"/>
      <c r="U130" s="259"/>
    </row>
    <row r="131" spans="2:21" s="24" customFormat="1" ht="12.75">
      <c r="B131" s="21"/>
      <c r="C131" s="22"/>
      <c r="D131" s="22" t="s">
        <v>42</v>
      </c>
      <c r="E131" s="23" t="s">
        <v>0</v>
      </c>
      <c r="F131" s="22" t="s">
        <v>42</v>
      </c>
      <c r="G131" s="22" t="s">
        <v>0</v>
      </c>
      <c r="H131" s="22" t="s">
        <v>42</v>
      </c>
      <c r="I131" s="22" t="s">
        <v>0</v>
      </c>
      <c r="J131" s="22" t="s">
        <v>42</v>
      </c>
      <c r="K131" s="22" t="s">
        <v>0</v>
      </c>
      <c r="L131" s="265"/>
      <c r="M131" s="265"/>
      <c r="N131" s="265"/>
      <c r="O131" s="265"/>
      <c r="P131" s="265"/>
      <c r="Q131" s="265"/>
      <c r="R131" s="265"/>
      <c r="S131" s="265"/>
      <c r="T131" s="260"/>
      <c r="U131" s="260"/>
    </row>
    <row r="132" spans="2:21" s="5" customFormat="1" ht="12.75" hidden="1">
      <c r="B132" s="262">
        <v>37469</v>
      </c>
      <c r="C132" s="7"/>
      <c r="D132" s="7">
        <v>0</v>
      </c>
      <c r="E132" s="7">
        <v>0</v>
      </c>
      <c r="F132" s="7">
        <v>20</v>
      </c>
      <c r="G132" s="7">
        <v>7.968524000000001</v>
      </c>
      <c r="H132" s="7">
        <v>58</v>
      </c>
      <c r="I132" s="7">
        <v>81.85139</v>
      </c>
      <c r="J132" s="7">
        <v>1573</v>
      </c>
      <c r="K132" s="7">
        <v>382.67949000000004</v>
      </c>
      <c r="L132" s="264"/>
      <c r="M132" s="263"/>
      <c r="N132" s="263"/>
      <c r="O132" s="264"/>
      <c r="P132" s="264"/>
      <c r="Q132" s="264"/>
      <c r="R132" s="264"/>
      <c r="S132" s="264"/>
      <c r="T132" s="259"/>
      <c r="U132" s="259"/>
    </row>
    <row r="133" spans="2:21" s="5" customFormat="1" ht="12.75" hidden="1">
      <c r="B133" s="262">
        <v>37500</v>
      </c>
      <c r="C133" s="26"/>
      <c r="D133" s="26">
        <v>0</v>
      </c>
      <c r="E133" s="26">
        <v>0</v>
      </c>
      <c r="F133" s="26">
        <v>22</v>
      </c>
      <c r="G133" s="26">
        <v>10.691711</v>
      </c>
      <c r="H133" s="26">
        <v>60</v>
      </c>
      <c r="I133" s="26">
        <v>93.359581</v>
      </c>
      <c r="J133" s="26">
        <v>1764</v>
      </c>
      <c r="K133" s="26">
        <v>479.05743</v>
      </c>
      <c r="L133" s="264"/>
      <c r="M133" s="263"/>
      <c r="N133" s="263"/>
      <c r="O133" s="264"/>
      <c r="P133" s="264"/>
      <c r="Q133" s="264"/>
      <c r="R133" s="264"/>
      <c r="S133" s="264"/>
      <c r="T133" s="259"/>
      <c r="U133" s="259"/>
    </row>
    <row r="134" spans="2:21" s="5" customFormat="1" ht="12.75" hidden="1">
      <c r="B134" s="262">
        <v>37530</v>
      </c>
      <c r="C134" s="26"/>
      <c r="D134" s="26">
        <v>0</v>
      </c>
      <c r="E134" s="26">
        <v>0</v>
      </c>
      <c r="F134" s="26">
        <v>22</v>
      </c>
      <c r="G134" s="26">
        <v>13.96466</v>
      </c>
      <c r="H134" s="26">
        <v>60</v>
      </c>
      <c r="I134" s="26">
        <v>111.105862</v>
      </c>
      <c r="J134" s="26">
        <v>1991</v>
      </c>
      <c r="K134" s="26">
        <v>537.105591</v>
      </c>
      <c r="L134" s="264"/>
      <c r="M134" s="263"/>
      <c r="N134" s="263"/>
      <c r="O134" s="264"/>
      <c r="P134" s="264"/>
      <c r="Q134" s="264"/>
      <c r="R134" s="264"/>
      <c r="S134" s="264"/>
      <c r="T134" s="259"/>
      <c r="U134" s="259"/>
    </row>
    <row r="135" spans="2:21" s="5" customFormat="1" ht="12.75" hidden="1">
      <c r="B135" s="262">
        <v>37561</v>
      </c>
      <c r="C135" s="26"/>
      <c r="D135" s="26">
        <v>0</v>
      </c>
      <c r="E135" s="26">
        <v>0</v>
      </c>
      <c r="F135" s="26">
        <v>23</v>
      </c>
      <c r="G135" s="26">
        <v>17.384025</v>
      </c>
      <c r="H135" s="26">
        <v>60</v>
      </c>
      <c r="I135" s="26">
        <v>120.067158</v>
      </c>
      <c r="J135" s="26">
        <v>2211</v>
      </c>
      <c r="K135" s="26">
        <v>589.843335</v>
      </c>
      <c r="L135" s="264"/>
      <c r="M135" s="263"/>
      <c r="N135" s="263"/>
      <c r="O135" s="264"/>
      <c r="P135" s="264"/>
      <c r="Q135" s="264"/>
      <c r="R135" s="264"/>
      <c r="S135" s="264"/>
      <c r="T135" s="259"/>
      <c r="U135" s="259"/>
    </row>
    <row r="136" spans="2:21" s="5" customFormat="1" ht="12.75" hidden="1">
      <c r="B136" s="262">
        <v>37591</v>
      </c>
      <c r="C136" s="26"/>
      <c r="D136" s="26">
        <v>0</v>
      </c>
      <c r="E136" s="26">
        <v>0</v>
      </c>
      <c r="F136" s="26">
        <v>22</v>
      </c>
      <c r="G136" s="26">
        <v>20.293157</v>
      </c>
      <c r="H136" s="26">
        <v>61</v>
      </c>
      <c r="I136" s="26">
        <v>149.384526</v>
      </c>
      <c r="J136" s="26">
        <v>2395</v>
      </c>
      <c r="K136" s="26">
        <v>667.311311</v>
      </c>
      <c r="L136" s="264"/>
      <c r="M136" s="263"/>
      <c r="N136" s="263"/>
      <c r="O136" s="264"/>
      <c r="P136" s="264"/>
      <c r="Q136" s="264"/>
      <c r="R136" s="264"/>
      <c r="S136" s="264"/>
      <c r="T136" s="259"/>
      <c r="U136" s="259"/>
    </row>
    <row r="137" spans="2:21" s="5" customFormat="1" ht="12.75" hidden="1">
      <c r="B137" s="262">
        <v>37622</v>
      </c>
      <c r="C137" s="26"/>
      <c r="D137" s="26">
        <v>0</v>
      </c>
      <c r="E137" s="26">
        <v>0</v>
      </c>
      <c r="F137" s="26">
        <v>22</v>
      </c>
      <c r="G137" s="26">
        <v>23.848731000000004</v>
      </c>
      <c r="H137" s="26">
        <v>60</v>
      </c>
      <c r="I137" s="26">
        <v>161.755005</v>
      </c>
      <c r="J137" s="26">
        <v>2456</v>
      </c>
      <c r="K137" s="26">
        <v>726.108673</v>
      </c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5" customFormat="1" ht="12.75" hidden="1">
      <c r="B138" s="262">
        <v>37653</v>
      </c>
      <c r="C138" s="26"/>
      <c r="D138" s="26">
        <v>0</v>
      </c>
      <c r="E138" s="26">
        <v>0</v>
      </c>
      <c r="F138" s="26">
        <v>23</v>
      </c>
      <c r="G138" s="26">
        <v>27.081618</v>
      </c>
      <c r="H138" s="26">
        <v>60</v>
      </c>
      <c r="I138" s="26">
        <v>168.203083</v>
      </c>
      <c r="J138" s="26">
        <v>2538</v>
      </c>
      <c r="K138" s="26">
        <v>781.823485</v>
      </c>
      <c r="L138" s="264"/>
      <c r="M138" s="263"/>
      <c r="N138" s="263"/>
      <c r="O138" s="264"/>
      <c r="P138" s="264"/>
      <c r="Q138" s="264"/>
      <c r="R138" s="264"/>
      <c r="S138" s="264"/>
      <c r="T138" s="259"/>
      <c r="U138" s="259"/>
    </row>
    <row r="139" spans="2:21" s="5" customFormat="1" ht="12.75" hidden="1">
      <c r="B139" s="262">
        <v>37681</v>
      </c>
      <c r="C139" s="26"/>
      <c r="D139" s="26">
        <v>0</v>
      </c>
      <c r="E139" s="26">
        <v>0</v>
      </c>
      <c r="F139" s="26">
        <v>23</v>
      </c>
      <c r="G139" s="26">
        <v>31.029508000000003</v>
      </c>
      <c r="H139" s="26">
        <v>60</v>
      </c>
      <c r="I139" s="26">
        <v>179.83348900000004</v>
      </c>
      <c r="J139" s="26">
        <v>2700</v>
      </c>
      <c r="K139" s="26">
        <v>840.563909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37712</v>
      </c>
      <c r="C140" s="26"/>
      <c r="D140" s="26">
        <v>0</v>
      </c>
      <c r="E140" s="26">
        <v>0</v>
      </c>
      <c r="F140" s="26">
        <v>24</v>
      </c>
      <c r="G140" s="26">
        <v>35.503341</v>
      </c>
      <c r="H140" s="26">
        <v>60</v>
      </c>
      <c r="I140" s="26">
        <v>182.827523</v>
      </c>
      <c r="J140" s="26">
        <v>2862</v>
      </c>
      <c r="K140" s="26">
        <v>965.63017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37742</v>
      </c>
      <c r="C141" s="26"/>
      <c r="D141" s="26">
        <v>0</v>
      </c>
      <c r="E141" s="26">
        <v>0</v>
      </c>
      <c r="F141" s="26">
        <v>24</v>
      </c>
      <c r="G141" s="26">
        <v>40.16436100000001</v>
      </c>
      <c r="H141" s="26">
        <v>60</v>
      </c>
      <c r="I141" s="26">
        <v>193.759496</v>
      </c>
      <c r="J141" s="26">
        <v>2964</v>
      </c>
      <c r="K141" s="26">
        <v>1019.44769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37773</v>
      </c>
      <c r="C142" s="26"/>
      <c r="D142" s="26">
        <v>0</v>
      </c>
      <c r="E142" s="26">
        <v>0</v>
      </c>
      <c r="F142" s="26">
        <v>24</v>
      </c>
      <c r="G142" s="26">
        <v>44.276769</v>
      </c>
      <c r="H142" s="26">
        <v>60</v>
      </c>
      <c r="I142" s="26">
        <v>195.001938</v>
      </c>
      <c r="J142" s="26">
        <v>3081</v>
      </c>
      <c r="K142" s="26">
        <v>1102.294718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37803</v>
      </c>
      <c r="C143" s="26"/>
      <c r="D143" s="26">
        <v>0</v>
      </c>
      <c r="E143" s="26">
        <v>0</v>
      </c>
      <c r="F143" s="26">
        <v>24</v>
      </c>
      <c r="G143" s="26">
        <v>48.311917</v>
      </c>
      <c r="H143" s="26">
        <v>61</v>
      </c>
      <c r="I143" s="26">
        <v>202.037154</v>
      </c>
      <c r="J143" s="26">
        <v>3200</v>
      </c>
      <c r="K143" s="26">
        <v>1145.458095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37834</v>
      </c>
      <c r="C144" s="26"/>
      <c r="D144" s="26">
        <v>0</v>
      </c>
      <c r="E144" s="26">
        <v>0</v>
      </c>
      <c r="F144" s="26">
        <v>24</v>
      </c>
      <c r="G144" s="26">
        <v>52.234545000000004</v>
      </c>
      <c r="H144" s="26">
        <v>61</v>
      </c>
      <c r="I144" s="26">
        <v>207.112977</v>
      </c>
      <c r="J144" s="26">
        <v>3322</v>
      </c>
      <c r="K144" s="26">
        <v>1195.47954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37865</v>
      </c>
      <c r="C145" s="26"/>
      <c r="D145" s="26">
        <v>0</v>
      </c>
      <c r="E145" s="26">
        <v>0</v>
      </c>
      <c r="F145" s="26">
        <v>24</v>
      </c>
      <c r="G145" s="26">
        <v>55.721899</v>
      </c>
      <c r="H145" s="26">
        <v>59</v>
      </c>
      <c r="I145" s="26">
        <v>186.11282900000003</v>
      </c>
      <c r="J145" s="26">
        <v>3441</v>
      </c>
      <c r="K145" s="26">
        <v>1196.0860300000002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37895</v>
      </c>
      <c r="C146" s="26"/>
      <c r="D146" s="26">
        <v>0</v>
      </c>
      <c r="E146" s="26">
        <v>0</v>
      </c>
      <c r="F146" s="26">
        <v>24</v>
      </c>
      <c r="G146" s="26">
        <v>49.650238</v>
      </c>
      <c r="H146" s="26">
        <v>59</v>
      </c>
      <c r="I146" s="26">
        <v>178.77262600000003</v>
      </c>
      <c r="J146" s="26">
        <v>3484</v>
      </c>
      <c r="K146" s="26">
        <v>1253.78426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37926</v>
      </c>
      <c r="C147" s="26"/>
      <c r="D147" s="26">
        <v>0</v>
      </c>
      <c r="E147" s="26">
        <v>0</v>
      </c>
      <c r="F147" s="26">
        <v>22</v>
      </c>
      <c r="G147" s="26">
        <v>52.654832</v>
      </c>
      <c r="H147" s="26">
        <v>59</v>
      </c>
      <c r="I147" s="26">
        <v>195.195147</v>
      </c>
      <c r="J147" s="26">
        <v>3584</v>
      </c>
      <c r="K147" s="26">
        <v>1198.1519290000003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37956</v>
      </c>
      <c r="C148" s="26"/>
      <c r="D148" s="26">
        <v>0</v>
      </c>
      <c r="E148" s="26">
        <v>0</v>
      </c>
      <c r="F148" s="26">
        <v>22</v>
      </c>
      <c r="G148" s="26">
        <v>38.859809000000006</v>
      </c>
      <c r="H148" s="26">
        <v>58</v>
      </c>
      <c r="I148" s="26">
        <v>210.608208</v>
      </c>
      <c r="J148" s="26">
        <v>3682</v>
      </c>
      <c r="K148" s="26">
        <v>1195.8337060000003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37987</v>
      </c>
      <c r="C149" s="26"/>
      <c r="D149" s="26">
        <v>0</v>
      </c>
      <c r="E149" s="26">
        <v>0</v>
      </c>
      <c r="F149" s="26">
        <v>22</v>
      </c>
      <c r="G149" s="26">
        <v>41.37376300000001</v>
      </c>
      <c r="H149" s="26">
        <v>55</v>
      </c>
      <c r="I149" s="26">
        <v>221.60643200000004</v>
      </c>
      <c r="J149" s="26">
        <v>3675</v>
      </c>
      <c r="K149" s="26">
        <v>1153.865205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38018</v>
      </c>
      <c r="C150" s="26"/>
      <c r="D150" s="26">
        <v>0</v>
      </c>
      <c r="E150" s="26">
        <v>0</v>
      </c>
      <c r="F150" s="26">
        <v>22</v>
      </c>
      <c r="G150" s="26">
        <v>43.844643</v>
      </c>
      <c r="H150" s="26">
        <v>55</v>
      </c>
      <c r="I150" s="26">
        <v>218.27636000000004</v>
      </c>
      <c r="J150" s="26">
        <v>3677</v>
      </c>
      <c r="K150" s="26">
        <v>1160.876389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38047</v>
      </c>
      <c r="C151" s="26"/>
      <c r="D151" s="26">
        <v>0</v>
      </c>
      <c r="E151" s="26">
        <v>0</v>
      </c>
      <c r="F151" s="26">
        <v>22</v>
      </c>
      <c r="G151" s="26">
        <v>46.63652</v>
      </c>
      <c r="H151" s="26">
        <v>54</v>
      </c>
      <c r="I151" s="26">
        <v>215.41285000000002</v>
      </c>
      <c r="J151" s="26">
        <v>3704</v>
      </c>
      <c r="K151" s="26">
        <v>1182.611022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38078</v>
      </c>
      <c r="C152" s="26"/>
      <c r="D152" s="26">
        <v>0</v>
      </c>
      <c r="E152" s="26">
        <v>0</v>
      </c>
      <c r="F152" s="26">
        <v>22</v>
      </c>
      <c r="G152" s="26">
        <v>49.246899</v>
      </c>
      <c r="H152" s="26">
        <v>51</v>
      </c>
      <c r="I152" s="26">
        <v>191.41941200000002</v>
      </c>
      <c r="J152" s="26">
        <v>3526</v>
      </c>
      <c r="K152" s="26">
        <v>1073.39447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38108</v>
      </c>
      <c r="C153" s="26"/>
      <c r="D153" s="26">
        <v>0</v>
      </c>
      <c r="E153" s="26">
        <v>0</v>
      </c>
      <c r="F153" s="26">
        <v>22</v>
      </c>
      <c r="G153" s="26">
        <v>39.477846</v>
      </c>
      <c r="H153" s="26">
        <v>52</v>
      </c>
      <c r="I153" s="26">
        <v>195.099578</v>
      </c>
      <c r="J153" s="26">
        <v>3514</v>
      </c>
      <c r="K153" s="26">
        <v>1084.369886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38139</v>
      </c>
      <c r="C154" s="26"/>
      <c r="D154" s="26">
        <v>0</v>
      </c>
      <c r="E154" s="26">
        <v>0</v>
      </c>
      <c r="F154" s="26">
        <v>22</v>
      </c>
      <c r="G154" s="26">
        <v>40.791268</v>
      </c>
      <c r="H154" s="26">
        <v>50</v>
      </c>
      <c r="I154" s="26">
        <v>199.38768800000003</v>
      </c>
      <c r="J154" s="26">
        <v>3530</v>
      </c>
      <c r="K154" s="26">
        <v>1096.683662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14" ht="12.75" hidden="1">
      <c r="B155" s="262">
        <v>38169</v>
      </c>
      <c r="C155" s="29"/>
      <c r="D155" s="26">
        <v>0</v>
      </c>
      <c r="E155" s="26">
        <v>0</v>
      </c>
      <c r="F155" s="26">
        <v>21</v>
      </c>
      <c r="G155" s="26">
        <v>37.627981</v>
      </c>
      <c r="H155" s="26">
        <v>50</v>
      </c>
      <c r="I155" s="26">
        <v>199.387688</v>
      </c>
      <c r="J155" s="26">
        <v>3496</v>
      </c>
      <c r="K155" s="26">
        <v>1122.435681</v>
      </c>
      <c r="M155" s="263"/>
      <c r="N155" s="263"/>
    </row>
    <row r="156" spans="2:14" ht="12.75" hidden="1">
      <c r="B156" s="262">
        <v>38200</v>
      </c>
      <c r="C156" s="29"/>
      <c r="D156" s="26">
        <v>0</v>
      </c>
      <c r="E156" s="26">
        <v>0</v>
      </c>
      <c r="F156" s="26">
        <v>21</v>
      </c>
      <c r="G156" s="26">
        <v>60.851597</v>
      </c>
      <c r="H156" s="26">
        <v>50</v>
      </c>
      <c r="I156" s="26">
        <v>172.729442</v>
      </c>
      <c r="J156" s="26">
        <v>3458</v>
      </c>
      <c r="K156" s="26">
        <v>1102.161617</v>
      </c>
      <c r="M156" s="263"/>
      <c r="N156" s="263"/>
    </row>
    <row r="157" spans="2:14" ht="12.75" hidden="1">
      <c r="B157" s="262">
        <v>38231</v>
      </c>
      <c r="C157" s="29"/>
      <c r="D157" s="26">
        <v>0</v>
      </c>
      <c r="E157" s="26">
        <v>0</v>
      </c>
      <c r="F157" s="26">
        <v>0</v>
      </c>
      <c r="G157" s="26">
        <v>0</v>
      </c>
      <c r="H157" s="26">
        <v>50</v>
      </c>
      <c r="I157" s="26">
        <v>173.240725</v>
      </c>
      <c r="J157" s="26">
        <v>3424</v>
      </c>
      <c r="K157" s="26">
        <v>1093.705596</v>
      </c>
      <c r="M157" s="263"/>
      <c r="N157" s="263"/>
    </row>
    <row r="158" spans="1:12" ht="12.75" hidden="1">
      <c r="A158" s="5"/>
      <c r="B158" s="262">
        <v>38261</v>
      </c>
      <c r="C158" s="29"/>
      <c r="D158" s="26">
        <v>0</v>
      </c>
      <c r="E158" s="26">
        <v>0</v>
      </c>
      <c r="F158" s="26">
        <v>22</v>
      </c>
      <c r="G158" s="26">
        <v>64.299546</v>
      </c>
      <c r="H158" s="26">
        <v>49</v>
      </c>
      <c r="I158" s="26">
        <v>174.631713</v>
      </c>
      <c r="J158" s="26">
        <v>3387</v>
      </c>
      <c r="K158" s="26">
        <v>1121.081505</v>
      </c>
      <c r="L158" s="264"/>
    </row>
    <row r="159" spans="1:12" ht="12.75" hidden="1">
      <c r="A159" s="5"/>
      <c r="B159" s="262">
        <v>38292</v>
      </c>
      <c r="C159" s="29"/>
      <c r="D159" s="26">
        <v>0</v>
      </c>
      <c r="E159" s="26">
        <v>0</v>
      </c>
      <c r="F159" s="26">
        <v>22</v>
      </c>
      <c r="G159" s="26">
        <v>65.993561</v>
      </c>
      <c r="H159" s="26">
        <v>49</v>
      </c>
      <c r="I159" s="26">
        <v>178.149127</v>
      </c>
      <c r="J159" s="26">
        <v>3338</v>
      </c>
      <c r="K159" s="26">
        <v>1129.320913</v>
      </c>
      <c r="L159" s="264"/>
    </row>
    <row r="160" spans="1:12" ht="12.75" hidden="1">
      <c r="A160" s="5"/>
      <c r="B160" s="262">
        <v>38322</v>
      </c>
      <c r="C160" s="29"/>
      <c r="D160" s="26">
        <v>0</v>
      </c>
      <c r="E160" s="26">
        <v>0</v>
      </c>
      <c r="F160" s="26">
        <v>22</v>
      </c>
      <c r="G160" s="26">
        <v>67.645081</v>
      </c>
      <c r="H160" s="26">
        <v>49</v>
      </c>
      <c r="I160" s="26">
        <v>181.623493</v>
      </c>
      <c r="J160" s="26">
        <v>3293</v>
      </c>
      <c r="K160" s="26">
        <v>1153.908316</v>
      </c>
      <c r="L160" s="264"/>
    </row>
    <row r="161" spans="1:12" ht="12.75" hidden="1">
      <c r="A161" s="5"/>
      <c r="B161" s="262">
        <v>38353</v>
      </c>
      <c r="C161" s="29"/>
      <c r="D161" s="26">
        <v>0</v>
      </c>
      <c r="E161" s="26">
        <v>0</v>
      </c>
      <c r="F161" s="26">
        <v>22</v>
      </c>
      <c r="G161" s="26">
        <v>69.301544</v>
      </c>
      <c r="H161" s="26">
        <v>49</v>
      </c>
      <c r="I161" s="26">
        <v>186.113057</v>
      </c>
      <c r="J161" s="26">
        <v>3264</v>
      </c>
      <c r="K161" s="26">
        <v>1130.100214</v>
      </c>
      <c r="L161" s="264"/>
    </row>
    <row r="162" spans="1:12" ht="12.75" hidden="1">
      <c r="A162" s="5"/>
      <c r="B162" s="262">
        <v>38384</v>
      </c>
      <c r="C162" s="29"/>
      <c r="D162" s="26">
        <v>0</v>
      </c>
      <c r="E162" s="26">
        <v>0</v>
      </c>
      <c r="F162" s="26">
        <v>22</v>
      </c>
      <c r="G162" s="26">
        <v>71.116501</v>
      </c>
      <c r="H162" s="26">
        <v>49</v>
      </c>
      <c r="I162" s="26">
        <v>187.187745</v>
      </c>
      <c r="J162" s="26">
        <v>3231</v>
      </c>
      <c r="K162" s="26">
        <v>1134.222474</v>
      </c>
      <c r="L162" s="264"/>
    </row>
    <row r="163" spans="1:12" ht="12.75" hidden="1">
      <c r="A163" s="5"/>
      <c r="B163" s="262">
        <v>38412</v>
      </c>
      <c r="C163" s="29"/>
      <c r="D163" s="26">
        <v>0</v>
      </c>
      <c r="E163" s="26">
        <v>0</v>
      </c>
      <c r="F163" s="26">
        <v>22</v>
      </c>
      <c r="G163" s="26">
        <v>72.810904</v>
      </c>
      <c r="H163" s="26">
        <v>49</v>
      </c>
      <c r="I163" s="26">
        <v>187.177122</v>
      </c>
      <c r="J163" s="26">
        <v>3193</v>
      </c>
      <c r="K163" s="26">
        <v>1145.059513</v>
      </c>
      <c r="L163" s="264"/>
    </row>
    <row r="164" spans="1:12" ht="12.75" hidden="1">
      <c r="A164" s="5"/>
      <c r="B164" s="262">
        <v>38443</v>
      </c>
      <c r="C164" s="29"/>
      <c r="D164" s="26">
        <v>0</v>
      </c>
      <c r="E164" s="26">
        <v>0</v>
      </c>
      <c r="F164" s="26">
        <v>22</v>
      </c>
      <c r="G164" s="26">
        <v>73.744796</v>
      </c>
      <c r="H164" s="26">
        <v>47</v>
      </c>
      <c r="I164" s="26">
        <v>158.09925</v>
      </c>
      <c r="J164" s="26">
        <v>3162</v>
      </c>
      <c r="K164" s="26">
        <v>1177.130708</v>
      </c>
      <c r="L164" s="264"/>
    </row>
    <row r="165" spans="1:12" ht="12.75" hidden="1">
      <c r="A165" s="5"/>
      <c r="B165" s="262">
        <v>38473</v>
      </c>
      <c r="C165" s="29"/>
      <c r="D165" s="26">
        <v>0</v>
      </c>
      <c r="E165" s="26">
        <v>0</v>
      </c>
      <c r="F165" s="26">
        <v>22</v>
      </c>
      <c r="G165" s="26">
        <v>76.548763</v>
      </c>
      <c r="H165" s="26">
        <v>47</v>
      </c>
      <c r="I165" s="26">
        <v>165.110166</v>
      </c>
      <c r="J165" s="26">
        <v>3135</v>
      </c>
      <c r="K165" s="26">
        <v>1165.619994</v>
      </c>
      <c r="L165" s="264"/>
    </row>
    <row r="166" spans="1:12" ht="12.75" hidden="1">
      <c r="A166" s="5"/>
      <c r="B166" s="262">
        <v>38504</v>
      </c>
      <c r="C166" s="29"/>
      <c r="D166" s="26">
        <v>0</v>
      </c>
      <c r="E166" s="26">
        <v>0</v>
      </c>
      <c r="F166" s="26">
        <v>22</v>
      </c>
      <c r="G166" s="26">
        <v>76.821448</v>
      </c>
      <c r="H166" s="26">
        <v>47</v>
      </c>
      <c r="I166" s="26">
        <v>170.557756</v>
      </c>
      <c r="J166" s="26">
        <v>3109</v>
      </c>
      <c r="K166" s="26">
        <v>1165.645148</v>
      </c>
      <c r="L166" s="264"/>
    </row>
    <row r="167" spans="1:12" ht="12.75" hidden="1">
      <c r="A167" s="5"/>
      <c r="B167" s="262">
        <v>38534</v>
      </c>
      <c r="C167" s="29"/>
      <c r="D167" s="26">
        <v>0</v>
      </c>
      <c r="E167" s="26">
        <v>0</v>
      </c>
      <c r="F167" s="26">
        <v>22</v>
      </c>
      <c r="G167" s="26">
        <v>77.153309</v>
      </c>
      <c r="H167" s="26">
        <v>47</v>
      </c>
      <c r="I167" s="26">
        <v>175.05122</v>
      </c>
      <c r="J167" s="26">
        <v>3089</v>
      </c>
      <c r="K167" s="26">
        <v>1157.615597</v>
      </c>
      <c r="L167" s="264"/>
    </row>
    <row r="168" spans="1:12" ht="12.75" hidden="1">
      <c r="A168" s="5"/>
      <c r="B168" s="262">
        <v>38565</v>
      </c>
      <c r="C168" s="29"/>
      <c r="D168" s="26">
        <v>0</v>
      </c>
      <c r="E168" s="26">
        <v>0</v>
      </c>
      <c r="F168" s="26">
        <v>22</v>
      </c>
      <c r="G168" s="26">
        <v>77.427852</v>
      </c>
      <c r="H168" s="26">
        <v>47</v>
      </c>
      <c r="I168" s="26">
        <v>179.656637</v>
      </c>
      <c r="J168" s="26">
        <v>3071</v>
      </c>
      <c r="K168" s="26">
        <v>1121.39052</v>
      </c>
      <c r="L168" s="264"/>
    </row>
    <row r="169" spans="1:12" ht="12.75" hidden="1">
      <c r="A169" s="5"/>
      <c r="B169" s="262">
        <v>38596</v>
      </c>
      <c r="C169" s="29"/>
      <c r="D169" s="26">
        <v>0</v>
      </c>
      <c r="E169" s="26">
        <v>0</v>
      </c>
      <c r="F169" s="26">
        <v>22</v>
      </c>
      <c r="G169" s="26">
        <v>78.837725</v>
      </c>
      <c r="H169" s="26">
        <v>47</v>
      </c>
      <c r="I169" s="26">
        <v>160.434713</v>
      </c>
      <c r="J169" s="26">
        <v>3049</v>
      </c>
      <c r="K169" s="26">
        <v>1084.534594</v>
      </c>
      <c r="L169" s="264"/>
    </row>
    <row r="170" spans="1:14" ht="12.75" customHeight="1" hidden="1">
      <c r="A170" s="5"/>
      <c r="B170" s="262">
        <v>38626</v>
      </c>
      <c r="C170" s="29"/>
      <c r="D170" s="26">
        <v>0</v>
      </c>
      <c r="E170" s="26">
        <v>0</v>
      </c>
      <c r="F170" s="26">
        <v>22</v>
      </c>
      <c r="G170" s="26">
        <v>79.17463</v>
      </c>
      <c r="H170" s="26">
        <v>47</v>
      </c>
      <c r="I170" s="26">
        <v>163.452551</v>
      </c>
      <c r="J170" s="26">
        <v>3027</v>
      </c>
      <c r="K170" s="26">
        <v>1082.538037</v>
      </c>
      <c r="M170" s="263"/>
      <c r="N170" s="263"/>
    </row>
    <row r="171" spans="1:14" ht="12.75" hidden="1">
      <c r="A171" s="5"/>
      <c r="B171" s="262">
        <v>38657</v>
      </c>
      <c r="C171" s="29"/>
      <c r="D171" s="26">
        <v>0</v>
      </c>
      <c r="E171" s="26">
        <v>0</v>
      </c>
      <c r="F171" s="26">
        <v>22</v>
      </c>
      <c r="G171" s="26">
        <v>26.075195</v>
      </c>
      <c r="H171" s="26">
        <v>47</v>
      </c>
      <c r="I171" s="26">
        <v>166.425833</v>
      </c>
      <c r="J171" s="26">
        <v>3009</v>
      </c>
      <c r="K171" s="26">
        <v>1095.774318</v>
      </c>
      <c r="M171" s="263"/>
      <c r="N171" s="263"/>
    </row>
    <row r="172" spans="1:14" ht="12.75" hidden="1">
      <c r="A172" s="5"/>
      <c r="B172" s="262">
        <v>38687</v>
      </c>
      <c r="C172" s="29"/>
      <c r="D172" s="26">
        <v>0</v>
      </c>
      <c r="E172" s="26">
        <v>0</v>
      </c>
      <c r="F172" s="26">
        <v>22</v>
      </c>
      <c r="G172" s="26">
        <v>26.35581</v>
      </c>
      <c r="H172" s="26">
        <v>47</v>
      </c>
      <c r="I172" s="26">
        <v>188.927662</v>
      </c>
      <c r="J172" s="26">
        <v>2989</v>
      </c>
      <c r="K172" s="26">
        <v>1084.349805</v>
      </c>
      <c r="M172" s="263"/>
      <c r="N172" s="263"/>
    </row>
    <row r="173" spans="1:14" ht="12.75" hidden="1">
      <c r="A173" s="5"/>
      <c r="B173" s="262">
        <v>38718</v>
      </c>
      <c r="C173" s="29"/>
      <c r="D173" s="26">
        <v>0</v>
      </c>
      <c r="E173" s="26">
        <v>0</v>
      </c>
      <c r="F173" s="26">
        <v>22</v>
      </c>
      <c r="G173" s="26">
        <v>26.671445</v>
      </c>
      <c r="H173" s="26">
        <v>47</v>
      </c>
      <c r="I173" s="26">
        <v>191.529897</v>
      </c>
      <c r="J173" s="26">
        <v>2966</v>
      </c>
      <c r="K173" s="26">
        <v>1082.137358</v>
      </c>
      <c r="M173" s="263"/>
      <c r="N173" s="263"/>
    </row>
    <row r="174" spans="1:14" ht="12.75" hidden="1">
      <c r="A174" s="5"/>
      <c r="B174" s="262">
        <v>38749</v>
      </c>
      <c r="C174" s="29"/>
      <c r="D174" s="26">
        <v>0</v>
      </c>
      <c r="E174" s="26">
        <v>0</v>
      </c>
      <c r="F174" s="26">
        <v>22</v>
      </c>
      <c r="G174" s="26">
        <v>26.778292</v>
      </c>
      <c r="H174" s="26">
        <v>47</v>
      </c>
      <c r="I174" s="26">
        <v>194.001326</v>
      </c>
      <c r="J174" s="26">
        <v>2935</v>
      </c>
      <c r="K174" s="26">
        <v>1065.288448</v>
      </c>
      <c r="M174" s="263"/>
      <c r="N174" s="263"/>
    </row>
    <row r="175" spans="1:14" ht="12.75" hidden="1">
      <c r="A175" s="5"/>
      <c r="B175" s="262">
        <v>38777</v>
      </c>
      <c r="C175" s="29"/>
      <c r="D175" s="26">
        <v>0</v>
      </c>
      <c r="E175" s="26">
        <v>0</v>
      </c>
      <c r="F175" s="26">
        <v>22</v>
      </c>
      <c r="G175" s="26">
        <v>26.56354</v>
      </c>
      <c r="H175" s="26">
        <v>47</v>
      </c>
      <c r="I175" s="26">
        <v>196.895089</v>
      </c>
      <c r="J175" s="26">
        <v>2919</v>
      </c>
      <c r="K175" s="26">
        <v>1079.31163</v>
      </c>
      <c r="M175" s="263"/>
      <c r="N175" s="263"/>
    </row>
    <row r="176" spans="1:14" ht="12.75" hidden="1">
      <c r="A176" s="5"/>
      <c r="B176" s="262">
        <v>38808</v>
      </c>
      <c r="C176" s="29"/>
      <c r="D176" s="26">
        <v>0</v>
      </c>
      <c r="E176" s="26">
        <v>0</v>
      </c>
      <c r="F176" s="26">
        <v>22</v>
      </c>
      <c r="G176" s="26">
        <v>27.057458</v>
      </c>
      <c r="H176" s="26">
        <v>47</v>
      </c>
      <c r="I176" s="26">
        <v>201.648509</v>
      </c>
      <c r="J176" s="26">
        <v>2900</v>
      </c>
      <c r="K176" s="26">
        <v>1094.969123</v>
      </c>
      <c r="M176" s="263"/>
      <c r="N176" s="263"/>
    </row>
    <row r="177" spans="1:14" ht="12.75" hidden="1">
      <c r="A177" s="5"/>
      <c r="B177" s="262">
        <v>38838</v>
      </c>
      <c r="C177" s="29"/>
      <c r="D177" s="26">
        <v>0</v>
      </c>
      <c r="E177" s="26">
        <v>0</v>
      </c>
      <c r="F177" s="26">
        <v>22</v>
      </c>
      <c r="G177" s="26">
        <v>30.016181</v>
      </c>
      <c r="H177" s="26">
        <v>47</v>
      </c>
      <c r="I177" s="26">
        <v>169.042996</v>
      </c>
      <c r="J177" s="26">
        <v>2870</v>
      </c>
      <c r="K177" s="26">
        <v>1095.158326</v>
      </c>
      <c r="M177" s="263"/>
      <c r="N177" s="263"/>
    </row>
    <row r="178" spans="1:14" ht="12.75" hidden="1">
      <c r="A178" s="5"/>
      <c r="B178" s="262">
        <v>38869</v>
      </c>
      <c r="C178" s="29"/>
      <c r="D178" s="26">
        <v>0</v>
      </c>
      <c r="E178" s="26">
        <v>0</v>
      </c>
      <c r="F178" s="26">
        <v>22</v>
      </c>
      <c r="G178" s="26">
        <v>30.271758</v>
      </c>
      <c r="H178" s="26">
        <v>47</v>
      </c>
      <c r="I178" s="26">
        <v>173.230257</v>
      </c>
      <c r="J178" s="26">
        <v>2856</v>
      </c>
      <c r="K178" s="26">
        <v>1081.330699</v>
      </c>
      <c r="M178" s="263"/>
      <c r="N178" s="263"/>
    </row>
    <row r="179" spans="1:14" ht="12.75" hidden="1">
      <c r="A179" s="5"/>
      <c r="B179" s="262">
        <v>38899</v>
      </c>
      <c r="C179" s="29"/>
      <c r="D179" s="26">
        <v>0</v>
      </c>
      <c r="E179" s="26">
        <v>0</v>
      </c>
      <c r="F179" s="26">
        <v>22</v>
      </c>
      <c r="G179" s="26">
        <v>28.189158</v>
      </c>
      <c r="H179" s="26">
        <v>47</v>
      </c>
      <c r="I179" s="26">
        <v>176.701221</v>
      </c>
      <c r="J179" s="26">
        <v>2834</v>
      </c>
      <c r="K179" s="26">
        <v>1074.400603</v>
      </c>
      <c r="M179" s="263"/>
      <c r="N179" s="263"/>
    </row>
    <row r="180" spans="1:14" ht="12.75" hidden="1">
      <c r="A180" s="5"/>
      <c r="B180" s="262">
        <v>38930</v>
      </c>
      <c r="C180" s="29"/>
      <c r="D180" s="26">
        <v>0</v>
      </c>
      <c r="E180" s="26">
        <v>0</v>
      </c>
      <c r="F180" s="26">
        <v>22</v>
      </c>
      <c r="G180" s="26">
        <v>28.299167</v>
      </c>
      <c r="H180" s="26">
        <v>47</v>
      </c>
      <c r="I180" s="26">
        <v>178.784895</v>
      </c>
      <c r="J180" s="26">
        <v>2812</v>
      </c>
      <c r="K180" s="26">
        <v>1070.247394</v>
      </c>
      <c r="M180" s="263"/>
      <c r="N180" s="263"/>
    </row>
    <row r="181" spans="1:14" ht="12.75" hidden="1">
      <c r="A181" s="5"/>
      <c r="B181" s="262">
        <v>38961</v>
      </c>
      <c r="C181" s="29"/>
      <c r="D181" s="26">
        <v>0</v>
      </c>
      <c r="E181" s="26">
        <v>0</v>
      </c>
      <c r="F181" s="26">
        <v>22</v>
      </c>
      <c r="G181" s="26">
        <v>30.065141</v>
      </c>
      <c r="H181" s="26">
        <v>47</v>
      </c>
      <c r="I181" s="26">
        <v>183.247024</v>
      </c>
      <c r="J181" s="26">
        <v>2796</v>
      </c>
      <c r="K181" s="26">
        <v>1049.794585</v>
      </c>
      <c r="M181" s="263"/>
      <c r="N181" s="263"/>
    </row>
    <row r="182" spans="1:14" ht="12.75" hidden="1">
      <c r="A182" s="5"/>
      <c r="B182" s="262">
        <v>38991</v>
      </c>
      <c r="C182" s="29"/>
      <c r="D182" s="26">
        <v>0</v>
      </c>
      <c r="E182" s="26">
        <v>0</v>
      </c>
      <c r="F182" s="26">
        <v>22</v>
      </c>
      <c r="G182" s="26">
        <v>30.285955</v>
      </c>
      <c r="H182" s="26">
        <v>46</v>
      </c>
      <c r="I182" s="26">
        <v>176.604798</v>
      </c>
      <c r="J182" s="26">
        <v>2778</v>
      </c>
      <c r="K182" s="26">
        <v>1045.872163</v>
      </c>
      <c r="M182" s="263"/>
      <c r="N182" s="263"/>
    </row>
    <row r="183" spans="1:14" ht="12.75" hidden="1">
      <c r="A183" s="5"/>
      <c r="B183" s="262">
        <v>39022</v>
      </c>
      <c r="C183" s="29"/>
      <c r="D183" s="26">
        <v>0</v>
      </c>
      <c r="E183" s="26">
        <v>0</v>
      </c>
      <c r="F183" s="26">
        <v>22</v>
      </c>
      <c r="G183" s="26">
        <v>30.543786</v>
      </c>
      <c r="H183" s="26">
        <v>46</v>
      </c>
      <c r="I183" s="26">
        <v>178.37222</v>
      </c>
      <c r="J183" s="26">
        <v>2760</v>
      </c>
      <c r="K183" s="26">
        <v>1004.490161</v>
      </c>
      <c r="M183" s="263"/>
      <c r="N183" s="263"/>
    </row>
    <row r="184" spans="1:14" ht="12.75" hidden="1">
      <c r="A184" s="5"/>
      <c r="B184" s="262">
        <v>39052</v>
      </c>
      <c r="C184" s="29"/>
      <c r="D184" s="26">
        <v>0</v>
      </c>
      <c r="E184" s="26">
        <v>0</v>
      </c>
      <c r="F184" s="26">
        <v>14</v>
      </c>
      <c r="G184" s="26">
        <v>30.782713</v>
      </c>
      <c r="H184" s="26">
        <v>47</v>
      </c>
      <c r="I184" s="26">
        <v>189.562029</v>
      </c>
      <c r="J184" s="26">
        <v>2750</v>
      </c>
      <c r="K184" s="26">
        <v>963.095973</v>
      </c>
      <c r="M184" s="263"/>
      <c r="N184" s="263"/>
    </row>
    <row r="185" spans="1:14" ht="12.75" hidden="1">
      <c r="A185" s="5"/>
      <c r="B185" s="262">
        <v>39083</v>
      </c>
      <c r="C185" s="29"/>
      <c r="D185" s="26">
        <v>0</v>
      </c>
      <c r="E185" s="26">
        <v>0</v>
      </c>
      <c r="F185" s="26">
        <v>14</v>
      </c>
      <c r="G185" s="26">
        <v>31.021086</v>
      </c>
      <c r="H185" s="26">
        <v>47</v>
      </c>
      <c r="I185" s="26">
        <v>191.255586</v>
      </c>
      <c r="J185" s="26">
        <v>2741</v>
      </c>
      <c r="K185" s="26">
        <v>951.060165</v>
      </c>
      <c r="M185" s="263"/>
      <c r="N185" s="263"/>
    </row>
    <row r="186" spans="1:14" ht="12.75" hidden="1">
      <c r="A186" s="5"/>
      <c r="B186" s="262">
        <v>39114</v>
      </c>
      <c r="C186" s="29"/>
      <c r="D186" s="26">
        <v>0</v>
      </c>
      <c r="E186" s="26">
        <v>0</v>
      </c>
      <c r="F186" s="26">
        <v>14</v>
      </c>
      <c r="G186" s="26">
        <v>31.031382</v>
      </c>
      <c r="H186" s="26">
        <v>47</v>
      </c>
      <c r="I186" s="26">
        <v>192.588162</v>
      </c>
      <c r="J186" s="26">
        <v>2734</v>
      </c>
      <c r="K186" s="26">
        <v>947.407485</v>
      </c>
      <c r="M186" s="263"/>
      <c r="N186" s="263"/>
    </row>
    <row r="187" spans="1:14" ht="12.75" hidden="1">
      <c r="A187" s="5"/>
      <c r="B187" s="262">
        <v>39142</v>
      </c>
      <c r="C187" s="29"/>
      <c r="D187" s="26">
        <v>0</v>
      </c>
      <c r="E187" s="26">
        <v>0</v>
      </c>
      <c r="F187" s="26">
        <v>15</v>
      </c>
      <c r="G187" s="26">
        <v>31.31343</v>
      </c>
      <c r="H187" s="26">
        <v>46</v>
      </c>
      <c r="I187" s="26">
        <v>194.648654</v>
      </c>
      <c r="J187" s="26">
        <v>2705</v>
      </c>
      <c r="K187" s="26">
        <v>941.641878</v>
      </c>
      <c r="M187" s="263"/>
      <c r="N187" s="263"/>
    </row>
    <row r="188" spans="1:14" ht="12.75" hidden="1">
      <c r="A188" s="5"/>
      <c r="B188" s="262">
        <v>39173</v>
      </c>
      <c r="C188" s="29"/>
      <c r="D188" s="26">
        <v>0</v>
      </c>
      <c r="E188" s="26">
        <v>0</v>
      </c>
      <c r="F188" s="26">
        <v>15</v>
      </c>
      <c r="G188" s="26">
        <v>31.67864</v>
      </c>
      <c r="H188" s="26">
        <v>46</v>
      </c>
      <c r="I188" s="26">
        <v>201.72181</v>
      </c>
      <c r="J188" s="26">
        <v>2697</v>
      </c>
      <c r="K188" s="26">
        <v>944.454399</v>
      </c>
      <c r="M188" s="263"/>
      <c r="N188" s="263"/>
    </row>
    <row r="189" spans="1:14" ht="12.75" hidden="1">
      <c r="A189" s="5"/>
      <c r="B189" s="262">
        <v>39203</v>
      </c>
      <c r="C189" s="29"/>
      <c r="D189" s="26">
        <v>0</v>
      </c>
      <c r="E189" s="26">
        <v>0</v>
      </c>
      <c r="F189" s="26">
        <v>15</v>
      </c>
      <c r="G189" s="26">
        <v>32.12275</v>
      </c>
      <c r="H189" s="26">
        <v>46</v>
      </c>
      <c r="I189" s="26">
        <v>203.250662</v>
      </c>
      <c r="J189" s="26">
        <v>2691</v>
      </c>
      <c r="K189" s="26">
        <v>939.950332</v>
      </c>
      <c r="M189" s="263"/>
      <c r="N189" s="263"/>
    </row>
    <row r="190" spans="1:14" ht="12.75" hidden="1">
      <c r="A190" s="5"/>
      <c r="B190" s="262">
        <v>39234</v>
      </c>
      <c r="C190" s="29"/>
      <c r="D190" s="26">
        <v>0</v>
      </c>
      <c r="E190" s="26">
        <v>0</v>
      </c>
      <c r="F190" s="26">
        <v>15</v>
      </c>
      <c r="G190" s="26">
        <v>32.363746</v>
      </c>
      <c r="H190" s="26">
        <v>46</v>
      </c>
      <c r="I190" s="26">
        <v>206.632175</v>
      </c>
      <c r="J190" s="26">
        <v>2678</v>
      </c>
      <c r="K190" s="26">
        <v>933.562811</v>
      </c>
      <c r="M190" s="263"/>
      <c r="N190" s="263"/>
    </row>
    <row r="191" spans="1:14" ht="12.75" hidden="1">
      <c r="A191" s="5"/>
      <c r="B191" s="262">
        <v>39264</v>
      </c>
      <c r="C191" s="29"/>
      <c r="D191" s="26">
        <v>0</v>
      </c>
      <c r="E191" s="26">
        <v>0</v>
      </c>
      <c r="F191" s="26">
        <v>15</v>
      </c>
      <c r="G191" s="26">
        <v>32.610203</v>
      </c>
      <c r="H191" s="26">
        <v>46</v>
      </c>
      <c r="I191" s="26">
        <v>211.089202</v>
      </c>
      <c r="J191" s="26">
        <v>2671</v>
      </c>
      <c r="K191" s="26">
        <v>909.195532</v>
      </c>
      <c r="M191" s="263"/>
      <c r="N191" s="263"/>
    </row>
    <row r="192" spans="1:14" ht="12.75" hidden="1">
      <c r="A192" s="5"/>
      <c r="B192" s="262">
        <v>39295</v>
      </c>
      <c r="C192" s="29"/>
      <c r="D192" s="26">
        <v>0</v>
      </c>
      <c r="E192" s="26">
        <v>0</v>
      </c>
      <c r="F192" s="26">
        <v>15</v>
      </c>
      <c r="G192" s="26">
        <v>32.8543</v>
      </c>
      <c r="H192" s="26">
        <v>46</v>
      </c>
      <c r="I192" s="26">
        <v>211.309711</v>
      </c>
      <c r="J192" s="26">
        <v>2667</v>
      </c>
      <c r="K192" s="26">
        <v>908.64833</v>
      </c>
      <c r="M192" s="263"/>
      <c r="N192" s="263"/>
    </row>
    <row r="193" spans="2:14" ht="12.75" hidden="1">
      <c r="B193" s="262">
        <v>39326</v>
      </c>
      <c r="C193" s="29"/>
      <c r="D193" s="26">
        <v>0</v>
      </c>
      <c r="E193" s="26">
        <v>0</v>
      </c>
      <c r="F193" s="26">
        <v>15</v>
      </c>
      <c r="G193" s="26">
        <v>35.053951</v>
      </c>
      <c r="H193" s="26">
        <v>46</v>
      </c>
      <c r="I193" s="26">
        <v>214.703547</v>
      </c>
      <c r="J193" s="26">
        <v>2657</v>
      </c>
      <c r="K193" s="26">
        <v>907.620852</v>
      </c>
      <c r="M193" s="263"/>
      <c r="N193" s="263"/>
    </row>
    <row r="194" spans="2:14" ht="12.75" hidden="1">
      <c r="B194" s="262">
        <v>39356</v>
      </c>
      <c r="C194" s="29"/>
      <c r="D194" s="26">
        <v>0</v>
      </c>
      <c r="E194" s="26">
        <v>0</v>
      </c>
      <c r="F194" s="26">
        <v>15</v>
      </c>
      <c r="G194" s="26">
        <v>35.303277</v>
      </c>
      <c r="H194" s="26">
        <v>46</v>
      </c>
      <c r="I194" s="26">
        <v>216.31569</v>
      </c>
      <c r="J194" s="26">
        <v>2648</v>
      </c>
      <c r="K194" s="26">
        <v>911.361598</v>
      </c>
      <c r="M194" s="263"/>
      <c r="N194" s="263"/>
    </row>
    <row r="195" spans="2:14" ht="12.75" hidden="1">
      <c r="B195" s="262">
        <v>39387</v>
      </c>
      <c r="C195" s="29"/>
      <c r="D195" s="26">
        <v>0</v>
      </c>
      <c r="E195" s="26">
        <v>0</v>
      </c>
      <c r="F195" s="26">
        <v>15</v>
      </c>
      <c r="G195" s="26">
        <v>35.793777</v>
      </c>
      <c r="H195" s="26">
        <v>46</v>
      </c>
      <c r="I195" s="26">
        <v>215.820966</v>
      </c>
      <c r="J195" s="26">
        <v>2633</v>
      </c>
      <c r="K195" s="26">
        <v>902.091847</v>
      </c>
      <c r="M195" s="263"/>
      <c r="N195" s="263"/>
    </row>
    <row r="196" spans="2:14" ht="12.75" hidden="1">
      <c r="B196" s="262">
        <v>39417</v>
      </c>
      <c r="C196" s="29"/>
      <c r="D196" s="26">
        <v>0</v>
      </c>
      <c r="E196" s="26">
        <v>0</v>
      </c>
      <c r="F196" s="26">
        <v>15</v>
      </c>
      <c r="G196" s="26">
        <v>36.047205</v>
      </c>
      <c r="H196" s="26">
        <v>46</v>
      </c>
      <c r="I196" s="26">
        <v>229.9626</v>
      </c>
      <c r="J196" s="26">
        <v>2624</v>
      </c>
      <c r="K196" s="26">
        <v>902.119029</v>
      </c>
      <c r="M196" s="263"/>
      <c r="N196" s="263"/>
    </row>
    <row r="197" spans="2:14" ht="12.75">
      <c r="B197" s="262">
        <v>39448</v>
      </c>
      <c r="C197" s="29"/>
      <c r="D197" s="26">
        <v>0</v>
      </c>
      <c r="E197" s="26">
        <v>0</v>
      </c>
      <c r="F197" s="26">
        <v>15</v>
      </c>
      <c r="G197" s="26">
        <v>36.3023</v>
      </c>
      <c r="H197" s="26">
        <v>46</v>
      </c>
      <c r="I197" s="26">
        <v>231.635403</v>
      </c>
      <c r="J197" s="26">
        <v>2611</v>
      </c>
      <c r="K197" s="26">
        <v>889.744721</v>
      </c>
      <c r="M197" s="263"/>
      <c r="N197" s="263"/>
    </row>
    <row r="198" spans="2:14" ht="12.75">
      <c r="B198" s="262">
        <v>39479</v>
      </c>
      <c r="C198" s="29"/>
      <c r="D198" s="26">
        <v>0</v>
      </c>
      <c r="E198" s="26">
        <v>0</v>
      </c>
      <c r="F198" s="26">
        <v>15</v>
      </c>
      <c r="G198" s="26">
        <v>36.579256</v>
      </c>
      <c r="H198" s="26">
        <v>46</v>
      </c>
      <c r="I198" s="26">
        <v>233.182359</v>
      </c>
      <c r="J198" s="26">
        <v>2603</v>
      </c>
      <c r="K198" s="26">
        <v>898.92422</v>
      </c>
      <c r="L198" s="270"/>
      <c r="M198" s="263"/>
      <c r="N198" s="263"/>
    </row>
    <row r="199" spans="2:14" ht="12.75">
      <c r="B199" s="262">
        <v>39508</v>
      </c>
      <c r="C199" s="29"/>
      <c r="D199" s="26">
        <v>0</v>
      </c>
      <c r="E199" s="26">
        <v>0</v>
      </c>
      <c r="F199" s="26">
        <v>15</v>
      </c>
      <c r="G199" s="26">
        <v>36.598037</v>
      </c>
      <c r="H199" s="26">
        <v>46</v>
      </c>
      <c r="I199" s="26">
        <v>233.960935</v>
      </c>
      <c r="J199" s="26">
        <v>2598</v>
      </c>
      <c r="K199" s="26">
        <v>908.754006</v>
      </c>
      <c r="L199" s="270"/>
      <c r="M199" s="263"/>
      <c r="N199" s="263"/>
    </row>
    <row r="200" spans="2:14" ht="12.75">
      <c r="B200" s="262">
        <v>39539</v>
      </c>
      <c r="C200" s="29"/>
      <c r="D200" s="26">
        <v>0</v>
      </c>
      <c r="E200" s="26">
        <v>0</v>
      </c>
      <c r="F200" s="26">
        <v>15</v>
      </c>
      <c r="G200" s="26">
        <v>37.389881</v>
      </c>
      <c r="H200" s="26">
        <v>46</v>
      </c>
      <c r="I200" s="26">
        <v>240.388051</v>
      </c>
      <c r="J200" s="26">
        <v>2593</v>
      </c>
      <c r="K200" s="26">
        <v>933.747765</v>
      </c>
      <c r="L200" s="270"/>
      <c r="M200" s="263"/>
      <c r="N200" s="263"/>
    </row>
    <row r="201" spans="2:14" ht="12.75">
      <c r="B201" s="262">
        <v>39569</v>
      </c>
      <c r="C201" s="29"/>
      <c r="D201" s="26">
        <v>0</v>
      </c>
      <c r="E201" s="26">
        <v>0</v>
      </c>
      <c r="F201" s="26">
        <v>15</v>
      </c>
      <c r="G201" s="26">
        <v>38.128273</v>
      </c>
      <c r="H201" s="26">
        <v>45</v>
      </c>
      <c r="I201" s="26">
        <v>244.811973</v>
      </c>
      <c r="J201" s="26">
        <v>2588</v>
      </c>
      <c r="K201" s="26">
        <v>950.146603</v>
      </c>
      <c r="L201" s="270"/>
      <c r="M201" s="263"/>
      <c r="N201" s="263"/>
    </row>
    <row r="202" spans="2:14" ht="12.75">
      <c r="B202" s="262">
        <v>39600</v>
      </c>
      <c r="C202" s="29"/>
      <c r="D202" s="26">
        <v>0</v>
      </c>
      <c r="E202" s="26">
        <v>0</v>
      </c>
      <c r="F202" s="26">
        <v>15</v>
      </c>
      <c r="G202" s="26">
        <v>38.498472</v>
      </c>
      <c r="H202" s="26">
        <v>45</v>
      </c>
      <c r="I202" s="26">
        <v>251.918227</v>
      </c>
      <c r="J202" s="26">
        <v>2581</v>
      </c>
      <c r="K202" s="26">
        <v>885.718123</v>
      </c>
      <c r="L202" s="270"/>
      <c r="M202" s="263"/>
      <c r="N202" s="263"/>
    </row>
    <row r="203" spans="2:14" ht="12.75">
      <c r="B203" s="262">
        <v>39630</v>
      </c>
      <c r="C203" s="29"/>
      <c r="D203" s="26">
        <v>0</v>
      </c>
      <c r="E203" s="29">
        <v>0</v>
      </c>
      <c r="F203" s="29">
        <v>15</v>
      </c>
      <c r="G203" s="29">
        <v>38.880472</v>
      </c>
      <c r="H203" s="29">
        <v>45</v>
      </c>
      <c r="I203" s="29">
        <v>265.556445</v>
      </c>
      <c r="J203" s="29">
        <v>2572</v>
      </c>
      <c r="K203" s="29">
        <v>890.442015</v>
      </c>
      <c r="L203" s="270"/>
      <c r="M203" s="263"/>
      <c r="N203" s="263"/>
    </row>
    <row r="204" spans="2:14" ht="12.75">
      <c r="B204" s="262">
        <v>39661</v>
      </c>
      <c r="C204" s="29"/>
      <c r="D204" s="26">
        <v>0</v>
      </c>
      <c r="E204" s="29">
        <v>0</v>
      </c>
      <c r="F204" s="29">
        <v>15</v>
      </c>
      <c r="G204" s="29">
        <v>39.258841</v>
      </c>
      <c r="H204" s="29">
        <v>45</v>
      </c>
      <c r="I204" s="29">
        <v>258.448162</v>
      </c>
      <c r="J204" s="29">
        <v>2565</v>
      </c>
      <c r="K204" s="29">
        <v>901.181106</v>
      </c>
      <c r="L204" s="270"/>
      <c r="M204" s="263"/>
      <c r="N204" s="263"/>
    </row>
    <row r="205" spans="2:14" ht="12.75">
      <c r="B205" s="262">
        <v>39692</v>
      </c>
      <c r="C205" s="29"/>
      <c r="D205" s="26">
        <v>0</v>
      </c>
      <c r="E205" s="29">
        <v>0</v>
      </c>
      <c r="F205" s="29">
        <v>15</v>
      </c>
      <c r="G205" s="29">
        <v>43.449893</v>
      </c>
      <c r="H205" s="29">
        <v>45</v>
      </c>
      <c r="I205" s="29">
        <v>266.11928</v>
      </c>
      <c r="J205" s="29">
        <v>2561</v>
      </c>
      <c r="K205" s="29">
        <v>893.421334</v>
      </c>
      <c r="L205" s="270"/>
      <c r="M205" s="263"/>
      <c r="N205" s="263"/>
    </row>
    <row r="206" spans="2:14" ht="12.75">
      <c r="B206" s="262">
        <v>39722</v>
      </c>
      <c r="C206" s="29"/>
      <c r="D206" s="26">
        <v>0</v>
      </c>
      <c r="E206" s="29">
        <v>0</v>
      </c>
      <c r="F206" s="29">
        <v>15</v>
      </c>
      <c r="G206" s="29">
        <v>43.120059</v>
      </c>
      <c r="H206" s="29">
        <v>45</v>
      </c>
      <c r="I206" s="29">
        <v>267.795298</v>
      </c>
      <c r="J206" s="29">
        <v>2553</v>
      </c>
      <c r="K206" s="29">
        <v>910.710787</v>
      </c>
      <c r="L206" s="270"/>
      <c r="M206" s="263"/>
      <c r="N206" s="263"/>
    </row>
    <row r="207" spans="2:14" ht="12.75">
      <c r="B207" s="262">
        <v>39753</v>
      </c>
      <c r="C207" s="29"/>
      <c r="D207" s="26">
        <v>0</v>
      </c>
      <c r="E207" s="29">
        <v>0</v>
      </c>
      <c r="F207" s="29">
        <v>15</v>
      </c>
      <c r="G207" s="29">
        <v>43.668622</v>
      </c>
      <c r="H207" s="29">
        <v>45</v>
      </c>
      <c r="I207" s="29">
        <v>269.37548</v>
      </c>
      <c r="J207" s="29">
        <v>2549</v>
      </c>
      <c r="K207" s="29">
        <v>915.519992</v>
      </c>
      <c r="L207" s="270"/>
      <c r="M207" s="263"/>
      <c r="N207" s="263"/>
    </row>
    <row r="208" spans="2:14" ht="12.75">
      <c r="B208" s="262">
        <v>39783</v>
      </c>
      <c r="C208" s="29"/>
      <c r="D208" s="26">
        <v>0</v>
      </c>
      <c r="E208" s="29">
        <v>0</v>
      </c>
      <c r="F208" s="29">
        <v>14</v>
      </c>
      <c r="G208" s="277">
        <v>21.229704</v>
      </c>
      <c r="H208" s="29">
        <v>45</v>
      </c>
      <c r="I208" s="277">
        <v>271</v>
      </c>
      <c r="J208" s="29">
        <v>2533</v>
      </c>
      <c r="K208" s="29">
        <v>933.876311</v>
      </c>
      <c r="L208" s="270"/>
      <c r="M208" s="263"/>
      <c r="N208" s="263"/>
    </row>
    <row r="209" spans="2:14" ht="12.75">
      <c r="B209" s="262">
        <v>39814</v>
      </c>
      <c r="C209" s="29"/>
      <c r="D209" s="26">
        <v>0</v>
      </c>
      <c r="E209" s="29">
        <v>0</v>
      </c>
      <c r="F209" s="29">
        <v>12</v>
      </c>
      <c r="G209" s="29">
        <v>18.358693</v>
      </c>
      <c r="H209" s="29">
        <v>45</v>
      </c>
      <c r="I209" s="29">
        <v>272.24838</v>
      </c>
      <c r="J209" s="29">
        <v>2532</v>
      </c>
      <c r="K209" s="29">
        <v>941.88374</v>
      </c>
      <c r="L209" s="270"/>
      <c r="M209" s="263"/>
      <c r="N209" s="263"/>
    </row>
    <row r="210" spans="2:14" ht="12.75">
      <c r="B210" s="262">
        <v>39845</v>
      </c>
      <c r="C210" s="29"/>
      <c r="D210" s="26">
        <v>0</v>
      </c>
      <c r="E210" s="29">
        <v>0</v>
      </c>
      <c r="F210" s="29">
        <v>11</v>
      </c>
      <c r="G210" s="29">
        <v>16.844251</v>
      </c>
      <c r="H210" s="29">
        <v>45</v>
      </c>
      <c r="I210" s="29">
        <v>273.467964</v>
      </c>
      <c r="J210" s="29">
        <v>2527</v>
      </c>
      <c r="K210" s="29">
        <v>934.293934</v>
      </c>
      <c r="L210" s="270"/>
      <c r="M210" s="263"/>
      <c r="N210" s="263"/>
    </row>
    <row r="211" spans="2:14" ht="12.75">
      <c r="B211" s="262">
        <v>39873</v>
      </c>
      <c r="C211" s="29"/>
      <c r="D211" s="26">
        <v>0</v>
      </c>
      <c r="E211" s="29">
        <v>0</v>
      </c>
      <c r="F211" s="29">
        <v>12</v>
      </c>
      <c r="G211" s="29">
        <v>17.259984</v>
      </c>
      <c r="H211" s="29">
        <v>45</v>
      </c>
      <c r="I211" s="29">
        <v>266.493922</v>
      </c>
      <c r="J211" s="29">
        <v>2525</v>
      </c>
      <c r="K211" s="29">
        <v>953.531888</v>
      </c>
      <c r="L211" s="270"/>
      <c r="M211" s="263"/>
      <c r="N211" s="263"/>
    </row>
    <row r="212" spans="2:14" ht="12.75">
      <c r="B212" s="262">
        <v>39904</v>
      </c>
      <c r="C212" s="29"/>
      <c r="D212" s="26">
        <v>0</v>
      </c>
      <c r="E212" s="26">
        <v>0</v>
      </c>
      <c r="F212" s="26">
        <v>12</v>
      </c>
      <c r="G212" s="26">
        <v>17.625654</v>
      </c>
      <c r="H212" s="26">
        <v>45</v>
      </c>
      <c r="I212" s="26">
        <v>271.373584</v>
      </c>
      <c r="J212" s="26">
        <v>2515</v>
      </c>
      <c r="K212" s="26">
        <v>971.561314</v>
      </c>
      <c r="L212" s="270"/>
      <c r="M212" s="263"/>
      <c r="N212" s="263"/>
    </row>
    <row r="213" spans="2:14" ht="12.75">
      <c r="B213" s="262">
        <v>39934</v>
      </c>
      <c r="C213" s="29"/>
      <c r="D213" s="26">
        <v>0</v>
      </c>
      <c r="E213" s="26">
        <v>0</v>
      </c>
      <c r="F213" s="26">
        <v>12</v>
      </c>
      <c r="G213" s="26">
        <v>17.772326</v>
      </c>
      <c r="H213" s="26">
        <v>45</v>
      </c>
      <c r="I213" s="26">
        <v>273.469148</v>
      </c>
      <c r="J213" s="26">
        <v>2511</v>
      </c>
      <c r="K213" s="26">
        <v>993.894941</v>
      </c>
      <c r="L213" s="270"/>
      <c r="M213" s="263"/>
      <c r="N213" s="263"/>
    </row>
    <row r="214" spans="2:14" ht="12.75">
      <c r="B214" s="262">
        <v>39965</v>
      </c>
      <c r="C214" s="29"/>
      <c r="D214" s="26">
        <v>0</v>
      </c>
      <c r="E214" s="26">
        <v>0</v>
      </c>
      <c r="F214" s="26">
        <v>12</v>
      </c>
      <c r="G214" s="26">
        <v>16.974345</v>
      </c>
      <c r="H214" s="26">
        <v>45</v>
      </c>
      <c r="I214" s="26">
        <v>277.467402</v>
      </c>
      <c r="J214" s="26">
        <v>2503</v>
      </c>
      <c r="K214" s="26">
        <v>996.920276</v>
      </c>
      <c r="L214" s="270"/>
      <c r="M214" s="263"/>
      <c r="N214" s="263"/>
    </row>
    <row r="215" spans="2:14" ht="12.75">
      <c r="B215" s="262">
        <v>39995</v>
      </c>
      <c r="C215" s="29"/>
      <c r="D215" s="26">
        <v>0</v>
      </c>
      <c r="E215" s="26">
        <v>0</v>
      </c>
      <c r="F215" s="26">
        <v>11</v>
      </c>
      <c r="G215" s="26">
        <v>16.972919</v>
      </c>
      <c r="H215" s="26">
        <v>45</v>
      </c>
      <c r="I215" s="26">
        <v>283.681555</v>
      </c>
      <c r="J215" s="26">
        <v>2497</v>
      </c>
      <c r="K215" s="26">
        <v>986.026247</v>
      </c>
      <c r="L215" s="270"/>
      <c r="M215" s="263"/>
      <c r="N215" s="263"/>
    </row>
    <row r="216" spans="2:14" ht="12.75">
      <c r="B216" s="262">
        <v>40026</v>
      </c>
      <c r="C216" s="29"/>
      <c r="D216" s="26">
        <v>0</v>
      </c>
      <c r="E216" s="26">
        <v>0</v>
      </c>
      <c r="F216" s="26">
        <v>12</v>
      </c>
      <c r="G216" s="26">
        <v>17.846826</v>
      </c>
      <c r="H216" s="26">
        <v>45</v>
      </c>
      <c r="I216" s="26">
        <v>284.988893</v>
      </c>
      <c r="J216" s="26">
        <v>2482</v>
      </c>
      <c r="K216" s="26">
        <v>977.519641</v>
      </c>
      <c r="L216" s="270"/>
      <c r="M216" s="263"/>
      <c r="N216" s="263"/>
    </row>
    <row r="217" spans="2:14" ht="12.75">
      <c r="B217" s="262">
        <v>40057</v>
      </c>
      <c r="C217" s="29"/>
      <c r="D217" s="26">
        <v>0</v>
      </c>
      <c r="E217" s="26">
        <v>0</v>
      </c>
      <c r="F217" s="26">
        <v>12</v>
      </c>
      <c r="G217" s="26">
        <v>17.7868</v>
      </c>
      <c r="H217" s="26">
        <v>45</v>
      </c>
      <c r="I217" s="26">
        <v>286.869117</v>
      </c>
      <c r="J217" s="26">
        <v>2477</v>
      </c>
      <c r="K217" s="26">
        <v>977.033354</v>
      </c>
      <c r="L217" s="270"/>
      <c r="M217" s="263"/>
      <c r="N217" s="263"/>
    </row>
    <row r="218" spans="2:14" ht="12.75">
      <c r="B218" s="262">
        <v>40087</v>
      </c>
      <c r="C218" s="29"/>
      <c r="D218" s="26">
        <v>0</v>
      </c>
      <c r="E218" s="26">
        <v>0</v>
      </c>
      <c r="F218" s="26">
        <v>12</v>
      </c>
      <c r="G218" s="26">
        <v>17.7868</v>
      </c>
      <c r="H218" s="26">
        <v>45</v>
      </c>
      <c r="I218" s="26">
        <v>300.171477</v>
      </c>
      <c r="J218" s="26">
        <v>2472</v>
      </c>
      <c r="K218" s="26">
        <v>976.426929</v>
      </c>
      <c r="L218" s="270"/>
      <c r="M218" s="263"/>
      <c r="N218" s="263"/>
    </row>
    <row r="219" spans="2:14" ht="12.75">
      <c r="B219" s="262">
        <v>40118</v>
      </c>
      <c r="C219" s="29"/>
      <c r="D219" s="26">
        <v>0</v>
      </c>
      <c r="E219" s="26">
        <v>0</v>
      </c>
      <c r="F219" s="26">
        <v>12</v>
      </c>
      <c r="G219" s="26">
        <v>17.7868</v>
      </c>
      <c r="H219" s="26">
        <v>45</v>
      </c>
      <c r="I219" s="26">
        <v>305.650161</v>
      </c>
      <c r="J219" s="26">
        <v>2468</v>
      </c>
      <c r="K219" s="26">
        <v>966.818741</v>
      </c>
      <c r="L219" s="270"/>
      <c r="M219" s="263"/>
      <c r="N219" s="263"/>
    </row>
    <row r="220" spans="2:14" ht="12.75">
      <c r="B220" s="262">
        <v>40148</v>
      </c>
      <c r="C220" s="29"/>
      <c r="D220" s="26">
        <v>0</v>
      </c>
      <c r="E220" s="26">
        <v>0</v>
      </c>
      <c r="F220" s="26">
        <v>12</v>
      </c>
      <c r="G220" s="26">
        <v>17.7868</v>
      </c>
      <c r="H220" s="26">
        <v>43</v>
      </c>
      <c r="I220" s="26">
        <v>306.878255</v>
      </c>
      <c r="J220" s="26">
        <v>2462</v>
      </c>
      <c r="K220" s="26">
        <v>967.17713</v>
      </c>
      <c r="L220" s="270"/>
      <c r="M220" s="263"/>
      <c r="N220" s="263"/>
    </row>
    <row r="221" spans="2:14" ht="12.75">
      <c r="B221" s="262">
        <v>40179</v>
      </c>
      <c r="C221" s="29"/>
      <c r="D221" s="26">
        <v>0</v>
      </c>
      <c r="E221" s="26">
        <v>0</v>
      </c>
      <c r="F221" s="26">
        <v>12</v>
      </c>
      <c r="G221" s="26">
        <v>17.793546</v>
      </c>
      <c r="H221" s="26">
        <v>43</v>
      </c>
      <c r="I221" s="26">
        <v>356.314316</v>
      </c>
      <c r="J221" s="26">
        <v>2457</v>
      </c>
      <c r="K221" s="26">
        <v>962.497427</v>
      </c>
      <c r="L221" s="270"/>
      <c r="M221" s="263"/>
      <c r="N221" s="263"/>
    </row>
    <row r="222" spans="2:14" ht="12.75">
      <c r="B222" s="262">
        <v>40210</v>
      </c>
      <c r="C222" s="29"/>
      <c r="D222" s="26">
        <v>0</v>
      </c>
      <c r="E222" s="26">
        <v>0</v>
      </c>
      <c r="F222" s="26">
        <v>4</v>
      </c>
      <c r="G222" s="26">
        <v>0.167732</v>
      </c>
      <c r="H222" s="26">
        <v>43</v>
      </c>
      <c r="I222" s="26">
        <v>286.287552</v>
      </c>
      <c r="J222" s="26">
        <v>2454</v>
      </c>
      <c r="K222" s="26">
        <v>953.576951</v>
      </c>
      <c r="L222" s="270"/>
      <c r="M222" s="263"/>
      <c r="N222" s="263"/>
    </row>
    <row r="223" spans="2:14" ht="12.75">
      <c r="B223" s="262">
        <v>40238</v>
      </c>
      <c r="C223" s="29"/>
      <c r="D223" s="26">
        <v>0</v>
      </c>
      <c r="E223" s="26">
        <v>0</v>
      </c>
      <c r="F223" s="26">
        <v>3</v>
      </c>
      <c r="G223" s="26">
        <v>0.166079</v>
      </c>
      <c r="H223" s="26">
        <v>43</v>
      </c>
      <c r="I223" s="26">
        <v>286.635683</v>
      </c>
      <c r="J223" s="26">
        <v>2449</v>
      </c>
      <c r="K223" s="26">
        <v>962.506398</v>
      </c>
      <c r="L223" s="270"/>
      <c r="M223" s="263"/>
      <c r="N223" s="263"/>
    </row>
    <row r="224" spans="2:14" ht="12.75">
      <c r="B224" s="262">
        <v>40269</v>
      </c>
      <c r="C224" s="29"/>
      <c r="D224" s="26">
        <v>0</v>
      </c>
      <c r="E224" s="26">
        <v>0</v>
      </c>
      <c r="F224" s="26">
        <v>3</v>
      </c>
      <c r="G224" s="26">
        <v>0.019531</v>
      </c>
      <c r="H224" s="26">
        <v>43</v>
      </c>
      <c r="I224" s="26">
        <v>295.975545</v>
      </c>
      <c r="J224" s="26">
        <v>2447</v>
      </c>
      <c r="K224" s="26">
        <v>973.111639</v>
      </c>
      <c r="L224" s="270"/>
      <c r="M224" s="263"/>
      <c r="N224" s="263"/>
    </row>
    <row r="225" spans="2:14" ht="12.75">
      <c r="B225" s="262">
        <v>40299</v>
      </c>
      <c r="C225" s="29"/>
      <c r="D225" s="26">
        <v>0</v>
      </c>
      <c r="E225" s="26">
        <v>0</v>
      </c>
      <c r="F225" s="26">
        <v>3</v>
      </c>
      <c r="G225" s="26">
        <v>0.019742</v>
      </c>
      <c r="H225" s="26">
        <v>43</v>
      </c>
      <c r="I225" s="26">
        <v>299.814544</v>
      </c>
      <c r="J225" s="26">
        <v>2442</v>
      </c>
      <c r="K225" s="26">
        <v>978.604483</v>
      </c>
      <c r="L225" s="270"/>
      <c r="M225" s="263"/>
      <c r="N225" s="263"/>
    </row>
    <row r="226" spans="2:14" ht="12.75">
      <c r="B226" s="262">
        <v>40330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303.042072</v>
      </c>
      <c r="J226" s="26">
        <v>2441</v>
      </c>
      <c r="K226" s="26">
        <v>976.179867</v>
      </c>
      <c r="L226" s="270"/>
      <c r="M226" s="263"/>
      <c r="N226" s="263"/>
    </row>
    <row r="227" spans="2:14" ht="12.75">
      <c r="B227" s="262">
        <v>40360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306.135376</v>
      </c>
      <c r="J227" s="26">
        <v>2438</v>
      </c>
      <c r="K227" s="26">
        <v>970.836351</v>
      </c>
      <c r="L227" s="270"/>
      <c r="M227" s="263"/>
      <c r="N227" s="263"/>
    </row>
    <row r="228" spans="2:14" ht="12.75">
      <c r="B228" s="262">
        <v>40391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305.864612</v>
      </c>
      <c r="J228" s="26">
        <v>2435</v>
      </c>
      <c r="K228" s="26">
        <v>979.300886</v>
      </c>
      <c r="L228" s="270"/>
      <c r="M228" s="263"/>
      <c r="N228" s="263"/>
    </row>
    <row r="229" spans="2:14" ht="12.75">
      <c r="B229" s="262">
        <v>40422</v>
      </c>
      <c r="C229" s="29"/>
      <c r="D229" s="26">
        <v>0</v>
      </c>
      <c r="E229" s="26">
        <v>0</v>
      </c>
      <c r="F229" s="26">
        <v>4</v>
      </c>
      <c r="G229" s="26">
        <v>0.019773</v>
      </c>
      <c r="H229" s="26">
        <v>43</v>
      </c>
      <c r="I229" s="26">
        <v>311.212011</v>
      </c>
      <c r="J229" s="26">
        <v>2433</v>
      </c>
      <c r="K229" s="26">
        <v>975.68461</v>
      </c>
      <c r="L229" s="270"/>
      <c r="M229" s="263"/>
      <c r="N229" s="263"/>
    </row>
    <row r="230" spans="2:14" ht="12.75">
      <c r="B230" s="262">
        <v>40452</v>
      </c>
      <c r="C230" s="29"/>
      <c r="D230" s="26">
        <v>0</v>
      </c>
      <c r="E230" s="26">
        <v>0</v>
      </c>
      <c r="F230" s="26">
        <v>4</v>
      </c>
      <c r="G230" s="26">
        <v>0.019773</v>
      </c>
      <c r="H230" s="26">
        <v>43</v>
      </c>
      <c r="I230" s="26">
        <v>310.752209</v>
      </c>
      <c r="J230" s="26">
        <v>2432</v>
      </c>
      <c r="K230" s="26">
        <v>977.738885</v>
      </c>
      <c r="L230" s="270"/>
      <c r="M230" s="263"/>
      <c r="N230" s="263"/>
    </row>
    <row r="231" spans="2:14" ht="12.75">
      <c r="B231" s="262">
        <v>40483</v>
      </c>
      <c r="C231" s="29"/>
      <c r="D231" s="26">
        <v>0</v>
      </c>
      <c r="E231" s="26">
        <v>0</v>
      </c>
      <c r="F231" s="26">
        <v>4</v>
      </c>
      <c r="G231" s="26">
        <v>0.019773</v>
      </c>
      <c r="H231" s="26">
        <v>43</v>
      </c>
      <c r="I231" s="26">
        <v>312.152505</v>
      </c>
      <c r="J231" s="26">
        <v>2428</v>
      </c>
      <c r="K231" s="26">
        <v>940.152904</v>
      </c>
      <c r="L231" s="270"/>
      <c r="M231" s="263"/>
      <c r="N231" s="263"/>
    </row>
    <row r="232" spans="2:14" ht="12.75">
      <c r="B232" s="262">
        <v>40513</v>
      </c>
      <c r="C232" s="29"/>
      <c r="D232" s="26">
        <v>0</v>
      </c>
      <c r="E232" s="26">
        <v>0</v>
      </c>
      <c r="F232" s="26">
        <v>4</v>
      </c>
      <c r="G232" s="26">
        <v>0.019773</v>
      </c>
      <c r="H232" s="26">
        <v>43</v>
      </c>
      <c r="I232" s="26">
        <v>238.415317</v>
      </c>
      <c r="J232" s="26">
        <v>2423</v>
      </c>
      <c r="K232" s="26">
        <v>941.451833</v>
      </c>
      <c r="L232" s="270"/>
      <c r="M232" s="263"/>
      <c r="N232" s="263"/>
    </row>
    <row r="233" spans="2:14" ht="12.75">
      <c r="B233" s="262">
        <v>40544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238.438898</v>
      </c>
      <c r="J233" s="26">
        <v>2420</v>
      </c>
      <c r="K233" s="26">
        <v>942.055478</v>
      </c>
      <c r="L233" s="270"/>
      <c r="M233" s="263"/>
      <c r="N233" s="263"/>
    </row>
    <row r="234" spans="2:14" ht="12.75">
      <c r="B234" s="262">
        <v>40575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239.662749</v>
      </c>
      <c r="J234" s="26">
        <v>2421</v>
      </c>
      <c r="K234" s="26">
        <v>944.568169</v>
      </c>
      <c r="L234" s="270"/>
      <c r="M234" s="263"/>
      <c r="N234" s="263"/>
    </row>
    <row r="235" spans="2:14" ht="12.75">
      <c r="B235" s="262">
        <v>40603</v>
      </c>
      <c r="C235" s="29"/>
      <c r="D235" s="26">
        <v>0</v>
      </c>
      <c r="E235" s="26">
        <v>0</v>
      </c>
      <c r="F235" s="298">
        <v>0</v>
      </c>
      <c r="G235" s="26">
        <v>0</v>
      </c>
      <c r="H235" s="26">
        <v>43</v>
      </c>
      <c r="I235" s="26">
        <v>240.932201</v>
      </c>
      <c r="J235" s="26">
        <v>2414</v>
      </c>
      <c r="K235" s="26">
        <v>958.185234</v>
      </c>
      <c r="L235" s="270"/>
      <c r="M235" s="263"/>
      <c r="N235" s="263"/>
    </row>
    <row r="236" spans="2:14" ht="12.75">
      <c r="B236" s="262">
        <v>40634</v>
      </c>
      <c r="C236" s="29"/>
      <c r="D236" s="29">
        <v>0</v>
      </c>
      <c r="E236" s="29">
        <v>0</v>
      </c>
      <c r="F236" s="277">
        <v>0</v>
      </c>
      <c r="G236" s="29">
        <v>0</v>
      </c>
      <c r="H236" s="29">
        <v>43</v>
      </c>
      <c r="I236" s="29">
        <v>233.790547</v>
      </c>
      <c r="J236" s="29">
        <v>2411</v>
      </c>
      <c r="K236" s="29">
        <v>973.264805</v>
      </c>
      <c r="L236" s="270"/>
      <c r="M236" s="263"/>
      <c r="N236" s="263"/>
    </row>
    <row r="237" spans="2:14" ht="12.75">
      <c r="B237" s="262">
        <v>40664</v>
      </c>
      <c r="C237" s="29"/>
      <c r="D237" s="29">
        <v>0</v>
      </c>
      <c r="E237" s="29">
        <v>0</v>
      </c>
      <c r="F237" s="277">
        <v>0</v>
      </c>
      <c r="G237" s="29">
        <v>0</v>
      </c>
      <c r="H237" s="29">
        <v>43</v>
      </c>
      <c r="I237" s="29">
        <v>233.899955</v>
      </c>
      <c r="J237" s="29">
        <v>2408</v>
      </c>
      <c r="K237" s="29">
        <v>983.782097</v>
      </c>
      <c r="L237" s="270"/>
      <c r="M237" s="263"/>
      <c r="N237" s="263"/>
    </row>
    <row r="238" spans="2:14" ht="12.75">
      <c r="B238" s="262">
        <v>40695</v>
      </c>
      <c r="C238" s="29"/>
      <c r="D238" s="29">
        <v>0</v>
      </c>
      <c r="E238" s="29">
        <v>0</v>
      </c>
      <c r="F238" s="277">
        <v>0</v>
      </c>
      <c r="G238" s="29">
        <v>0</v>
      </c>
      <c r="H238" s="29">
        <v>42</v>
      </c>
      <c r="I238" s="29">
        <v>239.541859</v>
      </c>
      <c r="J238" s="29">
        <v>2401</v>
      </c>
      <c r="K238" s="29">
        <v>987.715198</v>
      </c>
      <c r="L238" s="270"/>
      <c r="M238" s="263"/>
      <c r="N238" s="263"/>
    </row>
    <row r="239" spans="2:15" ht="12.75">
      <c r="B239" s="262">
        <v>40725</v>
      </c>
      <c r="C239" s="29"/>
      <c r="D239" s="29">
        <v>0</v>
      </c>
      <c r="E239" s="29">
        <v>0</v>
      </c>
      <c r="F239" s="277">
        <v>0</v>
      </c>
      <c r="G239" s="29">
        <v>0</v>
      </c>
      <c r="H239" s="29">
        <v>42</v>
      </c>
      <c r="I239" s="29">
        <v>243.694834</v>
      </c>
      <c r="J239" s="29">
        <v>2397</v>
      </c>
      <c r="K239" s="29">
        <v>991.734097</v>
      </c>
      <c r="L239" s="270"/>
      <c r="M239" s="263"/>
      <c r="N239" s="263"/>
      <c r="O239" s="264"/>
    </row>
    <row r="240" spans="2:15" ht="12.75">
      <c r="B240" s="262">
        <v>40756</v>
      </c>
      <c r="C240" s="29"/>
      <c r="D240" s="29">
        <v>0</v>
      </c>
      <c r="E240" s="29">
        <v>0</v>
      </c>
      <c r="F240" s="277">
        <v>0</v>
      </c>
      <c r="G240" s="29">
        <v>0</v>
      </c>
      <c r="H240" s="29">
        <v>42</v>
      </c>
      <c r="I240" s="29">
        <v>244.970953</v>
      </c>
      <c r="J240" s="29">
        <v>2393</v>
      </c>
      <c r="K240" s="29">
        <v>993.318657</v>
      </c>
      <c r="L240" s="270"/>
      <c r="M240" s="263"/>
      <c r="N240" s="263"/>
      <c r="O240" s="264"/>
    </row>
    <row r="241" spans="2:15" ht="12.75">
      <c r="B241" s="262">
        <v>40787</v>
      </c>
      <c r="C241" s="29"/>
      <c r="D241" s="29">
        <v>0</v>
      </c>
      <c r="E241" s="29">
        <v>0</v>
      </c>
      <c r="F241" s="277">
        <v>0</v>
      </c>
      <c r="G241" s="29">
        <v>0</v>
      </c>
      <c r="H241" s="29">
        <v>42</v>
      </c>
      <c r="I241" s="29">
        <v>220.535001</v>
      </c>
      <c r="J241" s="29">
        <v>2391</v>
      </c>
      <c r="K241" s="29">
        <v>991.14293</v>
      </c>
      <c r="L241" s="270"/>
      <c r="M241" s="263"/>
      <c r="N241" s="263"/>
      <c r="O241" s="264"/>
    </row>
    <row r="242" spans="2:15" ht="12.75">
      <c r="B242" s="262">
        <v>40818</v>
      </c>
      <c r="C242" s="29"/>
      <c r="D242" s="29">
        <v>0</v>
      </c>
      <c r="E242" s="29">
        <v>0</v>
      </c>
      <c r="F242" s="277">
        <v>0</v>
      </c>
      <c r="G242" s="29">
        <v>0</v>
      </c>
      <c r="H242" s="29">
        <v>42</v>
      </c>
      <c r="I242" s="29">
        <v>223.699121</v>
      </c>
      <c r="J242" s="29">
        <v>2388</v>
      </c>
      <c r="K242" s="29">
        <v>970.293873</v>
      </c>
      <c r="L242" s="270"/>
      <c r="M242" s="263"/>
      <c r="N242" s="263"/>
      <c r="O242" s="264"/>
    </row>
    <row r="243" spans="2:15" ht="12.75">
      <c r="B243" s="262">
        <v>40850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42</v>
      </c>
      <c r="I243" s="29">
        <v>225.094936</v>
      </c>
      <c r="J243" s="29">
        <v>2386</v>
      </c>
      <c r="K243" s="29">
        <v>976.195877</v>
      </c>
      <c r="L243" s="270"/>
      <c r="M243" s="263"/>
      <c r="N243" s="263"/>
      <c r="O243" s="264"/>
    </row>
    <row r="244" spans="2:15" ht="12.75">
      <c r="B244" s="262">
        <v>40881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42</v>
      </c>
      <c r="I244" s="29">
        <v>226.372878</v>
      </c>
      <c r="J244" s="29">
        <v>2383</v>
      </c>
      <c r="K244" s="29">
        <v>991.546037</v>
      </c>
      <c r="L244" s="270"/>
      <c r="M244" s="263"/>
      <c r="N244" s="263"/>
      <c r="O244" s="264"/>
    </row>
    <row r="245" spans="2:15" ht="12.75">
      <c r="B245" s="262">
        <v>40909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227.704946</v>
      </c>
      <c r="J245" s="29">
        <v>2383</v>
      </c>
      <c r="K245" s="29">
        <v>996.719185</v>
      </c>
      <c r="L245" s="270"/>
      <c r="M245" s="263"/>
      <c r="N245" s="263"/>
      <c r="O245" s="264"/>
    </row>
    <row r="246" spans="2:15" ht="12.75">
      <c r="B246" s="262">
        <v>40940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229.042763</v>
      </c>
      <c r="J246" s="29">
        <v>2383</v>
      </c>
      <c r="K246" s="29">
        <v>996.460442</v>
      </c>
      <c r="L246" s="270"/>
      <c r="M246" s="263"/>
      <c r="N246" s="263"/>
      <c r="O246" s="264"/>
    </row>
    <row r="247" spans="2:15" ht="12.75">
      <c r="B247" s="262">
        <v>40969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230.533354</v>
      </c>
      <c r="J247" s="29">
        <v>2383</v>
      </c>
      <c r="K247" s="29">
        <v>1002.33168</v>
      </c>
      <c r="L247" s="270"/>
      <c r="M247" s="263"/>
      <c r="N247" s="263"/>
      <c r="O247" s="264"/>
    </row>
    <row r="248" spans="2:14" ht="12.75">
      <c r="B248" s="276"/>
      <c r="C248" s="30"/>
      <c r="D248" s="30"/>
      <c r="E248" s="30"/>
      <c r="F248" s="305"/>
      <c r="G248" s="30"/>
      <c r="H248" s="30"/>
      <c r="I248" s="30"/>
      <c r="J248" s="30"/>
      <c r="K248" s="30"/>
      <c r="L248" s="270"/>
      <c r="M248" s="263"/>
      <c r="N248" s="263"/>
    </row>
    <row r="249" spans="2:14" ht="12.75">
      <c r="B249" s="276"/>
      <c r="C249" s="30"/>
      <c r="D249" s="7"/>
      <c r="E249" s="7"/>
      <c r="F249" s="7"/>
      <c r="G249" s="7"/>
      <c r="H249" s="7"/>
      <c r="I249" s="7"/>
      <c r="J249" s="7"/>
      <c r="K249" s="7"/>
      <c r="L249" s="270"/>
      <c r="M249" s="263"/>
      <c r="N249" s="263"/>
    </row>
    <row r="250" spans="3:21" s="15" customFormat="1" ht="12.75">
      <c r="C250" s="12"/>
      <c r="D250" s="12"/>
      <c r="E250" s="32"/>
      <c r="F250" s="12"/>
      <c r="G250" s="12"/>
      <c r="H250" s="12"/>
      <c r="I250" s="12"/>
      <c r="J250" s="12"/>
      <c r="K250" s="12"/>
      <c r="L250" s="271"/>
      <c r="M250" s="266"/>
      <c r="N250" s="266"/>
      <c r="O250" s="265"/>
      <c r="P250" s="265"/>
      <c r="Q250" s="265"/>
      <c r="R250" s="265"/>
      <c r="S250" s="265"/>
      <c r="T250" s="260"/>
      <c r="U250" s="260"/>
    </row>
    <row r="251" spans="2:21" s="19" customFormat="1" ht="12.75">
      <c r="B251" s="17" t="s">
        <v>198</v>
      </c>
      <c r="C251" s="18"/>
      <c r="D251" s="18" t="s">
        <v>79</v>
      </c>
      <c r="E251" s="18"/>
      <c r="F251" s="18" t="s">
        <v>80</v>
      </c>
      <c r="G251" s="18"/>
      <c r="H251" s="18" t="s">
        <v>81</v>
      </c>
      <c r="I251" s="18"/>
      <c r="J251" s="18" t="s">
        <v>82</v>
      </c>
      <c r="K251" s="18"/>
      <c r="L251" s="264"/>
      <c r="M251" s="263"/>
      <c r="N251" s="263"/>
      <c r="O251" s="264"/>
      <c r="P251" s="264"/>
      <c r="Q251" s="264"/>
      <c r="R251" s="264"/>
      <c r="S251" s="264"/>
      <c r="T251" s="259"/>
      <c r="U251" s="259"/>
    </row>
    <row r="252" spans="2:21" s="24" customFormat="1" ht="12.75">
      <c r="B252" s="21"/>
      <c r="C252" s="22"/>
      <c r="D252" s="22" t="s">
        <v>42</v>
      </c>
      <c r="E252" s="23" t="s">
        <v>0</v>
      </c>
      <c r="F252" s="22" t="s">
        <v>42</v>
      </c>
      <c r="G252" s="22" t="s">
        <v>0</v>
      </c>
      <c r="H252" s="22" t="s">
        <v>42</v>
      </c>
      <c r="I252" s="22" t="s">
        <v>0</v>
      </c>
      <c r="J252" s="22" t="s">
        <v>42</v>
      </c>
      <c r="K252" s="22" t="s">
        <v>0</v>
      </c>
      <c r="L252" s="265"/>
      <c r="M252" s="266"/>
      <c r="N252" s="266"/>
      <c r="O252" s="265"/>
      <c r="P252" s="265"/>
      <c r="Q252" s="265"/>
      <c r="R252" s="265"/>
      <c r="S252" s="265"/>
      <c r="T252" s="260"/>
      <c r="U252" s="260"/>
    </row>
    <row r="253" spans="2:21" s="5" customFormat="1" ht="12.75" hidden="1">
      <c r="B253" s="262">
        <v>37469</v>
      </c>
      <c r="C253" s="7"/>
      <c r="D253" s="7">
        <v>5</v>
      </c>
      <c r="E253" s="7">
        <v>1.7999</v>
      </c>
      <c r="F253" s="7">
        <v>0</v>
      </c>
      <c r="G253" s="7">
        <v>0</v>
      </c>
      <c r="H253" s="7">
        <v>6</v>
      </c>
      <c r="I253" s="7">
        <v>9.583825</v>
      </c>
      <c r="J253" s="7">
        <v>0</v>
      </c>
      <c r="K253" s="7">
        <v>0</v>
      </c>
      <c r="L253" s="264"/>
      <c r="M253" s="263"/>
      <c r="N253" s="263"/>
      <c r="O253" s="264"/>
      <c r="P253" s="264"/>
      <c r="Q253" s="264"/>
      <c r="R253" s="264"/>
      <c r="S253" s="264"/>
      <c r="T253" s="259"/>
      <c r="U253" s="259"/>
    </row>
    <row r="254" spans="2:21" s="5" customFormat="1" ht="12.75" hidden="1">
      <c r="B254" s="262">
        <v>37500</v>
      </c>
      <c r="C254" s="26"/>
      <c r="D254" s="26">
        <v>17</v>
      </c>
      <c r="E254" s="26">
        <v>13.426674000000002</v>
      </c>
      <c r="F254" s="26">
        <v>0</v>
      </c>
      <c r="G254" s="26">
        <v>0</v>
      </c>
      <c r="H254" s="26">
        <v>6</v>
      </c>
      <c r="I254" s="26">
        <v>10.919831</v>
      </c>
      <c r="J254" s="26">
        <v>0</v>
      </c>
      <c r="K254" s="26">
        <v>0</v>
      </c>
      <c r="L254" s="264"/>
      <c r="M254" s="263"/>
      <c r="N254" s="263"/>
      <c r="O254" s="264"/>
      <c r="P254" s="264"/>
      <c r="Q254" s="264"/>
      <c r="R254" s="264"/>
      <c r="S254" s="264"/>
      <c r="T254" s="259"/>
      <c r="U254" s="259"/>
    </row>
    <row r="255" spans="2:21" s="5" customFormat="1" ht="12.75" hidden="1">
      <c r="B255" s="262">
        <v>37530</v>
      </c>
      <c r="C255" s="26"/>
      <c r="D255" s="26">
        <v>31</v>
      </c>
      <c r="E255" s="26">
        <v>36.24218100000001</v>
      </c>
      <c r="F255" s="26">
        <v>0</v>
      </c>
      <c r="G255" s="26">
        <v>0</v>
      </c>
      <c r="H255" s="26">
        <v>6</v>
      </c>
      <c r="I255" s="26">
        <v>11.842583</v>
      </c>
      <c r="J255" s="26">
        <v>0</v>
      </c>
      <c r="K255" s="26">
        <v>0</v>
      </c>
      <c r="L255" s="264"/>
      <c r="M255" s="263"/>
      <c r="N255" s="263"/>
      <c r="O255" s="264"/>
      <c r="P255" s="264"/>
      <c r="Q255" s="264"/>
      <c r="R255" s="264"/>
      <c r="S255" s="264"/>
      <c r="T255" s="259"/>
      <c r="U255" s="259"/>
    </row>
    <row r="256" spans="2:21" s="5" customFormat="1" ht="12.75" hidden="1">
      <c r="B256" s="262">
        <v>37561</v>
      </c>
      <c r="C256" s="26"/>
      <c r="D256" s="26">
        <v>39</v>
      </c>
      <c r="E256" s="26">
        <v>46.433049</v>
      </c>
      <c r="F256" s="26">
        <v>0</v>
      </c>
      <c r="G256" s="26">
        <v>0</v>
      </c>
      <c r="H256" s="26">
        <v>6</v>
      </c>
      <c r="I256" s="26">
        <v>12.770992000000001</v>
      </c>
      <c r="J256" s="26">
        <v>0</v>
      </c>
      <c r="K256" s="26">
        <v>0</v>
      </c>
      <c r="L256" s="264"/>
      <c r="M256" s="263"/>
      <c r="N256" s="263"/>
      <c r="O256" s="264"/>
      <c r="P256" s="264"/>
      <c r="Q256" s="264"/>
      <c r="R256" s="264"/>
      <c r="S256" s="264"/>
      <c r="T256" s="259"/>
      <c r="U256" s="259"/>
    </row>
    <row r="257" spans="2:21" s="5" customFormat="1" ht="12.75" hidden="1">
      <c r="B257" s="262">
        <v>37591</v>
      </c>
      <c r="C257" s="26"/>
      <c r="D257" s="26">
        <v>48</v>
      </c>
      <c r="E257" s="26">
        <v>75.334461</v>
      </c>
      <c r="F257" s="26">
        <v>0</v>
      </c>
      <c r="G257" s="26">
        <v>0</v>
      </c>
      <c r="H257" s="26">
        <v>6</v>
      </c>
      <c r="I257" s="26">
        <v>15.407025</v>
      </c>
      <c r="J257" s="26">
        <v>0</v>
      </c>
      <c r="K257" s="26">
        <v>0</v>
      </c>
      <c r="L257" s="264"/>
      <c r="M257" s="263"/>
      <c r="N257" s="263"/>
      <c r="O257" s="264"/>
      <c r="P257" s="264"/>
      <c r="Q257" s="264"/>
      <c r="R257" s="264"/>
      <c r="S257" s="264"/>
      <c r="T257" s="259"/>
      <c r="U257" s="259"/>
    </row>
    <row r="258" spans="2:21" s="5" customFormat="1" ht="12.75" hidden="1">
      <c r="B258" s="262">
        <v>37622</v>
      </c>
      <c r="C258" s="26"/>
      <c r="D258" s="26">
        <v>53</v>
      </c>
      <c r="E258" s="26">
        <v>103.94905700000001</v>
      </c>
      <c r="F258" s="26">
        <v>0</v>
      </c>
      <c r="G258" s="26">
        <v>0</v>
      </c>
      <c r="H258" s="26">
        <v>6</v>
      </c>
      <c r="I258" s="26">
        <v>17.421433</v>
      </c>
      <c r="J258" s="26">
        <v>0</v>
      </c>
      <c r="K258" s="26">
        <v>0</v>
      </c>
      <c r="L258" s="264"/>
      <c r="M258" s="263"/>
      <c r="N258" s="263"/>
      <c r="O258" s="264"/>
      <c r="P258" s="264"/>
      <c r="Q258" s="264"/>
      <c r="R258" s="264"/>
      <c r="S258" s="264"/>
      <c r="T258" s="259"/>
      <c r="U258" s="259"/>
    </row>
    <row r="259" spans="2:21" s="5" customFormat="1" ht="12.75" hidden="1">
      <c r="B259" s="262">
        <v>37653</v>
      </c>
      <c r="C259" s="26"/>
      <c r="D259" s="26">
        <v>53</v>
      </c>
      <c r="E259" s="26">
        <v>124.683009</v>
      </c>
      <c r="F259" s="26">
        <v>0</v>
      </c>
      <c r="G259" s="26">
        <v>0</v>
      </c>
      <c r="H259" s="26">
        <v>6</v>
      </c>
      <c r="I259" s="26">
        <v>18.081112000000005</v>
      </c>
      <c r="J259" s="26">
        <v>0</v>
      </c>
      <c r="K259" s="26">
        <v>0</v>
      </c>
      <c r="L259" s="264"/>
      <c r="M259" s="263"/>
      <c r="N259" s="263"/>
      <c r="O259" s="264"/>
      <c r="P259" s="264"/>
      <c r="Q259" s="264"/>
      <c r="R259" s="264"/>
      <c r="S259" s="264"/>
      <c r="T259" s="259"/>
      <c r="U259" s="259"/>
    </row>
    <row r="260" spans="2:21" s="5" customFormat="1" ht="12.75" hidden="1">
      <c r="B260" s="262">
        <v>37681</v>
      </c>
      <c r="C260" s="26"/>
      <c r="D260" s="26">
        <v>60</v>
      </c>
      <c r="E260" s="26">
        <v>133.977325</v>
      </c>
      <c r="F260" s="26">
        <v>0</v>
      </c>
      <c r="G260" s="26">
        <v>0</v>
      </c>
      <c r="H260" s="26">
        <v>6</v>
      </c>
      <c r="I260" s="26">
        <v>19.615864000000002</v>
      </c>
      <c r="J260" s="26">
        <v>0</v>
      </c>
      <c r="K260" s="26">
        <v>0</v>
      </c>
      <c r="L260" s="264"/>
      <c r="M260" s="263"/>
      <c r="N260" s="263"/>
      <c r="O260" s="264"/>
      <c r="P260" s="264"/>
      <c r="Q260" s="264"/>
      <c r="R260" s="264"/>
      <c r="S260" s="264"/>
      <c r="T260" s="259"/>
      <c r="U260" s="259"/>
    </row>
    <row r="261" spans="2:21" s="5" customFormat="1" ht="12.75" hidden="1">
      <c r="B261" s="262">
        <v>37712</v>
      </c>
      <c r="C261" s="26"/>
      <c r="D261" s="26">
        <v>67</v>
      </c>
      <c r="E261" s="26">
        <v>146.831815</v>
      </c>
      <c r="F261" s="26">
        <v>0</v>
      </c>
      <c r="G261" s="26">
        <v>0</v>
      </c>
      <c r="H261" s="26">
        <v>7</v>
      </c>
      <c r="I261" s="26">
        <v>20.756744000000005</v>
      </c>
      <c r="J261" s="26">
        <v>0</v>
      </c>
      <c r="K261" s="26">
        <v>0</v>
      </c>
      <c r="L261" s="264"/>
      <c r="M261" s="263"/>
      <c r="N261" s="263"/>
      <c r="O261" s="264"/>
      <c r="P261" s="264"/>
      <c r="Q261" s="264"/>
      <c r="R261" s="264"/>
      <c r="S261" s="264"/>
      <c r="T261" s="259"/>
      <c r="U261" s="259"/>
    </row>
    <row r="262" spans="2:21" s="5" customFormat="1" ht="12.75" hidden="1">
      <c r="B262" s="262">
        <v>37742</v>
      </c>
      <c r="C262" s="26"/>
      <c r="D262" s="26">
        <v>68</v>
      </c>
      <c r="E262" s="26">
        <v>152.63130300000003</v>
      </c>
      <c r="F262" s="26">
        <v>0</v>
      </c>
      <c r="G262" s="26">
        <v>0</v>
      </c>
      <c r="H262" s="26">
        <v>9</v>
      </c>
      <c r="I262" s="26">
        <v>23.407011</v>
      </c>
      <c r="J262" s="26">
        <v>0</v>
      </c>
      <c r="K262" s="26">
        <v>0</v>
      </c>
      <c r="L262" s="264"/>
      <c r="M262" s="263"/>
      <c r="N262" s="263"/>
      <c r="O262" s="264"/>
      <c r="P262" s="264"/>
      <c r="Q262" s="264"/>
      <c r="R262" s="264"/>
      <c r="S262" s="264"/>
      <c r="T262" s="259"/>
      <c r="U262" s="259"/>
    </row>
    <row r="263" spans="2:256" s="5" customFormat="1" ht="12.75" hidden="1">
      <c r="B263" s="262">
        <v>37773</v>
      </c>
      <c r="C263" s="26"/>
      <c r="D263" s="26">
        <v>70</v>
      </c>
      <c r="E263" s="26">
        <v>141.887308</v>
      </c>
      <c r="F263" s="26">
        <v>0</v>
      </c>
      <c r="G263" s="26">
        <v>0</v>
      </c>
      <c r="H263" s="26">
        <v>9</v>
      </c>
      <c r="I263" s="26">
        <v>25.448309</v>
      </c>
      <c r="J263" s="26">
        <v>0</v>
      </c>
      <c r="K263" s="26">
        <v>0</v>
      </c>
      <c r="L263" s="264"/>
      <c r="M263" s="263"/>
      <c r="N263" s="263"/>
      <c r="O263" s="264"/>
      <c r="P263" s="264"/>
      <c r="Q263" s="264"/>
      <c r="R263" s="264"/>
      <c r="S263" s="264"/>
      <c r="T263" s="257"/>
      <c r="U263" s="261"/>
      <c r="V263" s="33"/>
      <c r="W263" s="34"/>
      <c r="X263" s="33"/>
      <c r="Y263" s="34"/>
      <c r="Z263" s="33"/>
      <c r="AA263" s="34"/>
      <c r="AB263" s="33"/>
      <c r="AC263" s="34"/>
      <c r="AM263" s="25"/>
      <c r="AN263" s="33"/>
      <c r="AO263" s="33"/>
      <c r="AP263" s="34"/>
      <c r="AQ263" s="33"/>
      <c r="AR263" s="34"/>
      <c r="AS263" s="33"/>
      <c r="AT263" s="34"/>
      <c r="AU263" s="33"/>
      <c r="AV263" s="34"/>
      <c r="BF263" s="25"/>
      <c r="BG263" s="33"/>
      <c r="BH263" s="33"/>
      <c r="BI263" s="34"/>
      <c r="BJ263" s="33"/>
      <c r="BK263" s="34"/>
      <c r="BL263" s="33"/>
      <c r="BM263" s="34"/>
      <c r="BN263" s="33"/>
      <c r="BO263" s="34"/>
      <c r="BY263" s="25"/>
      <c r="BZ263" s="33"/>
      <c r="CA263" s="33"/>
      <c r="CB263" s="34"/>
      <c r="CC263" s="33"/>
      <c r="CD263" s="34"/>
      <c r="CE263" s="33"/>
      <c r="CF263" s="34"/>
      <c r="CG263" s="33"/>
      <c r="CH263" s="34"/>
      <c r="CR263" s="25"/>
      <c r="CS263" s="33"/>
      <c r="CT263" s="33"/>
      <c r="CU263" s="34"/>
      <c r="CV263" s="33"/>
      <c r="CW263" s="34"/>
      <c r="CX263" s="33"/>
      <c r="CY263" s="34"/>
      <c r="CZ263" s="33"/>
      <c r="DA263" s="34"/>
      <c r="DK263" s="25"/>
      <c r="DL263" s="33"/>
      <c r="DM263" s="33"/>
      <c r="DN263" s="34"/>
      <c r="DO263" s="33"/>
      <c r="DP263" s="34"/>
      <c r="DQ263" s="33"/>
      <c r="DR263" s="34"/>
      <c r="DS263" s="33"/>
      <c r="DT263" s="34"/>
      <c r="ED263" s="25"/>
      <c r="EE263" s="33"/>
      <c r="EF263" s="33"/>
      <c r="EG263" s="34"/>
      <c r="EH263" s="33"/>
      <c r="EI263" s="34"/>
      <c r="EJ263" s="33"/>
      <c r="EK263" s="34"/>
      <c r="EL263" s="33"/>
      <c r="EM263" s="34"/>
      <c r="EW263" s="25"/>
      <c r="EX263" s="33"/>
      <c r="EY263" s="33"/>
      <c r="EZ263" s="34"/>
      <c r="FA263" s="33"/>
      <c r="FB263" s="34"/>
      <c r="FC263" s="33"/>
      <c r="FD263" s="34"/>
      <c r="FE263" s="33"/>
      <c r="FF263" s="34"/>
      <c r="FP263" s="25"/>
      <c r="FQ263" s="33"/>
      <c r="FR263" s="33"/>
      <c r="FS263" s="34"/>
      <c r="FT263" s="33"/>
      <c r="FU263" s="34"/>
      <c r="FV263" s="33"/>
      <c r="FW263" s="34"/>
      <c r="FX263" s="33"/>
      <c r="FY263" s="34"/>
      <c r="GI263" s="25"/>
      <c r="GJ263" s="33"/>
      <c r="GK263" s="33"/>
      <c r="GL263" s="34"/>
      <c r="GM263" s="33"/>
      <c r="GN263" s="34"/>
      <c r="GO263" s="33"/>
      <c r="GP263" s="34"/>
      <c r="GQ263" s="33"/>
      <c r="GR263" s="34"/>
      <c r="HB263" s="25"/>
      <c r="HC263" s="33"/>
      <c r="HD263" s="33"/>
      <c r="HE263" s="34"/>
      <c r="HF263" s="33"/>
      <c r="HG263" s="34"/>
      <c r="HH263" s="33"/>
      <c r="HI263" s="34"/>
      <c r="HJ263" s="33"/>
      <c r="HK263" s="34"/>
      <c r="HU263" s="25"/>
      <c r="HV263" s="33"/>
      <c r="HW263" s="33"/>
      <c r="HX263" s="34"/>
      <c r="HY263" s="33"/>
      <c r="HZ263" s="34"/>
      <c r="IA263" s="33"/>
      <c r="IB263" s="34"/>
      <c r="IC263" s="33"/>
      <c r="ID263" s="34"/>
      <c r="IN263" s="25"/>
      <c r="IO263" s="33"/>
      <c r="IP263" s="33"/>
      <c r="IQ263" s="34"/>
      <c r="IR263" s="33"/>
      <c r="IS263" s="34"/>
      <c r="IT263" s="33"/>
      <c r="IU263" s="34"/>
      <c r="IV263" s="33"/>
    </row>
    <row r="264" spans="2:256" s="5" customFormat="1" ht="12.75" hidden="1">
      <c r="B264" s="262">
        <v>37803</v>
      </c>
      <c r="C264" s="26"/>
      <c r="D264" s="26">
        <v>70</v>
      </c>
      <c r="E264" s="26">
        <v>150.938817</v>
      </c>
      <c r="F264" s="26">
        <v>0</v>
      </c>
      <c r="G264" s="26">
        <v>0</v>
      </c>
      <c r="H264" s="26">
        <v>9</v>
      </c>
      <c r="I264" s="26">
        <v>27.933739000000003</v>
      </c>
      <c r="J264" s="26">
        <v>0</v>
      </c>
      <c r="K264" s="26">
        <v>0</v>
      </c>
      <c r="L264" s="264"/>
      <c r="M264" s="263"/>
      <c r="N264" s="263"/>
      <c r="O264" s="264"/>
      <c r="P264" s="264"/>
      <c r="Q264" s="264"/>
      <c r="R264" s="264"/>
      <c r="S264" s="264"/>
      <c r="T264" s="257"/>
      <c r="U264" s="261"/>
      <c r="V264" s="33"/>
      <c r="W264" s="34"/>
      <c r="X264" s="33"/>
      <c r="Y264" s="34"/>
      <c r="Z264" s="33"/>
      <c r="AA264" s="34"/>
      <c r="AB264" s="33"/>
      <c r="AC264" s="34"/>
      <c r="AM264" s="25"/>
      <c r="AN264" s="33"/>
      <c r="AO264" s="33"/>
      <c r="AP264" s="34"/>
      <c r="AQ264" s="33"/>
      <c r="AR264" s="34"/>
      <c r="AS264" s="33"/>
      <c r="AT264" s="34"/>
      <c r="AU264" s="33"/>
      <c r="AV264" s="34"/>
      <c r="BF264" s="25"/>
      <c r="BG264" s="33"/>
      <c r="BH264" s="33"/>
      <c r="BI264" s="34"/>
      <c r="BJ264" s="33"/>
      <c r="BK264" s="34"/>
      <c r="BL264" s="33"/>
      <c r="BM264" s="34"/>
      <c r="BN264" s="33"/>
      <c r="BO264" s="34"/>
      <c r="BY264" s="25"/>
      <c r="BZ264" s="33"/>
      <c r="CA264" s="33"/>
      <c r="CB264" s="34"/>
      <c r="CC264" s="33"/>
      <c r="CD264" s="34"/>
      <c r="CE264" s="33"/>
      <c r="CF264" s="34"/>
      <c r="CG264" s="33"/>
      <c r="CH264" s="34"/>
      <c r="CR264" s="25"/>
      <c r="CS264" s="33"/>
      <c r="CT264" s="33"/>
      <c r="CU264" s="34"/>
      <c r="CV264" s="33"/>
      <c r="CW264" s="34"/>
      <c r="CX264" s="33"/>
      <c r="CY264" s="34"/>
      <c r="CZ264" s="33"/>
      <c r="DA264" s="34"/>
      <c r="DK264" s="25"/>
      <c r="DL264" s="33"/>
      <c r="DM264" s="33"/>
      <c r="DN264" s="34"/>
      <c r="DO264" s="33"/>
      <c r="DP264" s="34"/>
      <c r="DQ264" s="33"/>
      <c r="DR264" s="34"/>
      <c r="DS264" s="33"/>
      <c r="DT264" s="34"/>
      <c r="ED264" s="25"/>
      <c r="EE264" s="33"/>
      <c r="EF264" s="33"/>
      <c r="EG264" s="34"/>
      <c r="EH264" s="33"/>
      <c r="EI264" s="34"/>
      <c r="EJ264" s="33"/>
      <c r="EK264" s="34"/>
      <c r="EL264" s="33"/>
      <c r="EM264" s="34"/>
      <c r="EW264" s="25"/>
      <c r="EX264" s="33"/>
      <c r="EY264" s="33"/>
      <c r="EZ264" s="34"/>
      <c r="FA264" s="33"/>
      <c r="FB264" s="34"/>
      <c r="FC264" s="33"/>
      <c r="FD264" s="34"/>
      <c r="FE264" s="33"/>
      <c r="FF264" s="34"/>
      <c r="FP264" s="25"/>
      <c r="FQ264" s="33"/>
      <c r="FR264" s="33"/>
      <c r="FS264" s="34"/>
      <c r="FT264" s="33"/>
      <c r="FU264" s="34"/>
      <c r="FV264" s="33"/>
      <c r="FW264" s="34"/>
      <c r="FX264" s="33"/>
      <c r="FY264" s="34"/>
      <c r="GI264" s="25"/>
      <c r="GJ264" s="33"/>
      <c r="GK264" s="33"/>
      <c r="GL264" s="34"/>
      <c r="GM264" s="33"/>
      <c r="GN264" s="34"/>
      <c r="GO264" s="33"/>
      <c r="GP264" s="34"/>
      <c r="GQ264" s="33"/>
      <c r="GR264" s="34"/>
      <c r="HB264" s="25"/>
      <c r="HC264" s="33"/>
      <c r="HD264" s="33"/>
      <c r="HE264" s="34"/>
      <c r="HF264" s="33"/>
      <c r="HG264" s="34"/>
      <c r="HH264" s="33"/>
      <c r="HI264" s="34"/>
      <c r="HJ264" s="33"/>
      <c r="HK264" s="34"/>
      <c r="HU264" s="25"/>
      <c r="HV264" s="33"/>
      <c r="HW264" s="33"/>
      <c r="HX264" s="34"/>
      <c r="HY264" s="33"/>
      <c r="HZ264" s="34"/>
      <c r="IA264" s="33"/>
      <c r="IB264" s="34"/>
      <c r="IC264" s="33"/>
      <c r="ID264" s="34"/>
      <c r="IN264" s="25"/>
      <c r="IO264" s="33"/>
      <c r="IP264" s="33"/>
      <c r="IQ264" s="34"/>
      <c r="IR264" s="33"/>
      <c r="IS264" s="34"/>
      <c r="IT264" s="33"/>
      <c r="IU264" s="34"/>
      <c r="IV264" s="33"/>
    </row>
    <row r="265" spans="2:256" s="5" customFormat="1" ht="12.75" hidden="1">
      <c r="B265" s="262">
        <v>37834</v>
      </c>
      <c r="C265" s="26"/>
      <c r="D265" s="26">
        <v>70</v>
      </c>
      <c r="E265" s="26">
        <v>158.863325</v>
      </c>
      <c r="F265" s="26">
        <v>0</v>
      </c>
      <c r="G265" s="26">
        <v>0</v>
      </c>
      <c r="H265" s="26">
        <v>9</v>
      </c>
      <c r="I265" s="26">
        <v>30.450138</v>
      </c>
      <c r="J265" s="26">
        <v>0</v>
      </c>
      <c r="K265" s="26">
        <v>0</v>
      </c>
      <c r="L265" s="264"/>
      <c r="M265" s="263"/>
      <c r="N265" s="263"/>
      <c r="O265" s="264"/>
      <c r="P265" s="264"/>
      <c r="Q265" s="264"/>
      <c r="R265" s="264"/>
      <c r="S265" s="264"/>
      <c r="T265" s="257"/>
      <c r="U265" s="261"/>
      <c r="V265" s="33"/>
      <c r="W265" s="34"/>
      <c r="X265" s="33"/>
      <c r="Y265" s="34"/>
      <c r="Z265" s="33"/>
      <c r="AA265" s="34"/>
      <c r="AB265" s="33"/>
      <c r="AC265" s="34"/>
      <c r="AM265" s="25"/>
      <c r="AN265" s="33"/>
      <c r="AO265" s="33"/>
      <c r="AP265" s="34"/>
      <c r="AQ265" s="33"/>
      <c r="AR265" s="34"/>
      <c r="AS265" s="33"/>
      <c r="AT265" s="34"/>
      <c r="AU265" s="33"/>
      <c r="AV265" s="34"/>
      <c r="BF265" s="25"/>
      <c r="BG265" s="33"/>
      <c r="BH265" s="33"/>
      <c r="BI265" s="34"/>
      <c r="BJ265" s="33"/>
      <c r="BK265" s="34"/>
      <c r="BL265" s="33"/>
      <c r="BM265" s="34"/>
      <c r="BN265" s="33"/>
      <c r="BO265" s="34"/>
      <c r="BY265" s="25"/>
      <c r="BZ265" s="33"/>
      <c r="CA265" s="33"/>
      <c r="CB265" s="34"/>
      <c r="CC265" s="33"/>
      <c r="CD265" s="34"/>
      <c r="CE265" s="33"/>
      <c r="CF265" s="34"/>
      <c r="CG265" s="33"/>
      <c r="CH265" s="34"/>
      <c r="CR265" s="25"/>
      <c r="CS265" s="33"/>
      <c r="CT265" s="33"/>
      <c r="CU265" s="34"/>
      <c r="CV265" s="33"/>
      <c r="CW265" s="34"/>
      <c r="CX265" s="33"/>
      <c r="CY265" s="34"/>
      <c r="CZ265" s="33"/>
      <c r="DA265" s="34"/>
      <c r="DK265" s="25"/>
      <c r="DL265" s="33"/>
      <c r="DM265" s="33"/>
      <c r="DN265" s="34"/>
      <c r="DO265" s="33"/>
      <c r="DP265" s="34"/>
      <c r="DQ265" s="33"/>
      <c r="DR265" s="34"/>
      <c r="DS265" s="33"/>
      <c r="DT265" s="34"/>
      <c r="ED265" s="25"/>
      <c r="EE265" s="33"/>
      <c r="EF265" s="33"/>
      <c r="EG265" s="34"/>
      <c r="EH265" s="33"/>
      <c r="EI265" s="34"/>
      <c r="EJ265" s="33"/>
      <c r="EK265" s="34"/>
      <c r="EL265" s="33"/>
      <c r="EM265" s="34"/>
      <c r="EW265" s="25"/>
      <c r="EX265" s="33"/>
      <c r="EY265" s="33"/>
      <c r="EZ265" s="34"/>
      <c r="FA265" s="33"/>
      <c r="FB265" s="34"/>
      <c r="FC265" s="33"/>
      <c r="FD265" s="34"/>
      <c r="FE265" s="33"/>
      <c r="FF265" s="34"/>
      <c r="FP265" s="25"/>
      <c r="FQ265" s="33"/>
      <c r="FR265" s="33"/>
      <c r="FS265" s="34"/>
      <c r="FT265" s="33"/>
      <c r="FU265" s="34"/>
      <c r="FV265" s="33"/>
      <c r="FW265" s="34"/>
      <c r="FX265" s="33"/>
      <c r="FY265" s="34"/>
      <c r="GI265" s="25"/>
      <c r="GJ265" s="33"/>
      <c r="GK265" s="33"/>
      <c r="GL265" s="34"/>
      <c r="GM265" s="33"/>
      <c r="GN265" s="34"/>
      <c r="GO265" s="33"/>
      <c r="GP265" s="34"/>
      <c r="GQ265" s="33"/>
      <c r="GR265" s="34"/>
      <c r="HB265" s="25"/>
      <c r="HC265" s="33"/>
      <c r="HD265" s="33"/>
      <c r="HE265" s="34"/>
      <c r="HF265" s="33"/>
      <c r="HG265" s="34"/>
      <c r="HH265" s="33"/>
      <c r="HI265" s="34"/>
      <c r="HJ265" s="33"/>
      <c r="HK265" s="34"/>
      <c r="HU265" s="25"/>
      <c r="HV265" s="33"/>
      <c r="HW265" s="33"/>
      <c r="HX265" s="34"/>
      <c r="HY265" s="33"/>
      <c r="HZ265" s="34"/>
      <c r="IA265" s="33"/>
      <c r="IB265" s="34"/>
      <c r="IC265" s="33"/>
      <c r="ID265" s="34"/>
      <c r="IN265" s="25"/>
      <c r="IO265" s="33"/>
      <c r="IP265" s="33"/>
      <c r="IQ265" s="34"/>
      <c r="IR265" s="33"/>
      <c r="IS265" s="34"/>
      <c r="IT265" s="33"/>
      <c r="IU265" s="34"/>
      <c r="IV265" s="33"/>
    </row>
    <row r="266" spans="2:256" s="5" customFormat="1" ht="12.75" hidden="1">
      <c r="B266" s="262">
        <v>37865</v>
      </c>
      <c r="C266" s="26"/>
      <c r="D266" s="26">
        <v>70</v>
      </c>
      <c r="E266" s="26">
        <v>166.776759</v>
      </c>
      <c r="F266" s="26">
        <v>0</v>
      </c>
      <c r="G266" s="26">
        <v>0</v>
      </c>
      <c r="H266" s="26">
        <v>10</v>
      </c>
      <c r="I266" s="26">
        <v>35.693468</v>
      </c>
      <c r="J266" s="26">
        <v>0</v>
      </c>
      <c r="K266" s="26">
        <v>0</v>
      </c>
      <c r="L266" s="264"/>
      <c r="M266" s="263"/>
      <c r="N266" s="263"/>
      <c r="O266" s="264"/>
      <c r="P266" s="264"/>
      <c r="Q266" s="264"/>
      <c r="R266" s="264"/>
      <c r="S266" s="264"/>
      <c r="T266" s="257"/>
      <c r="U266" s="261"/>
      <c r="V266" s="33"/>
      <c r="W266" s="34"/>
      <c r="X266" s="33"/>
      <c r="Y266" s="34"/>
      <c r="Z266" s="33"/>
      <c r="AA266" s="34"/>
      <c r="AB266" s="33"/>
      <c r="AC266" s="34"/>
      <c r="AM266" s="25"/>
      <c r="AN266" s="33"/>
      <c r="AO266" s="33"/>
      <c r="AP266" s="34"/>
      <c r="AQ266" s="33"/>
      <c r="AR266" s="34"/>
      <c r="AS266" s="33"/>
      <c r="AT266" s="34"/>
      <c r="AU266" s="33"/>
      <c r="AV266" s="34"/>
      <c r="BF266" s="25"/>
      <c r="BG266" s="33"/>
      <c r="BH266" s="33"/>
      <c r="BI266" s="34"/>
      <c r="BJ266" s="33"/>
      <c r="BK266" s="34"/>
      <c r="BL266" s="33"/>
      <c r="BM266" s="34"/>
      <c r="BN266" s="33"/>
      <c r="BO266" s="34"/>
      <c r="BY266" s="25"/>
      <c r="BZ266" s="33"/>
      <c r="CA266" s="33"/>
      <c r="CB266" s="34"/>
      <c r="CC266" s="33"/>
      <c r="CD266" s="34"/>
      <c r="CE266" s="33"/>
      <c r="CF266" s="34"/>
      <c r="CG266" s="33"/>
      <c r="CH266" s="34"/>
      <c r="CR266" s="25"/>
      <c r="CS266" s="33"/>
      <c r="CT266" s="33"/>
      <c r="CU266" s="34"/>
      <c r="CV266" s="33"/>
      <c r="CW266" s="34"/>
      <c r="CX266" s="33"/>
      <c r="CY266" s="34"/>
      <c r="CZ266" s="33"/>
      <c r="DA266" s="34"/>
      <c r="DK266" s="25"/>
      <c r="DL266" s="33"/>
      <c r="DM266" s="33"/>
      <c r="DN266" s="34"/>
      <c r="DO266" s="33"/>
      <c r="DP266" s="34"/>
      <c r="DQ266" s="33"/>
      <c r="DR266" s="34"/>
      <c r="DS266" s="33"/>
      <c r="DT266" s="34"/>
      <c r="ED266" s="25"/>
      <c r="EE266" s="33"/>
      <c r="EF266" s="33"/>
      <c r="EG266" s="34"/>
      <c r="EH266" s="33"/>
      <c r="EI266" s="34"/>
      <c r="EJ266" s="33"/>
      <c r="EK266" s="34"/>
      <c r="EL266" s="33"/>
      <c r="EM266" s="34"/>
      <c r="EW266" s="25"/>
      <c r="EX266" s="33"/>
      <c r="EY266" s="33"/>
      <c r="EZ266" s="34"/>
      <c r="FA266" s="33"/>
      <c r="FB266" s="34"/>
      <c r="FC266" s="33"/>
      <c r="FD266" s="34"/>
      <c r="FE266" s="33"/>
      <c r="FF266" s="34"/>
      <c r="FP266" s="25"/>
      <c r="FQ266" s="33"/>
      <c r="FR266" s="33"/>
      <c r="FS266" s="34"/>
      <c r="FT266" s="33"/>
      <c r="FU266" s="34"/>
      <c r="FV266" s="33"/>
      <c r="FW266" s="34"/>
      <c r="FX266" s="33"/>
      <c r="FY266" s="34"/>
      <c r="GI266" s="25"/>
      <c r="GJ266" s="33"/>
      <c r="GK266" s="33"/>
      <c r="GL266" s="34"/>
      <c r="GM266" s="33"/>
      <c r="GN266" s="34"/>
      <c r="GO266" s="33"/>
      <c r="GP266" s="34"/>
      <c r="GQ266" s="33"/>
      <c r="GR266" s="34"/>
      <c r="HB266" s="25"/>
      <c r="HC266" s="33"/>
      <c r="HD266" s="33"/>
      <c r="HE266" s="34"/>
      <c r="HF266" s="33"/>
      <c r="HG266" s="34"/>
      <c r="HH266" s="33"/>
      <c r="HI266" s="34"/>
      <c r="HJ266" s="33"/>
      <c r="HK266" s="34"/>
      <c r="HU266" s="25"/>
      <c r="HV266" s="33"/>
      <c r="HW266" s="33"/>
      <c r="HX266" s="34"/>
      <c r="HY266" s="33"/>
      <c r="HZ266" s="34"/>
      <c r="IA266" s="33"/>
      <c r="IB266" s="34"/>
      <c r="IC266" s="33"/>
      <c r="ID266" s="34"/>
      <c r="IN266" s="25"/>
      <c r="IO266" s="33"/>
      <c r="IP266" s="33"/>
      <c r="IQ266" s="34"/>
      <c r="IR266" s="33"/>
      <c r="IS266" s="34"/>
      <c r="IT266" s="33"/>
      <c r="IU266" s="34"/>
      <c r="IV266" s="33"/>
    </row>
    <row r="267" spans="2:21" s="5" customFormat="1" ht="12.75" hidden="1">
      <c r="B267" s="262">
        <v>37895</v>
      </c>
      <c r="C267" s="26"/>
      <c r="D267" s="26">
        <v>70</v>
      </c>
      <c r="E267" s="26">
        <v>171.23694</v>
      </c>
      <c r="F267" s="26">
        <v>0</v>
      </c>
      <c r="G267" s="26">
        <v>0</v>
      </c>
      <c r="H267" s="26">
        <v>9</v>
      </c>
      <c r="I267" s="26">
        <v>37.933798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37926</v>
      </c>
      <c r="C268" s="26"/>
      <c r="D268" s="26">
        <v>69</v>
      </c>
      <c r="E268" s="26">
        <v>176.77665300000004</v>
      </c>
      <c r="F268" s="26">
        <v>0</v>
      </c>
      <c r="G268" s="26">
        <v>0</v>
      </c>
      <c r="H268" s="26">
        <v>9</v>
      </c>
      <c r="I268" s="26">
        <v>39.06431400000001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37956</v>
      </c>
      <c r="C269" s="26"/>
      <c r="D269" s="26">
        <v>69</v>
      </c>
      <c r="E269" s="26">
        <v>188.451858</v>
      </c>
      <c r="F269" s="26">
        <v>0</v>
      </c>
      <c r="G269" s="26">
        <v>0</v>
      </c>
      <c r="H269" s="26">
        <v>10</v>
      </c>
      <c r="I269" s="26">
        <v>42.452977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37987</v>
      </c>
      <c r="C270" s="26"/>
      <c r="D270" s="26">
        <v>69</v>
      </c>
      <c r="E270" s="26">
        <v>191.50907900000004</v>
      </c>
      <c r="F270" s="26">
        <v>0</v>
      </c>
      <c r="G270" s="26">
        <v>0</v>
      </c>
      <c r="H270" s="26">
        <v>9</v>
      </c>
      <c r="I270" s="26">
        <v>44.69083400000001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38018</v>
      </c>
      <c r="C271" s="26"/>
      <c r="D271" s="26">
        <v>69</v>
      </c>
      <c r="E271" s="26">
        <v>168.002334</v>
      </c>
      <c r="F271" s="26">
        <v>0</v>
      </c>
      <c r="G271" s="26">
        <v>0</v>
      </c>
      <c r="H271" s="26">
        <v>9</v>
      </c>
      <c r="I271" s="26">
        <v>45.97456400000001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38047</v>
      </c>
      <c r="C272" s="26"/>
      <c r="D272" s="26">
        <v>69</v>
      </c>
      <c r="E272" s="26">
        <v>167.817808</v>
      </c>
      <c r="F272" s="26">
        <v>0</v>
      </c>
      <c r="G272" s="26">
        <v>0</v>
      </c>
      <c r="H272" s="26">
        <v>9</v>
      </c>
      <c r="I272" s="26">
        <v>47.45580600000001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38078</v>
      </c>
      <c r="C273" s="26"/>
      <c r="D273" s="26">
        <v>62</v>
      </c>
      <c r="E273" s="26">
        <v>90.726736</v>
      </c>
      <c r="F273" s="26">
        <v>0</v>
      </c>
      <c r="G273" s="26">
        <v>0</v>
      </c>
      <c r="H273" s="26">
        <v>9</v>
      </c>
      <c r="I273" s="26">
        <v>48.910165000000006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38108</v>
      </c>
      <c r="C274" s="26"/>
      <c r="D274" s="26">
        <v>62</v>
      </c>
      <c r="E274" s="26">
        <v>89.232616</v>
      </c>
      <c r="F274" s="26">
        <v>0</v>
      </c>
      <c r="G274" s="26">
        <v>0</v>
      </c>
      <c r="H274" s="26">
        <v>9</v>
      </c>
      <c r="I274" s="26">
        <v>46.747159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38139</v>
      </c>
      <c r="C275" s="26"/>
      <c r="D275" s="26">
        <v>62</v>
      </c>
      <c r="E275" s="26">
        <v>78.724827</v>
      </c>
      <c r="F275" s="26">
        <v>0</v>
      </c>
      <c r="G275" s="26">
        <v>0</v>
      </c>
      <c r="H275" s="26">
        <v>9</v>
      </c>
      <c r="I275" s="26">
        <v>49.284624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1" s="5" customFormat="1" ht="12.75" hidden="1">
      <c r="B276" s="262">
        <v>38169</v>
      </c>
      <c r="C276" s="26"/>
      <c r="D276" s="26">
        <v>62</v>
      </c>
      <c r="E276" s="26">
        <v>78.819145</v>
      </c>
      <c r="F276" s="26">
        <v>0</v>
      </c>
      <c r="G276" s="26">
        <v>0</v>
      </c>
      <c r="H276" s="26">
        <v>9</v>
      </c>
      <c r="I276" s="26">
        <v>49.284624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9"/>
      <c r="U276" s="259"/>
    </row>
    <row r="277" spans="2:21" s="5" customFormat="1" ht="12.75" hidden="1">
      <c r="B277" s="262">
        <v>38200</v>
      </c>
      <c r="C277" s="26"/>
      <c r="D277" s="26">
        <v>62</v>
      </c>
      <c r="E277" s="26">
        <v>82.179315</v>
      </c>
      <c r="F277" s="26">
        <v>0</v>
      </c>
      <c r="G277" s="26">
        <v>0</v>
      </c>
      <c r="H277" s="26">
        <v>8</v>
      </c>
      <c r="I277" s="26">
        <v>50.825698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9"/>
      <c r="U277" s="259"/>
    </row>
    <row r="278" spans="2:21" s="5" customFormat="1" ht="12.75" hidden="1">
      <c r="B278" s="262">
        <v>38231</v>
      </c>
      <c r="C278" s="26"/>
      <c r="D278" s="26">
        <v>61</v>
      </c>
      <c r="E278" s="26">
        <v>72.972135</v>
      </c>
      <c r="F278" s="26">
        <v>0</v>
      </c>
      <c r="G278" s="26">
        <v>0</v>
      </c>
      <c r="H278" s="26">
        <v>8</v>
      </c>
      <c r="I278" s="26">
        <v>51.372011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9"/>
      <c r="U278" s="259"/>
    </row>
    <row r="279" spans="2:21" s="5" customFormat="1" ht="12.75" hidden="1">
      <c r="B279" s="262">
        <v>38261</v>
      </c>
      <c r="C279" s="26"/>
      <c r="D279" s="26">
        <v>61</v>
      </c>
      <c r="E279" s="26">
        <v>78.143812</v>
      </c>
      <c r="F279" s="26">
        <v>0</v>
      </c>
      <c r="G279" s="26">
        <v>0</v>
      </c>
      <c r="H279" s="26">
        <v>7</v>
      </c>
      <c r="I279" s="26">
        <v>44.237673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9"/>
      <c r="U279" s="259"/>
    </row>
    <row r="280" spans="2:21" s="5" customFormat="1" ht="12.75" hidden="1">
      <c r="B280" s="262">
        <v>38292</v>
      </c>
      <c r="C280" s="26"/>
      <c r="D280" s="26">
        <v>60</v>
      </c>
      <c r="E280" s="26">
        <v>78.786986</v>
      </c>
      <c r="F280" s="26">
        <v>0</v>
      </c>
      <c r="G280" s="26">
        <v>0</v>
      </c>
      <c r="H280" s="26">
        <v>7</v>
      </c>
      <c r="I280" s="26">
        <v>49.064665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38322</v>
      </c>
      <c r="C281" s="26"/>
      <c r="D281" s="26">
        <v>57</v>
      </c>
      <c r="E281" s="26">
        <v>80.12067</v>
      </c>
      <c r="F281" s="26">
        <v>0</v>
      </c>
      <c r="G281" s="26">
        <v>0</v>
      </c>
      <c r="H281" s="26">
        <v>7</v>
      </c>
      <c r="I281" s="26">
        <v>51.089799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38353</v>
      </c>
      <c r="C282" s="26"/>
      <c r="D282" s="26">
        <v>49</v>
      </c>
      <c r="E282" s="26">
        <v>84.721282</v>
      </c>
      <c r="F282" s="26">
        <v>0</v>
      </c>
      <c r="G282" s="26">
        <v>0</v>
      </c>
      <c r="H282" s="26">
        <v>7</v>
      </c>
      <c r="I282" s="26">
        <v>53.464738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38384</v>
      </c>
      <c r="C283" s="26"/>
      <c r="D283" s="26">
        <v>49</v>
      </c>
      <c r="E283" s="26">
        <v>80.400745</v>
      </c>
      <c r="F283" s="26">
        <v>0</v>
      </c>
      <c r="G283" s="26">
        <v>0</v>
      </c>
      <c r="H283" s="26">
        <v>7</v>
      </c>
      <c r="I283" s="26">
        <v>31.292994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38412</v>
      </c>
      <c r="C284" s="26"/>
      <c r="D284" s="26">
        <v>48</v>
      </c>
      <c r="E284" s="26">
        <v>81.966559</v>
      </c>
      <c r="F284" s="26">
        <v>0</v>
      </c>
      <c r="G284" s="26">
        <v>0</v>
      </c>
      <c r="H284" s="26">
        <v>7</v>
      </c>
      <c r="I284" s="26">
        <v>31.592994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38443</v>
      </c>
      <c r="C285" s="26"/>
      <c r="D285" s="26">
        <v>50</v>
      </c>
      <c r="E285" s="26">
        <v>78.871161</v>
      </c>
      <c r="F285" s="26">
        <v>0</v>
      </c>
      <c r="G285" s="26">
        <v>0</v>
      </c>
      <c r="H285" s="26">
        <v>8</v>
      </c>
      <c r="I285" s="26">
        <v>32.960045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38473</v>
      </c>
      <c r="C286" s="26"/>
      <c r="D286" s="26">
        <v>49</v>
      </c>
      <c r="E286" s="26">
        <v>80.136973</v>
      </c>
      <c r="F286" s="26">
        <v>0</v>
      </c>
      <c r="G286" s="26">
        <v>0</v>
      </c>
      <c r="H286" s="26">
        <v>8</v>
      </c>
      <c r="I286" s="26">
        <v>33.234045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38504</v>
      </c>
      <c r="C287" s="26"/>
      <c r="D287" s="26">
        <v>51</v>
      </c>
      <c r="E287" s="26">
        <v>78.854916</v>
      </c>
      <c r="F287" s="26">
        <v>0</v>
      </c>
      <c r="G287" s="26">
        <v>0</v>
      </c>
      <c r="H287" s="26">
        <v>8</v>
      </c>
      <c r="I287" s="26">
        <v>35.340672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1:12" ht="12.75" hidden="1">
      <c r="A288" s="5"/>
      <c r="B288" s="262">
        <v>38534</v>
      </c>
      <c r="C288" s="26"/>
      <c r="D288" s="26">
        <v>48</v>
      </c>
      <c r="E288" s="26">
        <v>80.021722</v>
      </c>
      <c r="F288" s="26">
        <v>0</v>
      </c>
      <c r="G288" s="26">
        <v>0</v>
      </c>
      <c r="H288" s="26">
        <v>8</v>
      </c>
      <c r="I288" s="26">
        <v>35.802231</v>
      </c>
      <c r="J288" s="26">
        <v>0</v>
      </c>
      <c r="K288" s="26">
        <v>0</v>
      </c>
      <c r="L288" s="264"/>
    </row>
    <row r="289" spans="1:12" ht="12.75" hidden="1">
      <c r="A289" s="5"/>
      <c r="B289" s="262">
        <v>38565</v>
      </c>
      <c r="C289" s="26"/>
      <c r="D289" s="26">
        <v>46</v>
      </c>
      <c r="E289" s="26">
        <v>81.104994</v>
      </c>
      <c r="F289" s="26">
        <v>0</v>
      </c>
      <c r="G289" s="26">
        <v>0</v>
      </c>
      <c r="H289" s="26">
        <v>7</v>
      </c>
      <c r="I289" s="26">
        <v>36.475382</v>
      </c>
      <c r="J289" s="26">
        <v>0</v>
      </c>
      <c r="K289" s="26">
        <v>0</v>
      </c>
      <c r="L289" s="264"/>
    </row>
    <row r="290" spans="1:12" ht="12.75" hidden="1">
      <c r="A290" s="5"/>
      <c r="B290" s="262">
        <v>38596</v>
      </c>
      <c r="C290" s="26"/>
      <c r="D290" s="26">
        <v>48</v>
      </c>
      <c r="E290" s="26">
        <v>82.346791</v>
      </c>
      <c r="F290" s="26">
        <v>0</v>
      </c>
      <c r="G290" s="26">
        <v>0</v>
      </c>
      <c r="H290" s="26">
        <v>7</v>
      </c>
      <c r="I290" s="26">
        <v>36.675382</v>
      </c>
      <c r="J290" s="26">
        <v>0</v>
      </c>
      <c r="K290" s="26">
        <v>0</v>
      </c>
      <c r="L290" s="264"/>
    </row>
    <row r="291" spans="2:21" s="5" customFormat="1" ht="12.75" hidden="1">
      <c r="B291" s="262">
        <v>38626</v>
      </c>
      <c r="C291" s="26"/>
      <c r="D291" s="26">
        <v>50</v>
      </c>
      <c r="E291" s="26">
        <v>85.91347</v>
      </c>
      <c r="F291" s="26">
        <v>0</v>
      </c>
      <c r="G291" s="26">
        <v>0</v>
      </c>
      <c r="H291" s="26">
        <v>7</v>
      </c>
      <c r="I291" s="26">
        <v>36.875382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38657</v>
      </c>
      <c r="C292" s="26"/>
      <c r="D292" s="26">
        <v>51</v>
      </c>
      <c r="E292" s="26">
        <v>87.418907</v>
      </c>
      <c r="F292" s="26">
        <v>0</v>
      </c>
      <c r="G292" s="26">
        <v>0</v>
      </c>
      <c r="H292" s="26">
        <v>7</v>
      </c>
      <c r="I292" s="26">
        <v>37.575382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38687</v>
      </c>
      <c r="C293" s="26"/>
      <c r="D293" s="26">
        <v>50</v>
      </c>
      <c r="E293" s="26">
        <v>88.376182</v>
      </c>
      <c r="F293" s="26">
        <v>0</v>
      </c>
      <c r="G293" s="26">
        <v>0</v>
      </c>
      <c r="H293" s="26">
        <v>7</v>
      </c>
      <c r="I293" s="26">
        <v>43.089146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38718</v>
      </c>
      <c r="C294" s="26"/>
      <c r="D294" s="26">
        <v>52</v>
      </c>
      <c r="E294" s="26">
        <v>88.376142</v>
      </c>
      <c r="F294" s="26">
        <v>0</v>
      </c>
      <c r="G294" s="26">
        <v>0</v>
      </c>
      <c r="H294" s="26">
        <v>7</v>
      </c>
      <c r="I294" s="26">
        <v>44.058631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38749</v>
      </c>
      <c r="C295" s="26"/>
      <c r="D295" s="26">
        <v>50</v>
      </c>
      <c r="E295" s="26">
        <v>54.306759</v>
      </c>
      <c r="F295" s="26">
        <v>0</v>
      </c>
      <c r="G295" s="26">
        <v>0</v>
      </c>
      <c r="H295" s="26">
        <v>7</v>
      </c>
      <c r="I295" s="26">
        <v>45.084193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38777</v>
      </c>
      <c r="C296" s="26"/>
      <c r="D296" s="26">
        <v>49</v>
      </c>
      <c r="E296" s="26">
        <v>54.517681</v>
      </c>
      <c r="F296" s="26">
        <v>0</v>
      </c>
      <c r="G296" s="26">
        <v>0</v>
      </c>
      <c r="H296" s="26">
        <v>7</v>
      </c>
      <c r="I296" s="26">
        <v>46.080325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38808</v>
      </c>
      <c r="C297" s="26"/>
      <c r="D297" s="26">
        <v>49</v>
      </c>
      <c r="E297" s="26">
        <v>42.157476</v>
      </c>
      <c r="F297" s="26">
        <v>0</v>
      </c>
      <c r="G297" s="26">
        <v>0</v>
      </c>
      <c r="H297" s="26">
        <v>7</v>
      </c>
      <c r="I297" s="26">
        <v>48.415171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38838</v>
      </c>
      <c r="C298" s="26"/>
      <c r="D298" s="26">
        <v>49</v>
      </c>
      <c r="E298" s="26">
        <v>42.173316</v>
      </c>
      <c r="F298" s="26">
        <v>0</v>
      </c>
      <c r="G298" s="26">
        <v>0</v>
      </c>
      <c r="H298" s="26">
        <v>7</v>
      </c>
      <c r="I298" s="26">
        <v>49.414452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38869</v>
      </c>
      <c r="C299" s="26"/>
      <c r="D299" s="26">
        <v>49</v>
      </c>
      <c r="E299" s="26">
        <v>42.708999</v>
      </c>
      <c r="F299" s="26">
        <v>0</v>
      </c>
      <c r="G299" s="26">
        <v>0</v>
      </c>
      <c r="H299" s="26">
        <v>7</v>
      </c>
      <c r="I299" s="26">
        <v>50.635585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38899</v>
      </c>
      <c r="C300" s="26"/>
      <c r="D300" s="26">
        <v>49</v>
      </c>
      <c r="E300" s="26">
        <v>42.848999</v>
      </c>
      <c r="F300" s="26">
        <v>0</v>
      </c>
      <c r="G300" s="26">
        <v>0</v>
      </c>
      <c r="H300" s="26">
        <v>7</v>
      </c>
      <c r="I300" s="26">
        <v>51.65369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2:21" s="5" customFormat="1" ht="12.75" hidden="1">
      <c r="B301" s="262">
        <v>38930</v>
      </c>
      <c r="C301" s="26"/>
      <c r="D301" s="26">
        <v>47</v>
      </c>
      <c r="E301" s="26">
        <v>43.222598</v>
      </c>
      <c r="F301" s="26">
        <v>0</v>
      </c>
      <c r="G301" s="26">
        <v>0</v>
      </c>
      <c r="H301" s="26">
        <v>7</v>
      </c>
      <c r="I301" s="26">
        <v>53.372643</v>
      </c>
      <c r="J301" s="26">
        <v>0</v>
      </c>
      <c r="K301" s="26">
        <v>0</v>
      </c>
      <c r="L301" s="264"/>
      <c r="M301" s="263"/>
      <c r="N301" s="263"/>
      <c r="O301" s="264"/>
      <c r="P301" s="264"/>
      <c r="Q301" s="264"/>
      <c r="R301" s="264"/>
      <c r="S301" s="264"/>
      <c r="T301" s="259"/>
      <c r="U301" s="259"/>
    </row>
    <row r="302" spans="2:21" s="5" customFormat="1" ht="12.75" hidden="1">
      <c r="B302" s="262">
        <v>38961</v>
      </c>
      <c r="C302" s="26"/>
      <c r="D302" s="26">
        <v>46</v>
      </c>
      <c r="E302" s="26">
        <v>43.350237</v>
      </c>
      <c r="F302" s="26">
        <v>0</v>
      </c>
      <c r="G302" s="26">
        <v>0</v>
      </c>
      <c r="H302" s="26">
        <v>7</v>
      </c>
      <c r="I302" s="26">
        <v>53.839445</v>
      </c>
      <c r="J302" s="26">
        <v>0</v>
      </c>
      <c r="K302" s="26">
        <v>0</v>
      </c>
      <c r="L302" s="264"/>
      <c r="M302" s="263"/>
      <c r="N302" s="263"/>
      <c r="O302" s="264"/>
      <c r="P302" s="264"/>
      <c r="Q302" s="264"/>
      <c r="R302" s="264"/>
      <c r="S302" s="264"/>
      <c r="T302" s="259"/>
      <c r="U302" s="259"/>
    </row>
    <row r="303" spans="2:21" s="5" customFormat="1" ht="12.75" hidden="1">
      <c r="B303" s="262">
        <v>38991</v>
      </c>
      <c r="C303" s="26"/>
      <c r="D303" s="26">
        <v>46</v>
      </c>
      <c r="E303" s="26">
        <v>45.218573</v>
      </c>
      <c r="F303" s="26">
        <v>0</v>
      </c>
      <c r="G303" s="26">
        <v>0</v>
      </c>
      <c r="H303" s="26">
        <v>7</v>
      </c>
      <c r="I303" s="26">
        <v>54.219503</v>
      </c>
      <c r="J303" s="26">
        <v>0</v>
      </c>
      <c r="K303" s="26">
        <v>0</v>
      </c>
      <c r="L303" s="264"/>
      <c r="M303" s="263"/>
      <c r="N303" s="263"/>
      <c r="O303" s="264"/>
      <c r="P303" s="264"/>
      <c r="Q303" s="264"/>
      <c r="R303" s="264"/>
      <c r="S303" s="264"/>
      <c r="T303" s="259"/>
      <c r="U303" s="259"/>
    </row>
    <row r="304" spans="2:21" s="5" customFormat="1" ht="12.75" hidden="1">
      <c r="B304" s="262">
        <v>39022</v>
      </c>
      <c r="C304" s="26"/>
      <c r="D304" s="26">
        <v>45</v>
      </c>
      <c r="E304" s="26">
        <v>45.066588</v>
      </c>
      <c r="F304" s="26">
        <v>0</v>
      </c>
      <c r="G304" s="26">
        <v>0</v>
      </c>
      <c r="H304" s="26">
        <v>7</v>
      </c>
      <c r="I304" s="26">
        <v>54.348035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39052</v>
      </c>
      <c r="C305" s="26"/>
      <c r="D305" s="26">
        <v>45</v>
      </c>
      <c r="E305" s="26">
        <v>45.346839</v>
      </c>
      <c r="F305" s="26">
        <v>0</v>
      </c>
      <c r="G305" s="26">
        <v>0</v>
      </c>
      <c r="H305" s="26">
        <v>7</v>
      </c>
      <c r="I305" s="26">
        <v>55.266985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39083</v>
      </c>
      <c r="C306" s="26"/>
      <c r="D306" s="26">
        <v>44</v>
      </c>
      <c r="E306" s="26">
        <v>45.700028</v>
      </c>
      <c r="F306" s="26">
        <v>0</v>
      </c>
      <c r="G306" s="26">
        <v>0</v>
      </c>
      <c r="H306" s="26">
        <v>7</v>
      </c>
      <c r="I306" s="26">
        <v>56.183804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39114</v>
      </c>
      <c r="C307" s="26"/>
      <c r="D307" s="26">
        <v>44</v>
      </c>
      <c r="E307" s="26">
        <v>43.618021</v>
      </c>
      <c r="F307" s="26">
        <v>0</v>
      </c>
      <c r="G307" s="26">
        <v>0</v>
      </c>
      <c r="H307" s="26">
        <v>7</v>
      </c>
      <c r="I307" s="26">
        <v>56.183804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39142</v>
      </c>
      <c r="C308" s="26"/>
      <c r="D308" s="26">
        <v>44</v>
      </c>
      <c r="E308" s="26">
        <v>43.838754</v>
      </c>
      <c r="F308" s="26">
        <v>0</v>
      </c>
      <c r="G308" s="26">
        <v>0</v>
      </c>
      <c r="H308" s="26">
        <v>7</v>
      </c>
      <c r="I308" s="26">
        <v>56.183804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39173</v>
      </c>
      <c r="C309" s="26"/>
      <c r="D309" s="26">
        <v>44</v>
      </c>
      <c r="E309" s="26">
        <v>44.023576</v>
      </c>
      <c r="F309" s="26">
        <v>0</v>
      </c>
      <c r="G309" s="26">
        <v>0</v>
      </c>
      <c r="H309" s="26">
        <v>7</v>
      </c>
      <c r="I309" s="26">
        <v>57.79923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39203</v>
      </c>
      <c r="C310" s="26"/>
      <c r="D310" s="26">
        <v>44</v>
      </c>
      <c r="E310" s="26">
        <v>44.242914</v>
      </c>
      <c r="F310" s="26">
        <v>0</v>
      </c>
      <c r="G310" s="26">
        <v>0</v>
      </c>
      <c r="H310" s="26">
        <v>7</v>
      </c>
      <c r="I310" s="26">
        <v>58.32123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39234</v>
      </c>
      <c r="C311" s="26"/>
      <c r="D311" s="26">
        <v>44</v>
      </c>
      <c r="E311" s="26">
        <v>44.644287</v>
      </c>
      <c r="F311" s="26">
        <v>0</v>
      </c>
      <c r="G311" s="26">
        <v>0</v>
      </c>
      <c r="H311" s="26">
        <v>7</v>
      </c>
      <c r="I311" s="26">
        <v>61.54639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39264</v>
      </c>
      <c r="C312" s="26"/>
      <c r="D312" s="26">
        <v>44</v>
      </c>
      <c r="E312" s="26">
        <v>44.762911</v>
      </c>
      <c r="F312" s="26">
        <v>0</v>
      </c>
      <c r="G312" s="26">
        <v>0</v>
      </c>
      <c r="H312" s="26">
        <v>7</v>
      </c>
      <c r="I312" s="26">
        <v>63.41317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39295</v>
      </c>
      <c r="C313" s="26"/>
      <c r="D313" s="26">
        <v>44</v>
      </c>
      <c r="E313" s="26">
        <v>36.773445</v>
      </c>
      <c r="F313" s="26">
        <v>0</v>
      </c>
      <c r="G313" s="26">
        <v>0</v>
      </c>
      <c r="H313" s="26">
        <v>7</v>
      </c>
      <c r="I313" s="26">
        <v>55.754614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39326</v>
      </c>
      <c r="C314" s="26"/>
      <c r="D314" s="26">
        <v>44</v>
      </c>
      <c r="E314" s="26">
        <v>37.069013</v>
      </c>
      <c r="F314" s="26">
        <v>0</v>
      </c>
      <c r="G314" s="26">
        <v>0</v>
      </c>
      <c r="H314" s="26">
        <v>7</v>
      </c>
      <c r="I314" s="26">
        <v>56.008299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39356</v>
      </c>
      <c r="C315" s="26"/>
      <c r="D315" s="26">
        <v>44</v>
      </c>
      <c r="E315" s="26">
        <v>39.760349</v>
      </c>
      <c r="F315" s="26">
        <v>0</v>
      </c>
      <c r="G315" s="26">
        <v>0</v>
      </c>
      <c r="H315" s="26">
        <v>7</v>
      </c>
      <c r="I315" s="26">
        <v>55.337711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39387</v>
      </c>
      <c r="C316" s="26"/>
      <c r="D316" s="26">
        <v>44</v>
      </c>
      <c r="E316" s="26">
        <v>40.41433</v>
      </c>
      <c r="F316" s="26">
        <v>0</v>
      </c>
      <c r="G316" s="26">
        <v>0</v>
      </c>
      <c r="H316" s="26">
        <v>7</v>
      </c>
      <c r="I316" s="26">
        <v>54.767711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11" ht="12.75" hidden="1">
      <c r="B317" s="262">
        <v>39417</v>
      </c>
      <c r="C317" s="26"/>
      <c r="D317" s="26">
        <v>44</v>
      </c>
      <c r="E317" s="26">
        <v>39.979966</v>
      </c>
      <c r="F317" s="26">
        <v>0</v>
      </c>
      <c r="G317" s="26">
        <v>0</v>
      </c>
      <c r="H317" s="26">
        <v>7</v>
      </c>
      <c r="I317" s="26">
        <v>54.183281</v>
      </c>
      <c r="J317" s="26">
        <v>0</v>
      </c>
      <c r="K317" s="26">
        <v>0</v>
      </c>
    </row>
    <row r="318" spans="2:11" ht="12.75">
      <c r="B318" s="262">
        <v>39448</v>
      </c>
      <c r="C318" s="26"/>
      <c r="D318" s="26">
        <v>44</v>
      </c>
      <c r="E318" s="26">
        <v>40.807158</v>
      </c>
      <c r="F318" s="26">
        <v>0</v>
      </c>
      <c r="G318" s="26">
        <v>0</v>
      </c>
      <c r="H318" s="26">
        <v>7</v>
      </c>
      <c r="I318" s="26">
        <v>53.548585</v>
      </c>
      <c r="J318" s="26">
        <v>0</v>
      </c>
      <c r="K318" s="26">
        <v>0</v>
      </c>
    </row>
    <row r="319" spans="2:11" ht="12.75">
      <c r="B319" s="262">
        <v>39479</v>
      </c>
      <c r="C319" s="26"/>
      <c r="D319" s="26">
        <v>43</v>
      </c>
      <c r="E319" s="26">
        <v>40.14537</v>
      </c>
      <c r="F319" s="26">
        <v>0</v>
      </c>
      <c r="G319" s="26">
        <v>0</v>
      </c>
      <c r="H319" s="26">
        <v>7</v>
      </c>
      <c r="I319" s="26">
        <v>53.548585</v>
      </c>
      <c r="J319" s="26">
        <v>0</v>
      </c>
      <c r="K319" s="26">
        <v>0</v>
      </c>
    </row>
    <row r="320" spans="2:11" ht="12.75">
      <c r="B320" s="262">
        <v>39508</v>
      </c>
      <c r="C320" s="26"/>
      <c r="D320" s="26">
        <v>43</v>
      </c>
      <c r="E320" s="26">
        <v>40.339216</v>
      </c>
      <c r="F320" s="26">
        <v>0</v>
      </c>
      <c r="G320" s="26">
        <v>0</v>
      </c>
      <c r="H320" s="26">
        <v>7</v>
      </c>
      <c r="I320" s="26">
        <v>54.529718</v>
      </c>
      <c r="J320" s="26">
        <v>0</v>
      </c>
      <c r="K320" s="26">
        <v>0</v>
      </c>
    </row>
    <row r="321" spans="2:11" ht="12.75">
      <c r="B321" s="262">
        <v>39539</v>
      </c>
      <c r="C321" s="26"/>
      <c r="D321" s="26">
        <v>43</v>
      </c>
      <c r="E321" s="26">
        <v>43.432833</v>
      </c>
      <c r="F321" s="26">
        <v>0</v>
      </c>
      <c r="G321" s="26">
        <v>0</v>
      </c>
      <c r="H321" s="26">
        <v>7</v>
      </c>
      <c r="I321" s="26">
        <v>59.475887</v>
      </c>
      <c r="J321" s="26">
        <v>0</v>
      </c>
      <c r="K321" s="26">
        <v>0</v>
      </c>
    </row>
    <row r="322" spans="2:11" ht="12.75">
      <c r="B322" s="262">
        <v>39569</v>
      </c>
      <c r="C322" s="26"/>
      <c r="D322" s="26">
        <v>43</v>
      </c>
      <c r="E322" s="26">
        <v>43.731983</v>
      </c>
      <c r="F322" s="26">
        <v>0</v>
      </c>
      <c r="G322" s="26">
        <v>0</v>
      </c>
      <c r="H322" s="26">
        <v>7</v>
      </c>
      <c r="I322" s="26">
        <v>59.475887</v>
      </c>
      <c r="J322" s="26">
        <v>0</v>
      </c>
      <c r="K322" s="26">
        <v>0</v>
      </c>
    </row>
    <row r="323" spans="2:11" ht="12.75">
      <c r="B323" s="262">
        <v>39600</v>
      </c>
      <c r="C323" s="26"/>
      <c r="D323" s="26">
        <v>43</v>
      </c>
      <c r="E323" s="26">
        <v>44.773367</v>
      </c>
      <c r="F323" s="26">
        <v>0</v>
      </c>
      <c r="G323" s="26">
        <v>0</v>
      </c>
      <c r="H323" s="26">
        <v>7</v>
      </c>
      <c r="I323" s="26">
        <v>59.773009</v>
      </c>
      <c r="J323" s="26">
        <v>0</v>
      </c>
      <c r="K323" s="26">
        <v>0</v>
      </c>
    </row>
    <row r="324" spans="2:11" ht="12.75">
      <c r="B324" s="262">
        <v>39630</v>
      </c>
      <c r="C324" s="29"/>
      <c r="D324" s="29">
        <v>43</v>
      </c>
      <c r="E324" s="29">
        <v>45.914037</v>
      </c>
      <c r="F324" s="26">
        <v>0</v>
      </c>
      <c r="G324" s="29">
        <v>0</v>
      </c>
      <c r="H324" s="29">
        <v>7</v>
      </c>
      <c r="I324" s="29">
        <v>69.253188</v>
      </c>
      <c r="J324" s="26">
        <v>0</v>
      </c>
      <c r="K324" s="29">
        <v>0</v>
      </c>
    </row>
    <row r="325" spans="2:11" ht="12.75">
      <c r="B325" s="262">
        <v>39661</v>
      </c>
      <c r="C325" s="29"/>
      <c r="D325" s="29">
        <v>43</v>
      </c>
      <c r="E325" s="29">
        <v>46.955278</v>
      </c>
      <c r="F325" s="26">
        <v>0</v>
      </c>
      <c r="G325" s="29">
        <v>0</v>
      </c>
      <c r="H325" s="29">
        <v>7</v>
      </c>
      <c r="I325" s="29">
        <v>69.404397</v>
      </c>
      <c r="J325" s="26">
        <v>0</v>
      </c>
      <c r="K325" s="29">
        <v>0</v>
      </c>
    </row>
    <row r="326" spans="2:12" ht="12.75">
      <c r="B326" s="262">
        <v>39692</v>
      </c>
      <c r="C326" s="29"/>
      <c r="D326" s="29">
        <v>43</v>
      </c>
      <c r="E326" s="29">
        <v>48.191552</v>
      </c>
      <c r="F326" s="26">
        <v>0</v>
      </c>
      <c r="G326" s="29">
        <v>0</v>
      </c>
      <c r="H326" s="29">
        <v>7</v>
      </c>
      <c r="I326" s="29">
        <v>60.004397</v>
      </c>
      <c r="J326" s="26">
        <v>0</v>
      </c>
      <c r="K326" s="29">
        <v>0</v>
      </c>
      <c r="L326" s="270"/>
    </row>
    <row r="327" spans="2:12" ht="12.75">
      <c r="B327" s="262">
        <v>39722</v>
      </c>
      <c r="C327" s="29"/>
      <c r="D327" s="29">
        <v>43</v>
      </c>
      <c r="E327" s="29">
        <v>53.849292</v>
      </c>
      <c r="F327" s="26">
        <v>0</v>
      </c>
      <c r="G327" s="29">
        <v>0</v>
      </c>
      <c r="H327" s="29">
        <v>7</v>
      </c>
      <c r="I327" s="29">
        <v>60.004397</v>
      </c>
      <c r="J327" s="26">
        <v>0</v>
      </c>
      <c r="K327" s="29">
        <v>0</v>
      </c>
      <c r="L327" s="270"/>
    </row>
    <row r="328" spans="2:12" ht="12.75">
      <c r="B328" s="262">
        <v>39753</v>
      </c>
      <c r="C328" s="29"/>
      <c r="D328" s="29">
        <v>43</v>
      </c>
      <c r="E328" s="29">
        <v>55.008602</v>
      </c>
      <c r="F328" s="26">
        <v>0</v>
      </c>
      <c r="G328" s="29">
        <v>0</v>
      </c>
      <c r="H328" s="29">
        <v>7</v>
      </c>
      <c r="I328" s="29">
        <v>60.004397</v>
      </c>
      <c r="J328" s="26">
        <v>0</v>
      </c>
      <c r="K328" s="29">
        <v>0</v>
      </c>
      <c r="L328" s="270"/>
    </row>
    <row r="329" spans="2:12" ht="12.75">
      <c r="B329" s="262">
        <v>39783</v>
      </c>
      <c r="C329" s="29"/>
      <c r="D329" s="29">
        <v>43</v>
      </c>
      <c r="E329" s="29">
        <v>46.158385</v>
      </c>
      <c r="F329" s="26">
        <v>0</v>
      </c>
      <c r="G329" s="29">
        <v>0</v>
      </c>
      <c r="H329" s="29">
        <v>7</v>
      </c>
      <c r="I329" s="29">
        <v>60</v>
      </c>
      <c r="J329" s="26">
        <v>0</v>
      </c>
      <c r="K329" s="29">
        <v>0</v>
      </c>
      <c r="L329" s="270"/>
    </row>
    <row r="330" spans="2:12" ht="12.75">
      <c r="B330" s="262">
        <v>39814</v>
      </c>
      <c r="C330" s="29"/>
      <c r="D330" s="29">
        <v>43</v>
      </c>
      <c r="E330" s="29">
        <v>46.815273</v>
      </c>
      <c r="F330" s="26">
        <v>0</v>
      </c>
      <c r="G330" s="29">
        <v>0</v>
      </c>
      <c r="H330" s="29">
        <v>7</v>
      </c>
      <c r="I330" s="29">
        <v>60.004397</v>
      </c>
      <c r="J330" s="26">
        <v>0</v>
      </c>
      <c r="K330" s="277">
        <v>0</v>
      </c>
      <c r="L330" s="270"/>
    </row>
    <row r="331" spans="2:12" ht="12.75">
      <c r="B331" s="262">
        <v>39845</v>
      </c>
      <c r="C331" s="29"/>
      <c r="D331" s="29">
        <v>43</v>
      </c>
      <c r="E331" s="29">
        <v>47.357639</v>
      </c>
      <c r="F331" s="26">
        <v>0</v>
      </c>
      <c r="G331" s="29">
        <v>0</v>
      </c>
      <c r="H331" s="29">
        <v>7</v>
      </c>
      <c r="I331" s="29">
        <v>60.004397</v>
      </c>
      <c r="J331" s="26">
        <v>0</v>
      </c>
      <c r="K331" s="29">
        <v>0</v>
      </c>
      <c r="L331" s="270"/>
    </row>
    <row r="332" spans="2:12" ht="12.75">
      <c r="B332" s="262">
        <v>39873</v>
      </c>
      <c r="C332" s="29"/>
      <c r="D332" s="29">
        <v>43</v>
      </c>
      <c r="E332" s="29">
        <v>47.500012</v>
      </c>
      <c r="F332" s="26">
        <v>0</v>
      </c>
      <c r="G332" s="29">
        <v>0</v>
      </c>
      <c r="H332" s="29">
        <v>7</v>
      </c>
      <c r="I332" s="29">
        <v>60.004397</v>
      </c>
      <c r="J332" s="26">
        <v>0</v>
      </c>
      <c r="K332" s="29">
        <v>0</v>
      </c>
      <c r="L332" s="270"/>
    </row>
    <row r="333" spans="2:12" ht="12.75">
      <c r="B333" s="262">
        <v>39904</v>
      </c>
      <c r="C333" s="26"/>
      <c r="D333" s="29">
        <v>43</v>
      </c>
      <c r="E333" s="29">
        <v>27.945401</v>
      </c>
      <c r="F333" s="26">
        <v>0</v>
      </c>
      <c r="G333" s="29">
        <v>0</v>
      </c>
      <c r="H333" s="29">
        <v>7</v>
      </c>
      <c r="I333" s="29">
        <v>63.329913</v>
      </c>
      <c r="J333" s="26">
        <v>0</v>
      </c>
      <c r="K333" s="29">
        <v>0</v>
      </c>
      <c r="L333" s="270"/>
    </row>
    <row r="334" spans="2:12" ht="12.75">
      <c r="B334" s="262">
        <v>39934</v>
      </c>
      <c r="C334" s="26"/>
      <c r="D334" s="29">
        <v>43</v>
      </c>
      <c r="E334" s="29">
        <v>28.25207</v>
      </c>
      <c r="F334" s="26">
        <v>0</v>
      </c>
      <c r="G334" s="29">
        <v>0</v>
      </c>
      <c r="H334" s="29">
        <v>7</v>
      </c>
      <c r="I334" s="29">
        <v>63.329913</v>
      </c>
      <c r="J334" s="26">
        <v>0</v>
      </c>
      <c r="K334" s="29">
        <v>0</v>
      </c>
      <c r="L334" s="270"/>
    </row>
    <row r="335" spans="2:12" ht="12.75">
      <c r="B335" s="262">
        <v>39965</v>
      </c>
      <c r="C335" s="26"/>
      <c r="D335" s="29">
        <v>43</v>
      </c>
      <c r="E335" s="29">
        <v>28.394683</v>
      </c>
      <c r="F335" s="26">
        <v>0</v>
      </c>
      <c r="G335" s="29">
        <v>0</v>
      </c>
      <c r="H335" s="29">
        <v>7</v>
      </c>
      <c r="I335" s="29">
        <v>63.345346</v>
      </c>
      <c r="J335" s="26">
        <v>0</v>
      </c>
      <c r="K335" s="29">
        <v>0</v>
      </c>
      <c r="L335" s="270"/>
    </row>
    <row r="336" spans="2:12" ht="12.75">
      <c r="B336" s="262">
        <v>39995</v>
      </c>
      <c r="C336" s="26"/>
      <c r="D336" s="29">
        <v>43</v>
      </c>
      <c r="E336" s="29">
        <v>28.436515</v>
      </c>
      <c r="F336" s="26">
        <v>0</v>
      </c>
      <c r="G336" s="29">
        <v>0</v>
      </c>
      <c r="H336" s="29">
        <v>7</v>
      </c>
      <c r="I336" s="29">
        <v>63.282149</v>
      </c>
      <c r="J336" s="26">
        <v>0</v>
      </c>
      <c r="K336" s="29">
        <v>0</v>
      </c>
      <c r="L336" s="270"/>
    </row>
    <row r="337" spans="2:12" ht="12.75">
      <c r="B337" s="262">
        <v>40026</v>
      </c>
      <c r="C337" s="26"/>
      <c r="D337" s="29">
        <v>43</v>
      </c>
      <c r="E337" s="29">
        <v>28.578463</v>
      </c>
      <c r="F337" s="26">
        <v>0</v>
      </c>
      <c r="G337" s="29">
        <v>0</v>
      </c>
      <c r="H337" s="29">
        <v>7</v>
      </c>
      <c r="I337" s="29">
        <v>63.297462</v>
      </c>
      <c r="J337" s="26">
        <v>0</v>
      </c>
      <c r="K337" s="29">
        <v>0</v>
      </c>
      <c r="L337" s="270"/>
    </row>
    <row r="338" spans="2:12" ht="12.75">
      <c r="B338" s="262">
        <v>40057</v>
      </c>
      <c r="C338" s="26"/>
      <c r="D338" s="29">
        <v>43</v>
      </c>
      <c r="E338" s="29">
        <v>28.631591</v>
      </c>
      <c r="F338" s="26">
        <v>0</v>
      </c>
      <c r="G338" s="29">
        <v>0</v>
      </c>
      <c r="H338" s="29">
        <v>7</v>
      </c>
      <c r="I338" s="29">
        <v>63.297462</v>
      </c>
      <c r="J338" s="26">
        <v>0</v>
      </c>
      <c r="K338" s="29">
        <v>0</v>
      </c>
      <c r="L338" s="270"/>
    </row>
    <row r="339" spans="2:12" ht="12.75">
      <c r="B339" s="262">
        <v>40087</v>
      </c>
      <c r="C339" s="26"/>
      <c r="D339" s="29">
        <v>43</v>
      </c>
      <c r="E339" s="29">
        <v>29.209752</v>
      </c>
      <c r="F339" s="26">
        <v>0</v>
      </c>
      <c r="G339" s="29">
        <v>0</v>
      </c>
      <c r="H339" s="29">
        <v>7</v>
      </c>
      <c r="I339" s="29">
        <v>63.297462</v>
      </c>
      <c r="J339" s="26">
        <v>0</v>
      </c>
      <c r="K339" s="29">
        <v>0</v>
      </c>
      <c r="L339" s="270"/>
    </row>
    <row r="340" spans="2:12" ht="12.75">
      <c r="B340" s="262">
        <v>40118</v>
      </c>
      <c r="C340" s="26"/>
      <c r="D340" s="29">
        <v>43</v>
      </c>
      <c r="E340" s="29">
        <v>29.371974</v>
      </c>
      <c r="F340" s="26">
        <v>0</v>
      </c>
      <c r="G340" s="29">
        <v>0</v>
      </c>
      <c r="H340" s="29">
        <v>7</v>
      </c>
      <c r="I340" s="29">
        <v>63.297462</v>
      </c>
      <c r="J340" s="26">
        <v>0</v>
      </c>
      <c r="K340" s="29">
        <v>0</v>
      </c>
      <c r="L340" s="270"/>
    </row>
    <row r="341" spans="2:12" ht="12.75">
      <c r="B341" s="262">
        <v>40148</v>
      </c>
      <c r="C341" s="26"/>
      <c r="D341" s="29">
        <v>43</v>
      </c>
      <c r="E341" s="29">
        <v>8.644807</v>
      </c>
      <c r="F341" s="26">
        <v>0</v>
      </c>
      <c r="G341" s="29">
        <v>0</v>
      </c>
      <c r="H341" s="29">
        <v>7</v>
      </c>
      <c r="I341" s="29">
        <v>63.075661</v>
      </c>
      <c r="J341" s="26">
        <v>0</v>
      </c>
      <c r="K341" s="29">
        <v>0</v>
      </c>
      <c r="L341" s="270"/>
    </row>
    <row r="342" spans="2:12" ht="12.75">
      <c r="B342" s="262">
        <v>40179</v>
      </c>
      <c r="C342" s="26"/>
      <c r="D342" s="29">
        <v>42</v>
      </c>
      <c r="E342" s="29">
        <v>8.736668</v>
      </c>
      <c r="F342" s="26">
        <v>0</v>
      </c>
      <c r="G342" s="29">
        <v>0</v>
      </c>
      <c r="H342" s="29">
        <v>7</v>
      </c>
      <c r="I342" s="29">
        <v>11.773455</v>
      </c>
      <c r="J342" s="26">
        <v>0</v>
      </c>
      <c r="K342" s="29">
        <v>0</v>
      </c>
      <c r="L342" s="270"/>
    </row>
    <row r="343" spans="2:12" ht="12.75">
      <c r="B343" s="262">
        <v>40210</v>
      </c>
      <c r="C343" s="26"/>
      <c r="D343" s="29">
        <v>42</v>
      </c>
      <c r="E343" s="29">
        <v>8.778375</v>
      </c>
      <c r="F343" s="26">
        <v>0</v>
      </c>
      <c r="G343" s="29">
        <v>0</v>
      </c>
      <c r="H343" s="29">
        <v>7</v>
      </c>
      <c r="I343" s="29">
        <v>63.075661</v>
      </c>
      <c r="J343" s="26">
        <v>0</v>
      </c>
      <c r="K343" s="29">
        <v>0</v>
      </c>
      <c r="L343" s="270"/>
    </row>
    <row r="344" spans="2:12" ht="12.75">
      <c r="B344" s="262">
        <v>40238</v>
      </c>
      <c r="C344" s="26"/>
      <c r="D344" s="29">
        <v>42</v>
      </c>
      <c r="E344" s="29">
        <v>9.012424</v>
      </c>
      <c r="F344" s="26">
        <v>0</v>
      </c>
      <c r="G344" s="29">
        <v>0</v>
      </c>
      <c r="H344" s="29">
        <v>7</v>
      </c>
      <c r="I344" s="29">
        <v>62.768124</v>
      </c>
      <c r="J344" s="26">
        <v>0</v>
      </c>
      <c r="K344" s="29">
        <v>0</v>
      </c>
      <c r="L344" s="270"/>
    </row>
    <row r="345" spans="2:12" ht="12.75">
      <c r="B345" s="262">
        <v>40269</v>
      </c>
      <c r="C345" s="26"/>
      <c r="D345" s="29">
        <v>42</v>
      </c>
      <c r="E345" s="29">
        <v>9.062464</v>
      </c>
      <c r="F345" s="26">
        <v>0</v>
      </c>
      <c r="G345" s="29">
        <v>0</v>
      </c>
      <c r="H345" s="29">
        <v>7</v>
      </c>
      <c r="I345" s="29">
        <v>62.420154</v>
      </c>
      <c r="J345" s="26">
        <v>0</v>
      </c>
      <c r="K345" s="29">
        <v>0</v>
      </c>
      <c r="L345" s="270"/>
    </row>
    <row r="346" spans="2:12" ht="12.75">
      <c r="B346" s="262">
        <v>40299</v>
      </c>
      <c r="C346" s="26"/>
      <c r="D346" s="29">
        <v>42</v>
      </c>
      <c r="E346" s="29">
        <v>9.273947</v>
      </c>
      <c r="F346" s="26">
        <v>0</v>
      </c>
      <c r="G346" s="29">
        <v>0</v>
      </c>
      <c r="H346" s="29">
        <v>7</v>
      </c>
      <c r="I346" s="29">
        <v>62.303809</v>
      </c>
      <c r="J346" s="26">
        <v>0</v>
      </c>
      <c r="K346" s="29">
        <v>0</v>
      </c>
      <c r="L346" s="270"/>
    </row>
    <row r="347" spans="2:12" ht="12.75">
      <c r="B347" s="262">
        <v>40330</v>
      </c>
      <c r="C347" s="26"/>
      <c r="D347" s="29">
        <v>42</v>
      </c>
      <c r="E347" s="29">
        <v>9.401667</v>
      </c>
      <c r="F347" s="26">
        <v>0</v>
      </c>
      <c r="G347" s="29">
        <v>0</v>
      </c>
      <c r="H347" s="29">
        <v>7</v>
      </c>
      <c r="I347" s="29">
        <v>62.306447</v>
      </c>
      <c r="J347" s="26">
        <v>0</v>
      </c>
      <c r="K347" s="29">
        <v>0</v>
      </c>
      <c r="L347" s="270"/>
    </row>
    <row r="348" spans="2:12" ht="12.75">
      <c r="B348" s="262">
        <v>40360</v>
      </c>
      <c r="C348" s="26"/>
      <c r="D348" s="29">
        <v>42</v>
      </c>
      <c r="E348" s="29">
        <v>9.544122</v>
      </c>
      <c r="F348" s="26">
        <v>0</v>
      </c>
      <c r="G348" s="29">
        <v>0</v>
      </c>
      <c r="H348" s="29">
        <v>7</v>
      </c>
      <c r="I348" s="29">
        <v>62.314307</v>
      </c>
      <c r="J348" s="26">
        <v>0</v>
      </c>
      <c r="K348" s="29">
        <v>0</v>
      </c>
      <c r="L348" s="270"/>
    </row>
    <row r="349" spans="2:12" ht="12.75">
      <c r="B349" s="262">
        <v>40391</v>
      </c>
      <c r="C349" s="26"/>
      <c r="D349" s="29">
        <v>42</v>
      </c>
      <c r="E349" s="29">
        <v>9.706585</v>
      </c>
      <c r="F349" s="26">
        <v>0</v>
      </c>
      <c r="G349" s="29">
        <v>0</v>
      </c>
      <c r="H349" s="29">
        <v>8</v>
      </c>
      <c r="I349" s="29">
        <v>64.82272</v>
      </c>
      <c r="J349" s="26">
        <v>0</v>
      </c>
      <c r="K349" s="29">
        <v>0</v>
      </c>
      <c r="L349" s="270"/>
    </row>
    <row r="350" spans="2:12" ht="12.75">
      <c r="B350" s="262">
        <v>40422</v>
      </c>
      <c r="C350" s="26"/>
      <c r="D350" s="29">
        <v>42</v>
      </c>
      <c r="E350" s="29">
        <v>9.920051</v>
      </c>
      <c r="F350" s="26">
        <v>0</v>
      </c>
      <c r="G350" s="29">
        <v>0</v>
      </c>
      <c r="H350" s="29">
        <v>8</v>
      </c>
      <c r="I350" s="29">
        <v>64.82272</v>
      </c>
      <c r="J350" s="26">
        <v>0</v>
      </c>
      <c r="K350" s="29">
        <v>0</v>
      </c>
      <c r="L350" s="270"/>
    </row>
    <row r="351" spans="2:12" ht="12.75">
      <c r="B351" s="262">
        <v>40452</v>
      </c>
      <c r="C351" s="26"/>
      <c r="D351" s="29">
        <v>42</v>
      </c>
      <c r="E351" s="29">
        <v>10.14117</v>
      </c>
      <c r="F351" s="26">
        <v>0</v>
      </c>
      <c r="G351" s="29">
        <v>0</v>
      </c>
      <c r="H351" s="29">
        <v>8</v>
      </c>
      <c r="I351" s="29">
        <v>65.07272</v>
      </c>
      <c r="J351" s="26">
        <v>0</v>
      </c>
      <c r="K351" s="29">
        <v>0</v>
      </c>
      <c r="L351" s="270"/>
    </row>
    <row r="352" spans="2:12" ht="12.75">
      <c r="B352" s="262">
        <v>40483</v>
      </c>
      <c r="C352" s="26"/>
      <c r="D352" s="29">
        <v>42</v>
      </c>
      <c r="E352" s="29">
        <v>10.238954</v>
      </c>
      <c r="F352" s="26">
        <v>0</v>
      </c>
      <c r="G352" s="29">
        <v>0</v>
      </c>
      <c r="H352" s="29">
        <v>8</v>
      </c>
      <c r="I352" s="29">
        <v>64.31272</v>
      </c>
      <c r="J352" s="26">
        <v>0</v>
      </c>
      <c r="K352" s="29">
        <v>0</v>
      </c>
      <c r="L352" s="270"/>
    </row>
    <row r="353" spans="2:12" ht="12.75">
      <c r="B353" s="262">
        <v>40513</v>
      </c>
      <c r="C353" s="26"/>
      <c r="D353" s="29">
        <v>42</v>
      </c>
      <c r="E353" s="29">
        <v>4.886767</v>
      </c>
      <c r="F353" s="26">
        <v>0</v>
      </c>
      <c r="G353" s="29">
        <v>0</v>
      </c>
      <c r="H353" s="29">
        <v>7</v>
      </c>
      <c r="I353" s="29">
        <v>55.263894</v>
      </c>
      <c r="J353" s="26">
        <v>0</v>
      </c>
      <c r="K353" s="29">
        <v>0</v>
      </c>
      <c r="L353" s="270"/>
    </row>
    <row r="354" spans="2:12" ht="12.75">
      <c r="B354" s="262">
        <v>40544</v>
      </c>
      <c r="C354" s="26"/>
      <c r="D354" s="29">
        <v>42</v>
      </c>
      <c r="E354" s="29">
        <v>4.930824</v>
      </c>
      <c r="F354" s="26">
        <v>0</v>
      </c>
      <c r="G354" s="29">
        <v>0</v>
      </c>
      <c r="H354" s="29">
        <v>7</v>
      </c>
      <c r="I354" s="29">
        <v>55.263894</v>
      </c>
      <c r="J354" s="26">
        <v>0</v>
      </c>
      <c r="K354" s="29">
        <v>0</v>
      </c>
      <c r="L354" s="270"/>
    </row>
    <row r="355" spans="2:12" ht="12.75">
      <c r="B355" s="262">
        <v>40575</v>
      </c>
      <c r="C355" s="26"/>
      <c r="D355" s="29">
        <v>42</v>
      </c>
      <c r="E355" s="29">
        <v>5.023795</v>
      </c>
      <c r="F355" s="26">
        <v>0</v>
      </c>
      <c r="G355" s="29">
        <v>0</v>
      </c>
      <c r="H355" s="29">
        <v>7</v>
      </c>
      <c r="I355" s="29">
        <v>55.263894</v>
      </c>
      <c r="J355" s="26">
        <v>0</v>
      </c>
      <c r="K355" s="29">
        <v>0</v>
      </c>
      <c r="L355" s="270"/>
    </row>
    <row r="356" spans="2:12" ht="12.75">
      <c r="B356" s="262">
        <v>40603</v>
      </c>
      <c r="C356" s="26"/>
      <c r="D356" s="29">
        <v>42</v>
      </c>
      <c r="E356" s="29">
        <v>5.117123</v>
      </c>
      <c r="F356" s="26">
        <v>0</v>
      </c>
      <c r="G356" s="29">
        <v>0</v>
      </c>
      <c r="H356" s="29">
        <v>7</v>
      </c>
      <c r="I356" s="29">
        <v>55.263894</v>
      </c>
      <c r="J356" s="26">
        <v>0</v>
      </c>
      <c r="K356" s="29">
        <v>0</v>
      </c>
      <c r="L356" s="270"/>
    </row>
    <row r="357" spans="2:12" ht="12.75">
      <c r="B357" s="262">
        <v>40634</v>
      </c>
      <c r="C357" s="29"/>
      <c r="D357" s="29">
        <v>42</v>
      </c>
      <c r="E357" s="29">
        <v>5.210401</v>
      </c>
      <c r="F357" s="277">
        <v>0</v>
      </c>
      <c r="G357" s="29">
        <v>0</v>
      </c>
      <c r="H357" s="29">
        <v>7</v>
      </c>
      <c r="I357" s="29">
        <v>57.22247</v>
      </c>
      <c r="J357" s="29">
        <v>0</v>
      </c>
      <c r="K357" s="29">
        <v>0</v>
      </c>
      <c r="L357" s="270"/>
    </row>
    <row r="358" spans="2:12" ht="12.75">
      <c r="B358" s="262">
        <v>40664</v>
      </c>
      <c r="C358" s="29"/>
      <c r="D358" s="29">
        <v>42</v>
      </c>
      <c r="E358" s="29">
        <v>5.456874</v>
      </c>
      <c r="F358" s="277">
        <v>0</v>
      </c>
      <c r="G358" s="29">
        <v>0</v>
      </c>
      <c r="H358" s="29">
        <v>7</v>
      </c>
      <c r="I358" s="29">
        <v>57.22247</v>
      </c>
      <c r="J358" s="29">
        <v>0</v>
      </c>
      <c r="K358" s="29">
        <v>0</v>
      </c>
      <c r="L358" s="270"/>
    </row>
    <row r="359" spans="2:12" ht="12.75">
      <c r="B359" s="262">
        <v>40695</v>
      </c>
      <c r="C359" s="29"/>
      <c r="D359" s="29">
        <v>42</v>
      </c>
      <c r="E359" s="29">
        <v>5.603244</v>
      </c>
      <c r="F359" s="277">
        <v>0</v>
      </c>
      <c r="G359" s="29">
        <v>0</v>
      </c>
      <c r="H359" s="29">
        <v>7</v>
      </c>
      <c r="I359" s="29">
        <v>57.225</v>
      </c>
      <c r="J359" s="29">
        <v>0</v>
      </c>
      <c r="K359" s="29">
        <v>0</v>
      </c>
      <c r="L359" s="270"/>
    </row>
    <row r="360" spans="2:15" ht="12.75">
      <c r="B360" s="262">
        <v>40725</v>
      </c>
      <c r="C360" s="29"/>
      <c r="D360" s="29">
        <v>42</v>
      </c>
      <c r="E360" s="29">
        <v>5.69707</v>
      </c>
      <c r="F360" s="277">
        <v>0</v>
      </c>
      <c r="G360" s="29">
        <v>0</v>
      </c>
      <c r="H360" s="29">
        <v>7</v>
      </c>
      <c r="I360" s="29">
        <v>57.225561</v>
      </c>
      <c r="J360" s="29">
        <v>0</v>
      </c>
      <c r="K360" s="29">
        <v>0</v>
      </c>
      <c r="L360" s="270"/>
      <c r="M360" s="263"/>
      <c r="N360" s="263"/>
      <c r="O360" s="264"/>
    </row>
    <row r="361" spans="2:15" ht="12.75">
      <c r="B361" s="262">
        <v>40756</v>
      </c>
      <c r="C361" s="29"/>
      <c r="D361" s="29">
        <v>42</v>
      </c>
      <c r="E361" s="29">
        <v>5.740991</v>
      </c>
      <c r="F361" s="277">
        <v>0</v>
      </c>
      <c r="G361" s="29">
        <v>0</v>
      </c>
      <c r="H361" s="29">
        <v>7</v>
      </c>
      <c r="I361" s="29">
        <v>57.242439</v>
      </c>
      <c r="J361" s="29">
        <v>0</v>
      </c>
      <c r="K361" s="29">
        <v>0</v>
      </c>
      <c r="L361" s="270"/>
      <c r="M361" s="263"/>
      <c r="N361" s="263"/>
      <c r="O361" s="264"/>
    </row>
    <row r="362" spans="2:15" ht="12.75">
      <c r="B362" s="262">
        <v>40787</v>
      </c>
      <c r="C362" s="29"/>
      <c r="D362" s="29">
        <v>42</v>
      </c>
      <c r="E362" s="29">
        <v>5.834187</v>
      </c>
      <c r="F362" s="277">
        <v>0</v>
      </c>
      <c r="G362" s="29">
        <v>0</v>
      </c>
      <c r="H362" s="29">
        <v>7</v>
      </c>
      <c r="I362" s="29">
        <v>57.242439</v>
      </c>
      <c r="J362" s="29">
        <v>0</v>
      </c>
      <c r="K362" s="29">
        <v>0</v>
      </c>
      <c r="L362" s="270"/>
      <c r="M362" s="263"/>
      <c r="N362" s="263"/>
      <c r="O362" s="264"/>
    </row>
    <row r="363" spans="2:15" ht="12.75">
      <c r="B363" s="262">
        <v>40818</v>
      </c>
      <c r="C363" s="29"/>
      <c r="D363" s="29">
        <v>42</v>
      </c>
      <c r="E363" s="29">
        <v>6.076225</v>
      </c>
      <c r="F363" s="277">
        <v>0</v>
      </c>
      <c r="G363" s="29">
        <v>0</v>
      </c>
      <c r="H363" s="29">
        <v>7</v>
      </c>
      <c r="I363" s="29">
        <v>57.242439</v>
      </c>
      <c r="J363" s="29">
        <v>0</v>
      </c>
      <c r="K363" s="29">
        <v>0</v>
      </c>
      <c r="L363" s="270"/>
      <c r="M363" s="263"/>
      <c r="N363" s="263"/>
      <c r="O363" s="264"/>
    </row>
    <row r="364" spans="2:15" ht="12.75">
      <c r="B364" s="262">
        <v>40850</v>
      </c>
      <c r="C364" s="29"/>
      <c r="D364" s="29">
        <v>42</v>
      </c>
      <c r="E364" s="29">
        <v>6.12767</v>
      </c>
      <c r="F364" s="277">
        <v>0</v>
      </c>
      <c r="G364" s="29">
        <v>0</v>
      </c>
      <c r="H364" s="29">
        <v>7</v>
      </c>
      <c r="I364" s="29">
        <v>57.242439</v>
      </c>
      <c r="J364" s="29">
        <v>0</v>
      </c>
      <c r="K364" s="29">
        <v>0</v>
      </c>
      <c r="L364" s="270"/>
      <c r="M364" s="263"/>
      <c r="N364" s="263"/>
      <c r="O364" s="264"/>
    </row>
    <row r="365" spans="2:15" ht="12.75">
      <c r="B365" s="262">
        <v>40881</v>
      </c>
      <c r="C365" s="29"/>
      <c r="D365" s="29">
        <v>42</v>
      </c>
      <c r="E365" s="29">
        <v>6.183578</v>
      </c>
      <c r="F365" s="277">
        <v>0</v>
      </c>
      <c r="G365" s="29">
        <v>0</v>
      </c>
      <c r="H365" s="29">
        <v>7</v>
      </c>
      <c r="I365" s="29">
        <v>58.442439</v>
      </c>
      <c r="J365" s="29">
        <v>0</v>
      </c>
      <c r="K365" s="29">
        <v>0</v>
      </c>
      <c r="L365" s="270"/>
      <c r="M365" s="263"/>
      <c r="N365" s="263"/>
      <c r="O365" s="264"/>
    </row>
    <row r="366" spans="2:15" ht="12.75">
      <c r="B366" s="262">
        <v>40909</v>
      </c>
      <c r="C366" s="26"/>
      <c r="D366" s="29">
        <v>42</v>
      </c>
      <c r="E366" s="29">
        <v>5.688895</v>
      </c>
      <c r="F366" s="277">
        <v>0</v>
      </c>
      <c r="G366" s="29">
        <v>0</v>
      </c>
      <c r="H366" s="29">
        <v>7</v>
      </c>
      <c r="I366" s="29">
        <v>58.442439</v>
      </c>
      <c r="J366" s="29">
        <v>0</v>
      </c>
      <c r="K366" s="29">
        <v>0</v>
      </c>
      <c r="L366" s="270"/>
      <c r="M366" s="263"/>
      <c r="N366" s="263"/>
      <c r="O366" s="264"/>
    </row>
    <row r="367" spans="2:15" ht="12.75">
      <c r="B367" s="262">
        <v>40940</v>
      </c>
      <c r="C367" s="26"/>
      <c r="D367" s="29">
        <v>42</v>
      </c>
      <c r="E367" s="29">
        <v>5.753791</v>
      </c>
      <c r="F367" s="277">
        <v>0</v>
      </c>
      <c r="G367" s="29">
        <v>0</v>
      </c>
      <c r="H367" s="29">
        <v>7</v>
      </c>
      <c r="I367" s="29">
        <v>58.442439</v>
      </c>
      <c r="J367" s="29">
        <v>0</v>
      </c>
      <c r="K367" s="29">
        <v>0</v>
      </c>
      <c r="L367" s="270"/>
      <c r="M367" s="263"/>
      <c r="N367" s="263"/>
      <c r="O367" s="264"/>
    </row>
    <row r="368" spans="2:15" ht="12.75">
      <c r="B368" s="262">
        <v>40969</v>
      </c>
      <c r="C368" s="26"/>
      <c r="D368" s="29">
        <v>42</v>
      </c>
      <c r="E368" s="29">
        <v>5.799058</v>
      </c>
      <c r="F368" s="277">
        <v>0</v>
      </c>
      <c r="G368" s="29">
        <v>0</v>
      </c>
      <c r="H368" s="29">
        <v>7</v>
      </c>
      <c r="I368" s="29">
        <v>61.800699</v>
      </c>
      <c r="J368" s="29">
        <v>0</v>
      </c>
      <c r="K368" s="29">
        <v>0</v>
      </c>
      <c r="L368" s="270"/>
      <c r="M368" s="263"/>
      <c r="N368" s="263"/>
      <c r="O368" s="264"/>
    </row>
    <row r="369" spans="2:12" ht="12.75">
      <c r="B369" s="276"/>
      <c r="C369" s="30"/>
      <c r="D369" s="30"/>
      <c r="E369" s="30"/>
      <c r="F369" s="305"/>
      <c r="G369" s="30"/>
      <c r="H369" s="30"/>
      <c r="I369" s="30"/>
      <c r="J369" s="30"/>
      <c r="K369" s="30"/>
      <c r="L369" s="270"/>
    </row>
    <row r="370" spans="2:12" ht="12.75">
      <c r="B370" s="276"/>
      <c r="C370" s="30"/>
      <c r="D370" s="301"/>
      <c r="E370" s="302"/>
      <c r="F370" s="301"/>
      <c r="G370" s="302"/>
      <c r="H370" s="301"/>
      <c r="I370" s="302"/>
      <c r="J370" s="301"/>
      <c r="K370" s="302"/>
      <c r="L370" s="270"/>
    </row>
    <row r="371" spans="3:21" s="5" customFormat="1" ht="12.75">
      <c r="C371" s="6"/>
      <c r="D371" s="6"/>
      <c r="E371" s="7"/>
      <c r="F371" s="6"/>
      <c r="G371" s="6"/>
      <c r="H371" s="6"/>
      <c r="I371" s="6"/>
      <c r="J371" s="6"/>
      <c r="K371" s="6"/>
      <c r="L371" s="264"/>
      <c r="M371" s="263"/>
      <c r="N371" s="263"/>
      <c r="O371" s="264"/>
      <c r="P371" s="264"/>
      <c r="Q371" s="264"/>
      <c r="R371" s="264"/>
      <c r="S371" s="264"/>
      <c r="T371" s="259"/>
      <c r="U371" s="259"/>
    </row>
    <row r="372" spans="2:21" s="5" customFormat="1" ht="12.75">
      <c r="B372" s="35" t="s">
        <v>67</v>
      </c>
      <c r="C372" s="6"/>
      <c r="D372" s="6"/>
      <c r="E372" s="7"/>
      <c r="F372" s="6"/>
      <c r="G372" s="6"/>
      <c r="H372" s="6"/>
      <c r="I372" s="6"/>
      <c r="J372" s="6"/>
      <c r="K372" s="6"/>
      <c r="L372" s="264"/>
      <c r="M372" s="263"/>
      <c r="N372" s="263"/>
      <c r="O372" s="264"/>
      <c r="P372" s="264"/>
      <c r="Q372" s="264"/>
      <c r="R372" s="264"/>
      <c r="S372" s="264"/>
      <c r="T372" s="259"/>
      <c r="U372" s="259"/>
    </row>
    <row r="373" spans="3:21" s="15" customFormat="1" ht="12.75">
      <c r="C373" s="12"/>
      <c r="D373" s="12"/>
      <c r="E373" s="32"/>
      <c r="F373" s="12"/>
      <c r="G373" s="12"/>
      <c r="H373" s="12"/>
      <c r="I373" s="12"/>
      <c r="J373" s="12"/>
      <c r="K373" s="12"/>
      <c r="L373" s="265"/>
      <c r="M373" s="266"/>
      <c r="N373" s="266"/>
      <c r="O373" s="265"/>
      <c r="P373" s="265"/>
      <c r="Q373" s="265"/>
      <c r="R373" s="265"/>
      <c r="S373" s="265"/>
      <c r="T373" s="260"/>
      <c r="U373" s="260"/>
    </row>
    <row r="374" spans="2:21" s="19" customFormat="1" ht="12.75">
      <c r="B374" s="17" t="s">
        <v>26</v>
      </c>
      <c r="C374" s="18"/>
      <c r="D374" s="357" t="s">
        <v>170</v>
      </c>
      <c r="E374" s="357"/>
      <c r="F374" s="357" t="s">
        <v>113</v>
      </c>
      <c r="G374" s="357"/>
      <c r="H374" s="357" t="s">
        <v>171</v>
      </c>
      <c r="I374" s="357"/>
      <c r="J374" s="357" t="s">
        <v>115</v>
      </c>
      <c r="K374" s="357"/>
      <c r="L374" s="264"/>
      <c r="M374" s="263"/>
      <c r="N374" s="263"/>
      <c r="O374" s="264"/>
      <c r="P374" s="264"/>
      <c r="Q374" s="264"/>
      <c r="R374" s="264"/>
      <c r="S374" s="264"/>
      <c r="T374" s="259"/>
      <c r="U374" s="259"/>
    </row>
    <row r="375" spans="2:21" s="24" customFormat="1" ht="12.75">
      <c r="B375" s="21"/>
      <c r="C375" s="22"/>
      <c r="D375" s="22" t="s">
        <v>42</v>
      </c>
      <c r="E375" s="23" t="s">
        <v>0</v>
      </c>
      <c r="F375" s="22" t="s">
        <v>42</v>
      </c>
      <c r="G375" s="22" t="s">
        <v>0</v>
      </c>
      <c r="H375" s="22" t="s">
        <v>42</v>
      </c>
      <c r="I375" s="22" t="s">
        <v>0</v>
      </c>
      <c r="J375" s="22" t="s">
        <v>42</v>
      </c>
      <c r="K375" s="22" t="s">
        <v>0</v>
      </c>
      <c r="L375" s="265"/>
      <c r="M375" s="266"/>
      <c r="N375" s="266"/>
      <c r="O375" s="265"/>
      <c r="P375" s="265"/>
      <c r="Q375" s="265"/>
      <c r="R375" s="265"/>
      <c r="S375" s="265"/>
      <c r="T375" s="260"/>
      <c r="U375" s="260"/>
    </row>
    <row r="376" spans="2:21" s="5" customFormat="1" ht="12.75" hidden="1">
      <c r="B376" s="262">
        <v>37469</v>
      </c>
      <c r="C376" s="7"/>
      <c r="D376" s="7">
        <v>0</v>
      </c>
      <c r="E376" s="7">
        <v>0</v>
      </c>
      <c r="F376" s="7">
        <v>0</v>
      </c>
      <c r="G376" s="7">
        <v>0</v>
      </c>
      <c r="H376" s="7">
        <v>3</v>
      </c>
      <c r="I376" s="7">
        <v>6.725185</v>
      </c>
      <c r="J376" s="7">
        <v>63</v>
      </c>
      <c r="K376" s="7">
        <v>137.41706300000004</v>
      </c>
      <c r="L376" s="264"/>
      <c r="M376" s="263"/>
      <c r="N376" s="263"/>
      <c r="O376" s="264"/>
      <c r="P376" s="264"/>
      <c r="Q376" s="264"/>
      <c r="R376" s="264"/>
      <c r="S376" s="264"/>
      <c r="T376" s="259"/>
      <c r="U376" s="259"/>
    </row>
    <row r="377" spans="2:21" s="5" customFormat="1" ht="12.75" hidden="1">
      <c r="B377" s="262">
        <v>37500</v>
      </c>
      <c r="C377" s="26"/>
      <c r="D377" s="26">
        <v>0</v>
      </c>
      <c r="E377" s="26">
        <v>0</v>
      </c>
      <c r="F377" s="26">
        <v>0</v>
      </c>
      <c r="G377" s="26">
        <v>0</v>
      </c>
      <c r="H377" s="26">
        <v>3</v>
      </c>
      <c r="I377" s="26">
        <v>7.589691000000001</v>
      </c>
      <c r="J377" s="26">
        <v>74</v>
      </c>
      <c r="K377" s="26">
        <v>189.847052</v>
      </c>
      <c r="L377" s="264"/>
      <c r="M377" s="263"/>
      <c r="N377" s="263"/>
      <c r="O377" s="264"/>
      <c r="P377" s="264"/>
      <c r="Q377" s="264"/>
      <c r="R377" s="264"/>
      <c r="S377" s="264"/>
      <c r="T377" s="259"/>
      <c r="U377" s="259"/>
    </row>
    <row r="378" spans="2:21" s="5" customFormat="1" ht="12.75" hidden="1">
      <c r="B378" s="262">
        <v>37530</v>
      </c>
      <c r="C378" s="26"/>
      <c r="D378" s="26">
        <v>0</v>
      </c>
      <c r="E378" s="26">
        <v>0</v>
      </c>
      <c r="F378" s="26">
        <v>0</v>
      </c>
      <c r="G378" s="26">
        <v>0</v>
      </c>
      <c r="H378" s="26">
        <v>3</v>
      </c>
      <c r="I378" s="26">
        <v>8.497747</v>
      </c>
      <c r="J378" s="26">
        <v>92</v>
      </c>
      <c r="K378" s="26">
        <v>200.161497</v>
      </c>
      <c r="L378" s="264"/>
      <c r="M378" s="263"/>
      <c r="N378" s="263"/>
      <c r="O378" s="264"/>
      <c r="P378" s="264"/>
      <c r="Q378" s="264"/>
      <c r="R378" s="264"/>
      <c r="S378" s="264"/>
      <c r="T378" s="259"/>
      <c r="U378" s="259"/>
    </row>
    <row r="379" spans="2:21" s="5" customFormat="1" ht="12.75" hidden="1">
      <c r="B379" s="262">
        <v>37561</v>
      </c>
      <c r="C379" s="26"/>
      <c r="D379" s="26">
        <v>0</v>
      </c>
      <c r="E379" s="26">
        <v>0</v>
      </c>
      <c r="F379" s="26">
        <v>0</v>
      </c>
      <c r="G379" s="26">
        <v>0</v>
      </c>
      <c r="H379" s="26">
        <v>3</v>
      </c>
      <c r="I379" s="26">
        <v>9.372985000000002</v>
      </c>
      <c r="J379" s="26">
        <v>104</v>
      </c>
      <c r="K379" s="26">
        <v>202.69889</v>
      </c>
      <c r="L379" s="264"/>
      <c r="M379" s="263"/>
      <c r="N379" s="263"/>
      <c r="O379" s="264"/>
      <c r="P379" s="264"/>
      <c r="Q379" s="264"/>
      <c r="R379" s="264"/>
      <c r="S379" s="264"/>
      <c r="T379" s="259"/>
      <c r="U379" s="259"/>
    </row>
    <row r="380" spans="2:21" s="5" customFormat="1" ht="12.75" hidden="1">
      <c r="B380" s="262">
        <v>37591</v>
      </c>
      <c r="C380" s="26"/>
      <c r="D380" s="26">
        <v>0</v>
      </c>
      <c r="E380" s="26">
        <v>0</v>
      </c>
      <c r="F380" s="26">
        <v>0</v>
      </c>
      <c r="G380" s="26">
        <v>0</v>
      </c>
      <c r="H380" s="26">
        <v>3</v>
      </c>
      <c r="I380" s="26">
        <v>10.253537</v>
      </c>
      <c r="J380" s="26">
        <v>107</v>
      </c>
      <c r="K380" s="26">
        <v>210.729902</v>
      </c>
      <c r="L380" s="264"/>
      <c r="M380" s="263"/>
      <c r="N380" s="263"/>
      <c r="O380" s="264"/>
      <c r="P380" s="264"/>
      <c r="Q380" s="264"/>
      <c r="R380" s="264"/>
      <c r="S380" s="264"/>
      <c r="T380" s="259"/>
      <c r="U380" s="259"/>
    </row>
    <row r="381" spans="2:21" s="5" customFormat="1" ht="12.75" hidden="1">
      <c r="B381" s="262">
        <v>37622</v>
      </c>
      <c r="C381" s="26"/>
      <c r="D381" s="26">
        <v>2</v>
      </c>
      <c r="E381" s="26">
        <v>0.102721</v>
      </c>
      <c r="F381" s="26">
        <v>0</v>
      </c>
      <c r="G381" s="26">
        <v>0</v>
      </c>
      <c r="H381" s="26">
        <v>3</v>
      </c>
      <c r="I381" s="26">
        <v>13.286016</v>
      </c>
      <c r="J381" s="26">
        <v>108</v>
      </c>
      <c r="K381" s="26">
        <v>216.39838000000003</v>
      </c>
      <c r="L381" s="264"/>
      <c r="M381" s="263"/>
      <c r="N381" s="263"/>
      <c r="O381" s="264"/>
      <c r="P381" s="264"/>
      <c r="Q381" s="264"/>
      <c r="R381" s="264"/>
      <c r="S381" s="264"/>
      <c r="T381" s="259"/>
      <c r="U381" s="259"/>
    </row>
    <row r="382" spans="2:21" s="5" customFormat="1" ht="12.75" hidden="1">
      <c r="B382" s="262">
        <v>37653</v>
      </c>
      <c r="C382" s="26"/>
      <c r="D382" s="26">
        <v>2</v>
      </c>
      <c r="E382" s="26">
        <v>15.539343000000002</v>
      </c>
      <c r="F382" s="26">
        <v>0</v>
      </c>
      <c r="G382" s="26">
        <v>0</v>
      </c>
      <c r="H382" s="26">
        <v>3</v>
      </c>
      <c r="I382" s="26">
        <v>15.121983</v>
      </c>
      <c r="J382" s="26">
        <v>116</v>
      </c>
      <c r="K382" s="26">
        <v>218.96104</v>
      </c>
      <c r="L382" s="264"/>
      <c r="M382" s="263"/>
      <c r="N382" s="263"/>
      <c r="O382" s="264"/>
      <c r="P382" s="264"/>
      <c r="Q382" s="264"/>
      <c r="R382" s="264"/>
      <c r="S382" s="264"/>
      <c r="T382" s="259"/>
      <c r="U382" s="259"/>
    </row>
    <row r="383" spans="2:21" s="5" customFormat="1" ht="12.75" hidden="1">
      <c r="B383" s="262">
        <v>37681</v>
      </c>
      <c r="C383" s="26"/>
      <c r="D383" s="26">
        <v>3</v>
      </c>
      <c r="E383" s="26">
        <v>15.539343000000002</v>
      </c>
      <c r="F383" s="26">
        <v>0</v>
      </c>
      <c r="G383" s="26">
        <v>0</v>
      </c>
      <c r="H383" s="26">
        <v>3</v>
      </c>
      <c r="I383" s="26">
        <v>15.956163</v>
      </c>
      <c r="J383" s="26">
        <v>125</v>
      </c>
      <c r="K383" s="26">
        <v>230.559771</v>
      </c>
      <c r="L383" s="264"/>
      <c r="M383" s="263"/>
      <c r="N383" s="263"/>
      <c r="O383" s="264"/>
      <c r="P383" s="264"/>
      <c r="Q383" s="264"/>
      <c r="R383" s="264"/>
      <c r="S383" s="264"/>
      <c r="T383" s="259"/>
      <c r="U383" s="259"/>
    </row>
    <row r="384" spans="2:21" s="5" customFormat="1" ht="12.75" hidden="1">
      <c r="B384" s="262">
        <v>37712</v>
      </c>
      <c r="C384" s="26"/>
      <c r="D384" s="26">
        <v>3</v>
      </c>
      <c r="E384" s="26">
        <v>20.274007</v>
      </c>
      <c r="F384" s="26">
        <v>0</v>
      </c>
      <c r="G384" s="26">
        <v>0</v>
      </c>
      <c r="H384" s="26">
        <v>3</v>
      </c>
      <c r="I384" s="26">
        <v>16.841077</v>
      </c>
      <c r="J384" s="26">
        <v>131</v>
      </c>
      <c r="K384" s="26">
        <v>276.807529</v>
      </c>
      <c r="L384" s="264"/>
      <c r="M384" s="263"/>
      <c r="N384" s="263"/>
      <c r="O384" s="264"/>
      <c r="P384" s="264"/>
      <c r="Q384" s="264"/>
      <c r="R384" s="264"/>
      <c r="S384" s="264"/>
      <c r="T384" s="259"/>
      <c r="U384" s="259"/>
    </row>
    <row r="385" spans="2:21" s="5" customFormat="1" ht="12.75" hidden="1">
      <c r="B385" s="262">
        <v>37742</v>
      </c>
      <c r="C385" s="26"/>
      <c r="D385" s="26">
        <v>3</v>
      </c>
      <c r="E385" s="26">
        <v>20.580348</v>
      </c>
      <c r="F385" s="26">
        <v>0</v>
      </c>
      <c r="G385" s="26">
        <v>0</v>
      </c>
      <c r="H385" s="26">
        <v>3</v>
      </c>
      <c r="I385" s="26">
        <v>17.694436</v>
      </c>
      <c r="J385" s="26">
        <v>143</v>
      </c>
      <c r="K385" s="26">
        <v>279.754891</v>
      </c>
      <c r="L385" s="264"/>
      <c r="M385" s="263"/>
      <c r="N385" s="263"/>
      <c r="O385" s="264"/>
      <c r="P385" s="264"/>
      <c r="Q385" s="264"/>
      <c r="R385" s="264"/>
      <c r="S385" s="264"/>
      <c r="T385" s="259"/>
      <c r="U385" s="259"/>
    </row>
    <row r="386" spans="2:21" s="5" customFormat="1" ht="12.75" hidden="1">
      <c r="B386" s="262">
        <v>37773</v>
      </c>
      <c r="C386" s="26"/>
      <c r="D386" s="26">
        <v>3</v>
      </c>
      <c r="E386" s="26">
        <v>0.104299</v>
      </c>
      <c r="F386" s="26">
        <v>0</v>
      </c>
      <c r="G386" s="26">
        <v>0</v>
      </c>
      <c r="H386" s="26">
        <v>3</v>
      </c>
      <c r="I386" s="26">
        <v>18.545049</v>
      </c>
      <c r="J386" s="26">
        <v>146</v>
      </c>
      <c r="K386" s="26">
        <v>282.47232700000006</v>
      </c>
      <c r="L386" s="264"/>
      <c r="M386" s="263"/>
      <c r="N386" s="263"/>
      <c r="O386" s="264"/>
      <c r="P386" s="264"/>
      <c r="Q386" s="264"/>
      <c r="R386" s="264"/>
      <c r="S386" s="264"/>
      <c r="T386" s="259"/>
      <c r="U386" s="259"/>
    </row>
    <row r="387" spans="2:21" s="5" customFormat="1" ht="12.75" hidden="1">
      <c r="B387" s="262">
        <v>37803</v>
      </c>
      <c r="C387" s="26"/>
      <c r="D387" s="26">
        <v>3</v>
      </c>
      <c r="E387" s="26">
        <v>0.104299</v>
      </c>
      <c r="F387" s="26">
        <v>0</v>
      </c>
      <c r="G387" s="26">
        <v>0</v>
      </c>
      <c r="H387" s="26">
        <v>3</v>
      </c>
      <c r="I387" s="26">
        <v>19.838021</v>
      </c>
      <c r="J387" s="26">
        <v>153</v>
      </c>
      <c r="K387" s="26">
        <v>285.3593</v>
      </c>
      <c r="L387" s="264"/>
      <c r="M387" s="263"/>
      <c r="N387" s="263"/>
      <c r="O387" s="264"/>
      <c r="P387" s="264"/>
      <c r="Q387" s="264"/>
      <c r="R387" s="264"/>
      <c r="S387" s="264"/>
      <c r="T387" s="259"/>
      <c r="U387" s="259"/>
    </row>
    <row r="388" spans="2:21" s="5" customFormat="1" ht="12.75" hidden="1">
      <c r="B388" s="262">
        <v>37834</v>
      </c>
      <c r="C388" s="26"/>
      <c r="D388" s="26">
        <v>3</v>
      </c>
      <c r="E388" s="26">
        <v>0.104299</v>
      </c>
      <c r="F388" s="26">
        <v>0</v>
      </c>
      <c r="G388" s="26">
        <v>0</v>
      </c>
      <c r="H388" s="26">
        <v>3</v>
      </c>
      <c r="I388" s="26">
        <v>21.690815</v>
      </c>
      <c r="J388" s="26">
        <v>154</v>
      </c>
      <c r="K388" s="26">
        <v>289.571845</v>
      </c>
      <c r="L388" s="264"/>
      <c r="M388" s="263"/>
      <c r="N388" s="263"/>
      <c r="O388" s="264"/>
      <c r="P388" s="264"/>
      <c r="Q388" s="264"/>
      <c r="R388" s="264"/>
      <c r="S388" s="264"/>
      <c r="T388" s="259"/>
      <c r="U388" s="259"/>
    </row>
    <row r="389" spans="2:21" s="5" customFormat="1" ht="12.75" hidden="1">
      <c r="B389" s="262">
        <v>37865</v>
      </c>
      <c r="C389" s="26"/>
      <c r="D389" s="26">
        <v>3</v>
      </c>
      <c r="E389" s="26">
        <v>0.104299</v>
      </c>
      <c r="F389" s="26">
        <v>0</v>
      </c>
      <c r="G389" s="26">
        <v>0</v>
      </c>
      <c r="H389" s="26">
        <v>3</v>
      </c>
      <c r="I389" s="26">
        <v>21.690815</v>
      </c>
      <c r="J389" s="26">
        <v>164</v>
      </c>
      <c r="K389" s="26">
        <v>251.058945</v>
      </c>
      <c r="L389" s="264"/>
      <c r="M389" s="263"/>
      <c r="N389" s="263"/>
      <c r="O389" s="264"/>
      <c r="P389" s="264"/>
      <c r="Q389" s="264"/>
      <c r="R389" s="264"/>
      <c r="S389" s="264"/>
      <c r="T389" s="259"/>
      <c r="U389" s="259"/>
    </row>
    <row r="390" spans="2:21" s="5" customFormat="1" ht="12.75" hidden="1">
      <c r="B390" s="262">
        <v>37895</v>
      </c>
      <c r="C390" s="26"/>
      <c r="D390" s="26">
        <v>3</v>
      </c>
      <c r="E390" s="26">
        <v>0.104551</v>
      </c>
      <c r="F390" s="26">
        <v>0</v>
      </c>
      <c r="G390" s="26">
        <v>0</v>
      </c>
      <c r="H390" s="26">
        <v>3</v>
      </c>
      <c r="I390" s="26">
        <v>21.690815</v>
      </c>
      <c r="J390" s="26">
        <v>167</v>
      </c>
      <c r="K390" s="26">
        <v>255.409054</v>
      </c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 hidden="1">
      <c r="B391" s="262">
        <v>37926</v>
      </c>
      <c r="C391" s="26"/>
      <c r="D391" s="26">
        <v>3</v>
      </c>
      <c r="E391" s="26">
        <v>0.104551</v>
      </c>
      <c r="F391" s="26">
        <v>0</v>
      </c>
      <c r="G391" s="26">
        <v>0</v>
      </c>
      <c r="H391" s="26">
        <v>3</v>
      </c>
      <c r="I391" s="26">
        <v>21.691147</v>
      </c>
      <c r="J391" s="26">
        <v>174</v>
      </c>
      <c r="K391" s="26">
        <v>180.28525</v>
      </c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2:21" s="5" customFormat="1" ht="12.75" hidden="1">
      <c r="B392" s="262">
        <v>37956</v>
      </c>
      <c r="C392" s="26"/>
      <c r="D392" s="26">
        <v>3</v>
      </c>
      <c r="E392" s="26">
        <v>0.104551</v>
      </c>
      <c r="F392" s="26">
        <v>0</v>
      </c>
      <c r="G392" s="26">
        <v>0</v>
      </c>
      <c r="H392" s="26">
        <v>3</v>
      </c>
      <c r="I392" s="26">
        <v>21.691147</v>
      </c>
      <c r="J392" s="26">
        <v>181</v>
      </c>
      <c r="K392" s="26">
        <v>164.47261000000003</v>
      </c>
      <c r="L392" s="264"/>
      <c r="M392" s="263"/>
      <c r="N392" s="263"/>
      <c r="O392" s="264"/>
      <c r="P392" s="264"/>
      <c r="Q392" s="264"/>
      <c r="R392" s="264"/>
      <c r="S392" s="264"/>
      <c r="T392" s="259"/>
      <c r="U392" s="259"/>
    </row>
    <row r="393" spans="2:21" s="5" customFormat="1" ht="12.75" hidden="1">
      <c r="B393" s="262">
        <v>37987</v>
      </c>
      <c r="C393" s="26"/>
      <c r="D393" s="26">
        <v>3</v>
      </c>
      <c r="E393" s="26">
        <v>0.106595</v>
      </c>
      <c r="F393" s="26">
        <v>0</v>
      </c>
      <c r="G393" s="26">
        <v>0</v>
      </c>
      <c r="H393" s="26">
        <v>3</v>
      </c>
      <c r="I393" s="26">
        <v>21.691147</v>
      </c>
      <c r="J393" s="26">
        <v>178</v>
      </c>
      <c r="K393" s="26">
        <v>116.50533500000002</v>
      </c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5" customFormat="1" ht="12.75" hidden="1">
      <c r="B394" s="262">
        <v>38018</v>
      </c>
      <c r="C394" s="26"/>
      <c r="D394" s="26">
        <v>3</v>
      </c>
      <c r="E394" s="26">
        <v>0.172706</v>
      </c>
      <c r="F394" s="26">
        <v>0</v>
      </c>
      <c r="G394" s="26">
        <v>0</v>
      </c>
      <c r="H394" s="26">
        <v>3</v>
      </c>
      <c r="I394" s="26">
        <v>21.691147</v>
      </c>
      <c r="J394" s="26">
        <v>182</v>
      </c>
      <c r="K394" s="26">
        <v>111.82480200000002</v>
      </c>
      <c r="L394" s="264"/>
      <c r="M394" s="263"/>
      <c r="N394" s="263"/>
      <c r="O394" s="264"/>
      <c r="P394" s="264"/>
      <c r="Q394" s="264"/>
      <c r="R394" s="264"/>
      <c r="S394" s="264"/>
      <c r="T394" s="259"/>
      <c r="U394" s="259"/>
    </row>
    <row r="395" spans="2:21" s="5" customFormat="1" ht="12.75" hidden="1">
      <c r="B395" s="262">
        <v>38047</v>
      </c>
      <c r="C395" s="26"/>
      <c r="D395" s="26">
        <v>3</v>
      </c>
      <c r="E395" s="26">
        <v>0.172706</v>
      </c>
      <c r="F395" s="26">
        <v>0</v>
      </c>
      <c r="G395" s="26">
        <v>0</v>
      </c>
      <c r="H395" s="26">
        <v>3</v>
      </c>
      <c r="I395" s="26">
        <v>21.691147</v>
      </c>
      <c r="J395" s="26">
        <v>182</v>
      </c>
      <c r="K395" s="26">
        <v>109.88575600000001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38078</v>
      </c>
      <c r="C396" s="26"/>
      <c r="D396" s="26">
        <v>3</v>
      </c>
      <c r="E396" s="36">
        <v>0.253115</v>
      </c>
      <c r="F396" s="26">
        <v>0</v>
      </c>
      <c r="G396" s="26">
        <v>0</v>
      </c>
      <c r="H396" s="26">
        <v>3</v>
      </c>
      <c r="I396" s="36">
        <v>21.691147</v>
      </c>
      <c r="J396" s="26">
        <v>182</v>
      </c>
      <c r="K396" s="36">
        <v>108.12012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38108</v>
      </c>
      <c r="C397" s="26"/>
      <c r="D397" s="26">
        <v>3</v>
      </c>
      <c r="E397" s="36">
        <v>0.253115</v>
      </c>
      <c r="F397" s="26">
        <v>0</v>
      </c>
      <c r="G397" s="26">
        <v>0</v>
      </c>
      <c r="H397" s="26">
        <v>3</v>
      </c>
      <c r="I397" s="36">
        <v>21.691147</v>
      </c>
      <c r="J397" s="26">
        <v>191</v>
      </c>
      <c r="K397" s="36">
        <v>104.25392000000001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38139</v>
      </c>
      <c r="C398" s="26"/>
      <c r="D398" s="26">
        <v>3</v>
      </c>
      <c r="E398" s="36">
        <v>0.080409</v>
      </c>
      <c r="F398" s="26">
        <v>0</v>
      </c>
      <c r="G398" s="26">
        <v>0</v>
      </c>
      <c r="H398" s="26">
        <v>3</v>
      </c>
      <c r="I398" s="36">
        <v>21.691147</v>
      </c>
      <c r="J398" s="26">
        <v>190</v>
      </c>
      <c r="K398" s="36">
        <v>35.250999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14" ht="12.75" hidden="1">
      <c r="B399" s="262">
        <v>38169</v>
      </c>
      <c r="C399" s="29"/>
      <c r="D399" s="29">
        <f aca="true" t="shared" si="3" ref="D399:K408">+D520+D641</f>
        <v>3</v>
      </c>
      <c r="E399" s="29">
        <f t="shared" si="3"/>
        <v>0.080409</v>
      </c>
      <c r="F399" s="29">
        <f t="shared" si="3"/>
        <v>0</v>
      </c>
      <c r="G399" s="29">
        <f t="shared" si="3"/>
        <v>0</v>
      </c>
      <c r="H399" s="29">
        <f t="shared" si="3"/>
        <v>3</v>
      </c>
      <c r="I399" s="29">
        <f t="shared" si="3"/>
        <v>21.691147</v>
      </c>
      <c r="J399" s="29">
        <f t="shared" si="3"/>
        <v>189</v>
      </c>
      <c r="K399" s="29">
        <f t="shared" si="3"/>
        <v>36.905571</v>
      </c>
      <c r="M399" s="263"/>
      <c r="N399" s="263"/>
    </row>
    <row r="400" spans="2:14" ht="12.75" hidden="1">
      <c r="B400" s="262">
        <v>38200</v>
      </c>
      <c r="C400" s="29"/>
      <c r="D400" s="29">
        <f t="shared" si="3"/>
        <v>3</v>
      </c>
      <c r="E400" s="29">
        <f t="shared" si="3"/>
        <v>0.080409</v>
      </c>
      <c r="F400" s="29">
        <f t="shared" si="3"/>
        <v>0</v>
      </c>
      <c r="G400" s="29">
        <f t="shared" si="3"/>
        <v>0</v>
      </c>
      <c r="H400" s="29">
        <f t="shared" si="3"/>
        <v>3</v>
      </c>
      <c r="I400" s="29">
        <f t="shared" si="3"/>
        <v>24.214236</v>
      </c>
      <c r="J400" s="29">
        <f t="shared" si="3"/>
        <v>186</v>
      </c>
      <c r="K400" s="29">
        <f t="shared" si="3"/>
        <v>35.358473</v>
      </c>
      <c r="M400" s="263"/>
      <c r="N400" s="263"/>
    </row>
    <row r="401" spans="2:11" ht="12.75" hidden="1">
      <c r="B401" s="262">
        <v>38231</v>
      </c>
      <c r="C401" s="29"/>
      <c r="D401" s="29">
        <f t="shared" si="3"/>
        <v>3</v>
      </c>
      <c r="E401" s="29">
        <f t="shared" si="3"/>
        <v>0.080409</v>
      </c>
      <c r="F401" s="29">
        <f t="shared" si="3"/>
        <v>22</v>
      </c>
      <c r="G401" s="29">
        <f t="shared" si="3"/>
        <v>62.843807</v>
      </c>
      <c r="H401" s="29">
        <f t="shared" si="3"/>
        <v>3</v>
      </c>
      <c r="I401" s="29">
        <f t="shared" si="3"/>
        <v>24.214236</v>
      </c>
      <c r="J401" s="29">
        <f t="shared" si="3"/>
        <v>185</v>
      </c>
      <c r="K401" s="29">
        <f t="shared" si="3"/>
        <v>36.131347</v>
      </c>
    </row>
    <row r="402" spans="1:11" ht="12.75" hidden="1">
      <c r="A402" s="5"/>
      <c r="B402" s="262">
        <v>38261</v>
      </c>
      <c r="C402" s="37"/>
      <c r="D402" s="29">
        <f t="shared" si="3"/>
        <v>3</v>
      </c>
      <c r="E402" s="29">
        <f t="shared" si="3"/>
        <v>0.080409</v>
      </c>
      <c r="F402" s="29">
        <f t="shared" si="3"/>
        <v>0.080409</v>
      </c>
      <c r="G402" s="29">
        <f t="shared" si="3"/>
        <v>0</v>
      </c>
      <c r="H402" s="29">
        <f t="shared" si="3"/>
        <v>3.080409</v>
      </c>
      <c r="I402" s="29">
        <f t="shared" si="3"/>
        <v>24.214236</v>
      </c>
      <c r="J402" s="29">
        <f t="shared" si="3"/>
        <v>182.080409</v>
      </c>
      <c r="K402" s="29">
        <f t="shared" si="3"/>
        <v>37.677073</v>
      </c>
    </row>
    <row r="403" spans="1:11" ht="12.75" hidden="1">
      <c r="A403" s="5"/>
      <c r="B403" s="262">
        <v>38292</v>
      </c>
      <c r="C403" s="37"/>
      <c r="D403" s="29">
        <f t="shared" si="3"/>
        <v>3</v>
      </c>
      <c r="E403" s="29">
        <f t="shared" si="3"/>
        <v>0.080409</v>
      </c>
      <c r="F403" s="29">
        <f t="shared" si="3"/>
        <v>0.080409</v>
      </c>
      <c r="G403" s="29">
        <f t="shared" si="3"/>
        <v>0</v>
      </c>
      <c r="H403" s="29">
        <f t="shared" si="3"/>
        <v>3.080409</v>
      </c>
      <c r="I403" s="29">
        <f t="shared" si="3"/>
        <v>24.214236</v>
      </c>
      <c r="J403" s="29">
        <f t="shared" si="3"/>
        <v>182.080409</v>
      </c>
      <c r="K403" s="29">
        <f t="shared" si="3"/>
        <v>34.123986</v>
      </c>
    </row>
    <row r="404" spans="1:11" ht="12.75" hidden="1">
      <c r="A404" s="5"/>
      <c r="B404" s="262">
        <v>38322</v>
      </c>
      <c r="C404" s="37"/>
      <c r="D404" s="29">
        <f t="shared" si="3"/>
        <v>0</v>
      </c>
      <c r="E404" s="29">
        <f t="shared" si="3"/>
        <v>0</v>
      </c>
      <c r="F404" s="29">
        <f t="shared" si="3"/>
        <v>0</v>
      </c>
      <c r="G404" s="29">
        <f t="shared" si="3"/>
        <v>0</v>
      </c>
      <c r="H404" s="29">
        <f t="shared" si="3"/>
        <v>3</v>
      </c>
      <c r="I404" s="29">
        <f t="shared" si="3"/>
        <v>23.875832</v>
      </c>
      <c r="J404" s="29">
        <f t="shared" si="3"/>
        <v>181</v>
      </c>
      <c r="K404" s="29">
        <f t="shared" si="3"/>
        <v>35.013379</v>
      </c>
    </row>
    <row r="405" spans="1:11" ht="12.75" hidden="1">
      <c r="A405" s="5"/>
      <c r="B405" s="262">
        <v>38353</v>
      </c>
      <c r="C405" s="37"/>
      <c r="D405" s="29">
        <f t="shared" si="3"/>
        <v>0</v>
      </c>
      <c r="E405" s="29">
        <f t="shared" si="3"/>
        <v>0</v>
      </c>
      <c r="F405" s="29">
        <f t="shared" si="3"/>
        <v>0</v>
      </c>
      <c r="G405" s="29">
        <f t="shared" si="3"/>
        <v>0</v>
      </c>
      <c r="H405" s="29">
        <f t="shared" si="3"/>
        <v>3</v>
      </c>
      <c r="I405" s="29">
        <f t="shared" si="3"/>
        <v>12.268635</v>
      </c>
      <c r="J405" s="29">
        <f t="shared" si="3"/>
        <v>180</v>
      </c>
      <c r="K405" s="29">
        <f t="shared" si="3"/>
        <v>35.79954</v>
      </c>
    </row>
    <row r="406" spans="1:11" ht="12.75" hidden="1">
      <c r="A406" s="5"/>
      <c r="B406" s="262">
        <v>38384</v>
      </c>
      <c r="C406" s="37"/>
      <c r="D406" s="29">
        <f t="shared" si="3"/>
        <v>0</v>
      </c>
      <c r="E406" s="29">
        <f t="shared" si="3"/>
        <v>0</v>
      </c>
      <c r="F406" s="29">
        <f t="shared" si="3"/>
        <v>0</v>
      </c>
      <c r="G406" s="29">
        <f t="shared" si="3"/>
        <v>0</v>
      </c>
      <c r="H406" s="29">
        <f t="shared" si="3"/>
        <v>2</v>
      </c>
      <c r="I406" s="29">
        <f t="shared" si="3"/>
        <v>12.268635</v>
      </c>
      <c r="J406" s="29">
        <f t="shared" si="3"/>
        <v>177</v>
      </c>
      <c r="K406" s="29">
        <f t="shared" si="3"/>
        <v>36.143379</v>
      </c>
    </row>
    <row r="407" spans="1:11" ht="12.75" hidden="1">
      <c r="A407" s="5"/>
      <c r="B407" s="262">
        <v>38412</v>
      </c>
      <c r="C407" s="29"/>
      <c r="D407" s="29">
        <f t="shared" si="3"/>
        <v>0</v>
      </c>
      <c r="E407" s="29">
        <f t="shared" si="3"/>
        <v>0</v>
      </c>
      <c r="F407" s="29">
        <f t="shared" si="3"/>
        <v>0</v>
      </c>
      <c r="G407" s="29">
        <f t="shared" si="3"/>
        <v>0</v>
      </c>
      <c r="H407" s="29">
        <f t="shared" si="3"/>
        <v>2</v>
      </c>
      <c r="I407" s="29">
        <f t="shared" si="3"/>
        <v>12.268635</v>
      </c>
      <c r="J407" s="29">
        <f t="shared" si="3"/>
        <v>175</v>
      </c>
      <c r="K407" s="29">
        <f t="shared" si="3"/>
        <v>37.737681</v>
      </c>
    </row>
    <row r="408" spans="1:11" ht="12.75" hidden="1">
      <c r="A408" s="5"/>
      <c r="B408" s="262">
        <v>38443</v>
      </c>
      <c r="C408" s="37"/>
      <c r="D408" s="29">
        <f t="shared" si="3"/>
        <v>0</v>
      </c>
      <c r="E408" s="29">
        <f t="shared" si="3"/>
        <v>0</v>
      </c>
      <c r="F408" s="29">
        <f t="shared" si="3"/>
        <v>0</v>
      </c>
      <c r="G408" s="29">
        <f t="shared" si="3"/>
        <v>0</v>
      </c>
      <c r="H408" s="29">
        <f t="shared" si="3"/>
        <v>2</v>
      </c>
      <c r="I408" s="29">
        <f t="shared" si="3"/>
        <v>12.268635</v>
      </c>
      <c r="J408" s="29">
        <f t="shared" si="3"/>
        <v>174</v>
      </c>
      <c r="K408" s="29">
        <f t="shared" si="3"/>
        <v>41.133503</v>
      </c>
    </row>
    <row r="409" spans="1:11" ht="12.75" hidden="1">
      <c r="A409" s="5"/>
      <c r="B409" s="262">
        <v>38473</v>
      </c>
      <c r="C409" s="29"/>
      <c r="D409" s="29">
        <f aca="true" t="shared" si="4" ref="D409:K418">+D530+D651</f>
        <v>0</v>
      </c>
      <c r="E409" s="29">
        <f t="shared" si="4"/>
        <v>0</v>
      </c>
      <c r="F409" s="29">
        <f t="shared" si="4"/>
        <v>0</v>
      </c>
      <c r="G409" s="29">
        <f t="shared" si="4"/>
        <v>0</v>
      </c>
      <c r="H409" s="29">
        <f t="shared" si="4"/>
        <v>2</v>
      </c>
      <c r="I409" s="29">
        <f t="shared" si="4"/>
        <v>12.268635</v>
      </c>
      <c r="J409" s="29">
        <f t="shared" si="4"/>
        <v>172</v>
      </c>
      <c r="K409" s="29">
        <f t="shared" si="4"/>
        <v>40.748549</v>
      </c>
    </row>
    <row r="410" spans="1:11" ht="12.75" hidden="1">
      <c r="A410" s="5"/>
      <c r="B410" s="262">
        <v>38504</v>
      </c>
      <c r="C410" s="37"/>
      <c r="D410" s="29">
        <f t="shared" si="4"/>
        <v>0</v>
      </c>
      <c r="E410" s="29">
        <f t="shared" si="4"/>
        <v>0</v>
      </c>
      <c r="F410" s="29">
        <f t="shared" si="4"/>
        <v>0</v>
      </c>
      <c r="G410" s="29">
        <f t="shared" si="4"/>
        <v>0</v>
      </c>
      <c r="H410" s="29">
        <f t="shared" si="4"/>
        <v>2</v>
      </c>
      <c r="I410" s="29">
        <f t="shared" si="4"/>
        <v>12.268635</v>
      </c>
      <c r="J410" s="29">
        <f t="shared" si="4"/>
        <v>171</v>
      </c>
      <c r="K410" s="29">
        <f t="shared" si="4"/>
        <v>41.241228</v>
      </c>
    </row>
    <row r="411" spans="1:11" ht="12.75" hidden="1">
      <c r="A411" s="5"/>
      <c r="B411" s="262">
        <v>38534</v>
      </c>
      <c r="C411" s="37"/>
      <c r="D411" s="29">
        <f t="shared" si="4"/>
        <v>0</v>
      </c>
      <c r="E411" s="29">
        <f t="shared" si="4"/>
        <v>0</v>
      </c>
      <c r="F411" s="29">
        <f t="shared" si="4"/>
        <v>0</v>
      </c>
      <c r="G411" s="29">
        <f t="shared" si="4"/>
        <v>0</v>
      </c>
      <c r="H411" s="29">
        <f t="shared" si="4"/>
        <v>2</v>
      </c>
      <c r="I411" s="29">
        <f t="shared" si="4"/>
        <v>12.855714</v>
      </c>
      <c r="J411" s="29">
        <f t="shared" si="4"/>
        <v>170</v>
      </c>
      <c r="K411" s="29">
        <f t="shared" si="4"/>
        <v>39.645994</v>
      </c>
    </row>
    <row r="412" spans="1:11" ht="12.75" hidden="1">
      <c r="A412" s="5"/>
      <c r="B412" s="262">
        <v>38565</v>
      </c>
      <c r="C412" s="37"/>
      <c r="D412" s="29">
        <f t="shared" si="4"/>
        <v>0</v>
      </c>
      <c r="E412" s="29">
        <f t="shared" si="4"/>
        <v>0</v>
      </c>
      <c r="F412" s="29">
        <f t="shared" si="4"/>
        <v>0</v>
      </c>
      <c r="G412" s="29">
        <f t="shared" si="4"/>
        <v>0</v>
      </c>
      <c r="H412" s="29">
        <f t="shared" si="4"/>
        <v>2</v>
      </c>
      <c r="I412" s="29">
        <f t="shared" si="4"/>
        <v>12.862862</v>
      </c>
      <c r="J412" s="29">
        <f t="shared" si="4"/>
        <v>170</v>
      </c>
      <c r="K412" s="29">
        <f t="shared" si="4"/>
        <v>40.673273</v>
      </c>
    </row>
    <row r="413" spans="1:11" ht="12.75" hidden="1">
      <c r="A413" s="5"/>
      <c r="B413" s="262">
        <v>38596</v>
      </c>
      <c r="C413" s="37"/>
      <c r="D413" s="29">
        <f t="shared" si="4"/>
        <v>0</v>
      </c>
      <c r="E413" s="29">
        <f t="shared" si="4"/>
        <v>0</v>
      </c>
      <c r="F413" s="29">
        <f t="shared" si="4"/>
        <v>0</v>
      </c>
      <c r="G413" s="29">
        <f t="shared" si="4"/>
        <v>0</v>
      </c>
      <c r="H413" s="29">
        <f t="shared" si="4"/>
        <v>2</v>
      </c>
      <c r="I413" s="29">
        <f t="shared" si="4"/>
        <v>12.862862</v>
      </c>
      <c r="J413" s="29">
        <f t="shared" si="4"/>
        <v>169</v>
      </c>
      <c r="K413" s="29">
        <f t="shared" si="4"/>
        <v>38.232201</v>
      </c>
    </row>
    <row r="414" spans="1:11" ht="12.75" hidden="1">
      <c r="A414" s="5"/>
      <c r="B414" s="262">
        <v>38626</v>
      </c>
      <c r="C414" s="37"/>
      <c r="D414" s="29">
        <f t="shared" si="4"/>
        <v>0</v>
      </c>
      <c r="E414" s="29">
        <f t="shared" si="4"/>
        <v>0</v>
      </c>
      <c r="F414" s="29">
        <f t="shared" si="4"/>
        <v>0</v>
      </c>
      <c r="G414" s="29">
        <f t="shared" si="4"/>
        <v>0</v>
      </c>
      <c r="H414" s="29">
        <f t="shared" si="4"/>
        <v>2</v>
      </c>
      <c r="I414" s="29">
        <f t="shared" si="4"/>
        <v>12.862862</v>
      </c>
      <c r="J414" s="29">
        <f t="shared" si="4"/>
        <v>169</v>
      </c>
      <c r="K414" s="29">
        <f t="shared" si="4"/>
        <v>38.508368</v>
      </c>
    </row>
    <row r="415" spans="1:11" ht="12.75" hidden="1">
      <c r="A415" s="5"/>
      <c r="B415" s="262">
        <v>38657</v>
      </c>
      <c r="C415" s="37"/>
      <c r="D415" s="29">
        <f t="shared" si="4"/>
        <v>0</v>
      </c>
      <c r="E415" s="29">
        <f t="shared" si="4"/>
        <v>0</v>
      </c>
      <c r="F415" s="29">
        <f t="shared" si="4"/>
        <v>0</v>
      </c>
      <c r="G415" s="29">
        <f t="shared" si="4"/>
        <v>0</v>
      </c>
      <c r="H415" s="29">
        <f t="shared" si="4"/>
        <v>2</v>
      </c>
      <c r="I415" s="29">
        <f t="shared" si="4"/>
        <v>12.862862</v>
      </c>
      <c r="J415" s="29">
        <f t="shared" si="4"/>
        <v>167</v>
      </c>
      <c r="K415" s="29">
        <f t="shared" si="4"/>
        <v>38.270309</v>
      </c>
    </row>
    <row r="416" spans="1:11" ht="12.75" hidden="1">
      <c r="A416" s="5"/>
      <c r="B416" s="262">
        <v>38687</v>
      </c>
      <c r="C416" s="37"/>
      <c r="D416" s="29">
        <f t="shared" si="4"/>
        <v>0</v>
      </c>
      <c r="E416" s="29">
        <f t="shared" si="4"/>
        <v>0</v>
      </c>
      <c r="F416" s="29">
        <f t="shared" si="4"/>
        <v>0</v>
      </c>
      <c r="G416" s="29">
        <f t="shared" si="4"/>
        <v>0</v>
      </c>
      <c r="H416" s="29">
        <f t="shared" si="4"/>
        <v>2</v>
      </c>
      <c r="I416" s="29">
        <f t="shared" si="4"/>
        <v>12.862862</v>
      </c>
      <c r="J416" s="29">
        <f t="shared" si="4"/>
        <v>167</v>
      </c>
      <c r="K416" s="29">
        <f t="shared" si="4"/>
        <v>36.624371</v>
      </c>
    </row>
    <row r="417" spans="1:11" ht="12.75" hidden="1">
      <c r="A417" s="5"/>
      <c r="B417" s="262">
        <v>38718</v>
      </c>
      <c r="C417" s="37"/>
      <c r="D417" s="29">
        <f t="shared" si="4"/>
        <v>0</v>
      </c>
      <c r="E417" s="29">
        <f t="shared" si="4"/>
        <v>0</v>
      </c>
      <c r="F417" s="29">
        <f t="shared" si="4"/>
        <v>0</v>
      </c>
      <c r="G417" s="29">
        <f t="shared" si="4"/>
        <v>0</v>
      </c>
      <c r="H417" s="29">
        <f t="shared" si="4"/>
        <v>2</v>
      </c>
      <c r="I417" s="29">
        <f t="shared" si="4"/>
        <v>12.862862</v>
      </c>
      <c r="J417" s="29">
        <f t="shared" si="4"/>
        <v>166</v>
      </c>
      <c r="K417" s="29">
        <f t="shared" si="4"/>
        <v>37.333247</v>
      </c>
    </row>
    <row r="418" spans="1:11" ht="12.75" hidden="1">
      <c r="A418" s="5"/>
      <c r="B418" s="262">
        <v>38749</v>
      </c>
      <c r="C418" s="37"/>
      <c r="D418" s="29">
        <f t="shared" si="4"/>
        <v>0</v>
      </c>
      <c r="E418" s="29">
        <f t="shared" si="4"/>
        <v>0</v>
      </c>
      <c r="F418" s="29">
        <f t="shared" si="4"/>
        <v>0</v>
      </c>
      <c r="G418" s="29">
        <f t="shared" si="4"/>
        <v>0</v>
      </c>
      <c r="H418" s="29">
        <f t="shared" si="4"/>
        <v>2</v>
      </c>
      <c r="I418" s="29">
        <f t="shared" si="4"/>
        <v>12.862862</v>
      </c>
      <c r="J418" s="29">
        <f t="shared" si="4"/>
        <v>166</v>
      </c>
      <c r="K418" s="29">
        <f t="shared" si="4"/>
        <v>37.857852</v>
      </c>
    </row>
    <row r="419" spans="1:11" ht="12.75" hidden="1">
      <c r="A419" s="5"/>
      <c r="B419" s="262">
        <v>38777</v>
      </c>
      <c r="C419" s="37"/>
      <c r="D419" s="29">
        <f aca="true" t="shared" si="5" ref="D419:K427">+D540+D661</f>
        <v>0</v>
      </c>
      <c r="E419" s="29">
        <f t="shared" si="5"/>
        <v>0</v>
      </c>
      <c r="F419" s="29">
        <f t="shared" si="5"/>
        <v>0</v>
      </c>
      <c r="G419" s="29">
        <f t="shared" si="5"/>
        <v>0</v>
      </c>
      <c r="H419" s="29">
        <f t="shared" si="5"/>
        <v>2</v>
      </c>
      <c r="I419" s="29">
        <f t="shared" si="5"/>
        <v>12.862862</v>
      </c>
      <c r="J419" s="29">
        <f t="shared" si="5"/>
        <v>166</v>
      </c>
      <c r="K419" s="29">
        <f t="shared" si="5"/>
        <v>39.383274</v>
      </c>
    </row>
    <row r="420" spans="1:11" ht="12.75" hidden="1">
      <c r="A420" s="5"/>
      <c r="B420" s="262">
        <v>38808</v>
      </c>
      <c r="C420" s="37"/>
      <c r="D420" s="29">
        <f t="shared" si="5"/>
        <v>0</v>
      </c>
      <c r="E420" s="29">
        <f t="shared" si="5"/>
        <v>0</v>
      </c>
      <c r="F420" s="29">
        <f t="shared" si="5"/>
        <v>0</v>
      </c>
      <c r="G420" s="29">
        <f t="shared" si="5"/>
        <v>0</v>
      </c>
      <c r="H420" s="29">
        <f t="shared" si="5"/>
        <v>2</v>
      </c>
      <c r="I420" s="29">
        <f t="shared" si="5"/>
        <v>12.862862</v>
      </c>
      <c r="J420" s="29">
        <f t="shared" si="5"/>
        <v>166</v>
      </c>
      <c r="K420" s="29">
        <f t="shared" si="5"/>
        <v>41.359811</v>
      </c>
    </row>
    <row r="421" spans="1:11" ht="12.75" hidden="1">
      <c r="A421" s="5"/>
      <c r="B421" s="262">
        <v>38838</v>
      </c>
      <c r="C421" s="37"/>
      <c r="D421" s="29">
        <f t="shared" si="5"/>
        <v>0</v>
      </c>
      <c r="E421" s="29">
        <f t="shared" si="5"/>
        <v>0</v>
      </c>
      <c r="F421" s="29">
        <f t="shared" si="5"/>
        <v>0</v>
      </c>
      <c r="G421" s="29">
        <f t="shared" si="5"/>
        <v>0</v>
      </c>
      <c r="H421" s="29">
        <f t="shared" si="5"/>
        <v>2</v>
      </c>
      <c r="I421" s="29">
        <f t="shared" si="5"/>
        <v>12.862862</v>
      </c>
      <c r="J421" s="29">
        <f t="shared" si="5"/>
        <v>165</v>
      </c>
      <c r="K421" s="29">
        <f t="shared" si="5"/>
        <v>41.861102</v>
      </c>
    </row>
    <row r="422" spans="1:11" ht="12.75" hidden="1">
      <c r="A422" s="5"/>
      <c r="B422" s="262">
        <v>38869</v>
      </c>
      <c r="C422" s="37"/>
      <c r="D422" s="29">
        <f t="shared" si="5"/>
        <v>0</v>
      </c>
      <c r="E422" s="29">
        <f t="shared" si="5"/>
        <v>0</v>
      </c>
      <c r="F422" s="29">
        <f t="shared" si="5"/>
        <v>0</v>
      </c>
      <c r="G422" s="29">
        <f t="shared" si="5"/>
        <v>0</v>
      </c>
      <c r="H422" s="29">
        <f t="shared" si="5"/>
        <v>2</v>
      </c>
      <c r="I422" s="29">
        <f t="shared" si="5"/>
        <v>12.862862</v>
      </c>
      <c r="J422" s="29">
        <f t="shared" si="5"/>
        <v>164</v>
      </c>
      <c r="K422" s="29">
        <f t="shared" si="5"/>
        <v>43.009287</v>
      </c>
    </row>
    <row r="423" spans="1:11" ht="12.75" hidden="1">
      <c r="A423" s="5"/>
      <c r="B423" s="262">
        <v>38899</v>
      </c>
      <c r="C423" s="37"/>
      <c r="D423" s="29">
        <f t="shared" si="5"/>
        <v>0</v>
      </c>
      <c r="E423" s="29">
        <f t="shared" si="5"/>
        <v>0</v>
      </c>
      <c r="F423" s="29">
        <f t="shared" si="5"/>
        <v>0</v>
      </c>
      <c r="G423" s="29">
        <f t="shared" si="5"/>
        <v>0</v>
      </c>
      <c r="H423" s="29">
        <f t="shared" si="5"/>
        <v>2</v>
      </c>
      <c r="I423" s="29">
        <f t="shared" si="5"/>
        <v>13.621816</v>
      </c>
      <c r="J423" s="29">
        <f t="shared" si="5"/>
        <v>163</v>
      </c>
      <c r="K423" s="29">
        <f t="shared" si="5"/>
        <v>43.588516</v>
      </c>
    </row>
    <row r="424" spans="1:11" ht="12.75" hidden="1">
      <c r="A424" s="5"/>
      <c r="B424" s="262">
        <v>38930</v>
      </c>
      <c r="C424" s="37"/>
      <c r="D424" s="29">
        <f t="shared" si="5"/>
        <v>0</v>
      </c>
      <c r="E424" s="29">
        <f t="shared" si="5"/>
        <v>0</v>
      </c>
      <c r="F424" s="29">
        <f t="shared" si="5"/>
        <v>0</v>
      </c>
      <c r="G424" s="29">
        <f t="shared" si="5"/>
        <v>0</v>
      </c>
      <c r="H424" s="29">
        <f t="shared" si="5"/>
        <v>2</v>
      </c>
      <c r="I424" s="29">
        <f t="shared" si="5"/>
        <v>13.622246</v>
      </c>
      <c r="J424" s="29">
        <f t="shared" si="5"/>
        <v>163</v>
      </c>
      <c r="K424" s="29">
        <f t="shared" si="5"/>
        <v>44.38958</v>
      </c>
    </row>
    <row r="425" spans="1:11" ht="12.75" hidden="1">
      <c r="A425" s="5"/>
      <c r="B425" s="262">
        <v>38961</v>
      </c>
      <c r="C425" s="37"/>
      <c r="D425" s="29">
        <f t="shared" si="5"/>
        <v>0</v>
      </c>
      <c r="E425" s="29">
        <f t="shared" si="5"/>
        <v>0</v>
      </c>
      <c r="F425" s="29">
        <f t="shared" si="5"/>
        <v>0</v>
      </c>
      <c r="G425" s="29">
        <f t="shared" si="5"/>
        <v>0</v>
      </c>
      <c r="H425" s="29">
        <f t="shared" si="5"/>
        <v>2</v>
      </c>
      <c r="I425" s="29">
        <f t="shared" si="5"/>
        <v>13.622246</v>
      </c>
      <c r="J425" s="29">
        <f t="shared" si="5"/>
        <v>162</v>
      </c>
      <c r="K425" s="29">
        <f t="shared" si="5"/>
        <v>45.001228</v>
      </c>
    </row>
    <row r="426" spans="1:11" ht="12.75" hidden="1">
      <c r="A426" s="5"/>
      <c r="B426" s="262">
        <v>38991</v>
      </c>
      <c r="C426" s="37"/>
      <c r="D426" s="29">
        <f t="shared" si="5"/>
        <v>0</v>
      </c>
      <c r="E426" s="29">
        <f t="shared" si="5"/>
        <v>0</v>
      </c>
      <c r="F426" s="29">
        <f t="shared" si="5"/>
        <v>0</v>
      </c>
      <c r="G426" s="29">
        <f t="shared" si="5"/>
        <v>0</v>
      </c>
      <c r="H426" s="29">
        <f t="shared" si="5"/>
        <v>2</v>
      </c>
      <c r="I426" s="29">
        <f t="shared" si="5"/>
        <v>13.622246</v>
      </c>
      <c r="J426" s="29">
        <f t="shared" si="5"/>
        <v>162</v>
      </c>
      <c r="K426" s="29">
        <f t="shared" si="5"/>
        <v>45.972475</v>
      </c>
    </row>
    <row r="427" spans="1:11" ht="12.75" hidden="1">
      <c r="A427" s="5"/>
      <c r="B427" s="262">
        <v>39022</v>
      </c>
      <c r="C427" s="37"/>
      <c r="D427" s="29">
        <f t="shared" si="5"/>
        <v>0</v>
      </c>
      <c r="E427" s="29">
        <f t="shared" si="5"/>
        <v>0</v>
      </c>
      <c r="F427" s="29">
        <f t="shared" si="5"/>
        <v>0</v>
      </c>
      <c r="G427" s="29">
        <f t="shared" si="5"/>
        <v>0</v>
      </c>
      <c r="H427" s="29">
        <f t="shared" si="5"/>
        <v>2</v>
      </c>
      <c r="I427" s="29">
        <f t="shared" si="5"/>
        <v>13.622246</v>
      </c>
      <c r="J427" s="29">
        <f t="shared" si="5"/>
        <v>162</v>
      </c>
      <c r="K427" s="29">
        <f t="shared" si="5"/>
        <v>45.195419</v>
      </c>
    </row>
    <row r="428" spans="1:11" ht="12.75" hidden="1">
      <c r="A428" s="5"/>
      <c r="B428" s="262">
        <v>39052</v>
      </c>
      <c r="C428" s="37"/>
      <c r="D428" s="29">
        <v>0</v>
      </c>
      <c r="E428" s="29">
        <f aca="true" t="shared" si="6" ref="E428:K428">+E549+E670</f>
        <v>0</v>
      </c>
      <c r="F428" s="29">
        <f t="shared" si="6"/>
        <v>0</v>
      </c>
      <c r="G428" s="29">
        <f t="shared" si="6"/>
        <v>0</v>
      </c>
      <c r="H428" s="29">
        <f t="shared" si="6"/>
        <v>2</v>
      </c>
      <c r="I428" s="29">
        <f t="shared" si="6"/>
        <v>13.622246</v>
      </c>
      <c r="J428" s="29">
        <f t="shared" si="6"/>
        <v>162</v>
      </c>
      <c r="K428" s="29">
        <f t="shared" si="6"/>
        <v>45.380017</v>
      </c>
    </row>
    <row r="429" spans="1:11" ht="12.75" hidden="1">
      <c r="A429" s="5"/>
      <c r="B429" s="262">
        <v>39083</v>
      </c>
      <c r="C429" s="37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13.622246</v>
      </c>
      <c r="J429" s="29">
        <v>161</v>
      </c>
      <c r="K429" s="29">
        <v>39.839177</v>
      </c>
    </row>
    <row r="430" spans="1:11" ht="12.75" hidden="1">
      <c r="A430" s="5"/>
      <c r="B430" s="262">
        <v>39114</v>
      </c>
      <c r="C430" s="37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13.622246</v>
      </c>
      <c r="J430" s="29">
        <v>161</v>
      </c>
      <c r="K430" s="29">
        <v>40.625435</v>
      </c>
    </row>
    <row r="431" spans="1:11" ht="12.75" hidden="1">
      <c r="A431" s="5"/>
      <c r="B431" s="262">
        <v>39142</v>
      </c>
      <c r="C431" s="37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13.622246</v>
      </c>
      <c r="J431" s="29">
        <v>159</v>
      </c>
      <c r="K431" s="29">
        <v>39.760914</v>
      </c>
    </row>
    <row r="432" spans="1:11" ht="12.75" hidden="1">
      <c r="A432" s="5"/>
      <c r="B432" s="262">
        <v>39173</v>
      </c>
      <c r="C432" s="37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13.622246</v>
      </c>
      <c r="J432" s="29">
        <v>158</v>
      </c>
      <c r="K432" s="29">
        <v>43.102389</v>
      </c>
    </row>
    <row r="433" spans="1:11" ht="12.75" hidden="1">
      <c r="A433" s="5"/>
      <c r="B433" s="262">
        <v>39203</v>
      </c>
      <c r="C433" s="37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13.622246</v>
      </c>
      <c r="J433" s="29">
        <v>158</v>
      </c>
      <c r="K433" s="29">
        <v>43.563649</v>
      </c>
    </row>
    <row r="434" spans="1:11" ht="12.75" hidden="1">
      <c r="A434" s="5"/>
      <c r="B434" s="262">
        <v>39234</v>
      </c>
      <c r="C434" s="37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13.622246</v>
      </c>
      <c r="J434" s="29">
        <v>158</v>
      </c>
      <c r="K434" s="29">
        <v>43.225602</v>
      </c>
    </row>
    <row r="435" spans="1:11" ht="12.75" hidden="1">
      <c r="A435" s="5"/>
      <c r="B435" s="262">
        <v>39264</v>
      </c>
      <c r="C435" s="37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14.260085</v>
      </c>
      <c r="J435" s="29">
        <v>157</v>
      </c>
      <c r="K435" s="29">
        <v>43.667378</v>
      </c>
    </row>
    <row r="436" spans="1:11" ht="12.75" hidden="1">
      <c r="A436" s="5"/>
      <c r="B436" s="262">
        <v>39295</v>
      </c>
      <c r="C436" s="37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14.260467</v>
      </c>
      <c r="J436" s="29">
        <v>156</v>
      </c>
      <c r="K436" s="29">
        <v>44.464745</v>
      </c>
    </row>
    <row r="437" spans="1:11" ht="12.75" hidden="1">
      <c r="A437" s="5"/>
      <c r="B437" s="262">
        <v>39326</v>
      </c>
      <c r="C437" s="37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14.260467</v>
      </c>
      <c r="J437" s="29">
        <v>156</v>
      </c>
      <c r="K437" s="29">
        <v>44.197134</v>
      </c>
    </row>
    <row r="438" spans="1:11" ht="12.75" hidden="1">
      <c r="A438" s="5"/>
      <c r="B438" s="262">
        <v>39356</v>
      </c>
      <c r="C438" s="37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14.260467</v>
      </c>
      <c r="J438" s="29">
        <v>156</v>
      </c>
      <c r="K438" s="29">
        <v>44.622295</v>
      </c>
    </row>
    <row r="439" spans="1:11" ht="12.75" hidden="1">
      <c r="A439" s="5"/>
      <c r="B439" s="262">
        <v>39387</v>
      </c>
      <c r="C439" s="37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14.260467</v>
      </c>
      <c r="J439" s="29">
        <v>155</v>
      </c>
      <c r="K439" s="29">
        <v>40.402045</v>
      </c>
    </row>
    <row r="440" spans="1:11" ht="12.75" hidden="1">
      <c r="A440" s="5"/>
      <c r="B440" s="262">
        <v>39417</v>
      </c>
      <c r="C440" s="37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14.260467</v>
      </c>
      <c r="J440" s="29">
        <v>155</v>
      </c>
      <c r="K440" s="29">
        <v>40.913201</v>
      </c>
    </row>
    <row r="441" spans="1:11" ht="12.75">
      <c r="A441" s="5"/>
      <c r="B441" s="262">
        <v>39448</v>
      </c>
      <c r="C441" s="37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14.260467</v>
      </c>
      <c r="J441" s="29">
        <v>155</v>
      </c>
      <c r="K441" s="29">
        <v>40.717387</v>
      </c>
    </row>
    <row r="442" spans="1:11" ht="12.75">
      <c r="A442" s="5"/>
      <c r="B442" s="262">
        <v>39479</v>
      </c>
      <c r="C442" s="37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14.260467</v>
      </c>
      <c r="J442" s="29">
        <v>155</v>
      </c>
      <c r="K442" s="29">
        <v>41.338191</v>
      </c>
    </row>
    <row r="443" spans="1:11" ht="12.75">
      <c r="A443" s="5"/>
      <c r="B443" s="262">
        <v>39508</v>
      </c>
      <c r="C443" s="37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14.260467</v>
      </c>
      <c r="J443" s="29">
        <v>155</v>
      </c>
      <c r="K443" s="29">
        <v>42.862983</v>
      </c>
    </row>
    <row r="444" spans="1:11" ht="12.75">
      <c r="A444" s="5"/>
      <c r="B444" s="262">
        <v>39539</v>
      </c>
      <c r="C444" s="37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14.260467</v>
      </c>
      <c r="J444" s="29">
        <v>154</v>
      </c>
      <c r="K444" s="29">
        <v>46.559388</v>
      </c>
    </row>
    <row r="445" spans="1:11" ht="12.75">
      <c r="A445" s="5"/>
      <c r="B445" s="262">
        <v>39569</v>
      </c>
      <c r="C445" s="37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14.260467</v>
      </c>
      <c r="J445" s="29">
        <v>154</v>
      </c>
      <c r="K445" s="29">
        <v>48.286402</v>
      </c>
    </row>
    <row r="446" spans="1:11" ht="12.75">
      <c r="A446" s="5"/>
      <c r="B446" s="262">
        <v>39600</v>
      </c>
      <c r="C446" s="37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14.260467</v>
      </c>
      <c r="J446" s="29">
        <v>154</v>
      </c>
      <c r="K446" s="29">
        <v>48.829297</v>
      </c>
    </row>
    <row r="447" spans="1:11" ht="12.75">
      <c r="A447" s="5"/>
      <c r="B447" s="262">
        <v>39630</v>
      </c>
      <c r="C447" s="29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15.769544</v>
      </c>
      <c r="J447" s="29">
        <v>152</v>
      </c>
      <c r="K447" s="29">
        <v>49.431736</v>
      </c>
    </row>
    <row r="448" spans="1:11" ht="12.75">
      <c r="A448" s="5"/>
      <c r="B448" s="262">
        <v>39661</v>
      </c>
      <c r="C448" s="29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15.770425</v>
      </c>
      <c r="J448" s="29">
        <v>152</v>
      </c>
      <c r="K448" s="29">
        <v>48.590583</v>
      </c>
    </row>
    <row r="449" spans="1:12" ht="12.75">
      <c r="A449" s="5"/>
      <c r="B449" s="262">
        <v>39692</v>
      </c>
      <c r="C449" s="29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15.770425</v>
      </c>
      <c r="J449" s="29">
        <v>152</v>
      </c>
      <c r="K449" s="29">
        <v>49.190953</v>
      </c>
      <c r="L449" s="270"/>
    </row>
    <row r="450" spans="1:12" ht="12.75">
      <c r="A450" s="5"/>
      <c r="B450" s="262">
        <v>39722</v>
      </c>
      <c r="C450" s="29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15.770425</v>
      </c>
      <c r="J450" s="29">
        <v>152</v>
      </c>
      <c r="K450" s="29">
        <v>50.58423</v>
      </c>
      <c r="L450" s="270"/>
    </row>
    <row r="451" spans="1:12" ht="12.75">
      <c r="A451" s="5"/>
      <c r="B451" s="262">
        <v>39753</v>
      </c>
      <c r="C451" s="29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15.770425</v>
      </c>
      <c r="J451" s="29">
        <v>152</v>
      </c>
      <c r="K451" s="29">
        <v>49.47676</v>
      </c>
      <c r="L451" s="270"/>
    </row>
    <row r="452" spans="1:12" ht="12.75">
      <c r="A452" s="5"/>
      <c r="B452" s="262">
        <v>39783</v>
      </c>
      <c r="C452" s="29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15.761584</v>
      </c>
      <c r="J452" s="29">
        <v>151</v>
      </c>
      <c r="K452" s="29">
        <v>49.945907</v>
      </c>
      <c r="L452" s="270"/>
    </row>
    <row r="453" spans="1:12" ht="12.75">
      <c r="A453" s="5"/>
      <c r="B453" s="262">
        <v>39814</v>
      </c>
      <c r="C453" s="29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15.770425</v>
      </c>
      <c r="J453" s="29">
        <v>151</v>
      </c>
      <c r="K453" s="29">
        <v>50.582406</v>
      </c>
      <c r="L453" s="270"/>
    </row>
    <row r="454" spans="1:12" ht="12.75">
      <c r="A454" s="5"/>
      <c r="B454" s="262">
        <v>39845</v>
      </c>
      <c r="C454" s="29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15.770425</v>
      </c>
      <c r="J454" s="29">
        <v>151</v>
      </c>
      <c r="K454" s="29">
        <v>50.120605</v>
      </c>
      <c r="L454" s="270"/>
    </row>
    <row r="455" spans="1:12" ht="12.75">
      <c r="A455" s="5"/>
      <c r="B455" s="262">
        <v>39873</v>
      </c>
      <c r="C455" s="29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15.770425</v>
      </c>
      <c r="J455" s="29">
        <v>149</v>
      </c>
      <c r="K455" s="29">
        <v>50.576047</v>
      </c>
      <c r="L455" s="270"/>
    </row>
    <row r="456" spans="1:12" ht="12.75">
      <c r="A456" s="5"/>
      <c r="B456" s="262">
        <v>39904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15.770425</v>
      </c>
      <c r="J456" s="29">
        <v>149</v>
      </c>
      <c r="K456" s="29">
        <v>73.420174</v>
      </c>
      <c r="L456" s="270"/>
    </row>
    <row r="457" spans="1:12" ht="12.75">
      <c r="A457" s="5"/>
      <c r="B457" s="262">
        <v>39934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15.770425</v>
      </c>
      <c r="J457" s="29">
        <v>149</v>
      </c>
      <c r="K457" s="29">
        <v>77.170019</v>
      </c>
      <c r="L457" s="270"/>
    </row>
    <row r="458" spans="1:12" ht="12.75">
      <c r="A458" s="5"/>
      <c r="B458" s="262">
        <v>39965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15.770425</v>
      </c>
      <c r="J458" s="29">
        <v>149</v>
      </c>
      <c r="K458" s="29">
        <v>55.032876</v>
      </c>
      <c r="L458" s="270"/>
    </row>
    <row r="459" spans="1:12" ht="12.75">
      <c r="A459" s="5"/>
      <c r="B459" s="262">
        <v>39995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16.308069</v>
      </c>
      <c r="J459" s="29">
        <v>148</v>
      </c>
      <c r="K459" s="29">
        <v>55.66434</v>
      </c>
      <c r="L459" s="270"/>
    </row>
    <row r="460" spans="1:12" ht="12.75">
      <c r="A460" s="5"/>
      <c r="B460" s="262">
        <v>40026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16.308257</v>
      </c>
      <c r="J460" s="29">
        <v>146</v>
      </c>
      <c r="K460" s="29">
        <v>56.243701</v>
      </c>
      <c r="L460" s="270"/>
    </row>
    <row r="461" spans="1:12" ht="12.75">
      <c r="A461" s="5"/>
      <c r="B461" s="262">
        <v>40057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16.308257</v>
      </c>
      <c r="J461" s="29">
        <v>146</v>
      </c>
      <c r="K461" s="29">
        <v>56.790676</v>
      </c>
      <c r="L461" s="270"/>
    </row>
    <row r="462" spans="1:12" ht="12.75">
      <c r="A462" s="5"/>
      <c r="B462" s="262">
        <v>40087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16.308257</v>
      </c>
      <c r="J462" s="29">
        <v>145</v>
      </c>
      <c r="K462" s="29">
        <v>57.082894</v>
      </c>
      <c r="L462" s="270"/>
    </row>
    <row r="463" spans="1:12" ht="12.75">
      <c r="A463" s="5"/>
      <c r="B463" s="262">
        <v>40118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16.308257</v>
      </c>
      <c r="J463" s="29">
        <v>145</v>
      </c>
      <c r="K463" s="29">
        <v>60.357684</v>
      </c>
      <c r="L463" s="270"/>
    </row>
    <row r="464" spans="1:12" ht="12.75">
      <c r="A464" s="5"/>
      <c r="B464" s="262">
        <v>40148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16.308257</v>
      </c>
      <c r="J464" s="29">
        <v>145</v>
      </c>
      <c r="K464" s="29">
        <v>58.228108</v>
      </c>
      <c r="L464" s="270"/>
    </row>
    <row r="465" spans="1:12" ht="12.75">
      <c r="A465" s="5"/>
      <c r="B465" s="262">
        <v>40179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16.308257</v>
      </c>
      <c r="J465" s="29">
        <v>145</v>
      </c>
      <c r="K465" s="29">
        <v>58.840232</v>
      </c>
      <c r="L465" s="270"/>
    </row>
    <row r="466" spans="1:12" ht="12.75">
      <c r="A466" s="5"/>
      <c r="B466" s="262">
        <v>40210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16.308257</v>
      </c>
      <c r="J466" s="29">
        <v>144</v>
      </c>
      <c r="K466" s="29">
        <v>59.269149</v>
      </c>
      <c r="L466" s="270"/>
    </row>
    <row r="467" spans="1:12" ht="12.75">
      <c r="A467" s="5"/>
      <c r="B467" s="262">
        <v>40238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16.308257</v>
      </c>
      <c r="J467" s="29">
        <v>144</v>
      </c>
      <c r="K467" s="29">
        <v>54.226042</v>
      </c>
      <c r="L467" s="270"/>
    </row>
    <row r="468" spans="1:12" ht="12.75">
      <c r="A468" s="5"/>
      <c r="B468" s="262">
        <v>40269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16.308257</v>
      </c>
      <c r="J468" s="29">
        <v>144</v>
      </c>
      <c r="K468" s="29">
        <v>57.818366</v>
      </c>
      <c r="L468" s="270"/>
    </row>
    <row r="469" spans="1:12" ht="12.75">
      <c r="A469" s="5"/>
      <c r="B469" s="262">
        <v>40299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16.308257</v>
      </c>
      <c r="J469" s="29">
        <v>144</v>
      </c>
      <c r="K469" s="29">
        <v>58.794556</v>
      </c>
      <c r="L469" s="270"/>
    </row>
    <row r="470" spans="1:12" ht="12.75">
      <c r="A470" s="5"/>
      <c r="B470" s="262">
        <v>40330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16.37611</v>
      </c>
      <c r="J470" s="29">
        <v>144</v>
      </c>
      <c r="K470" s="29">
        <v>59.248863</v>
      </c>
      <c r="L470" s="270"/>
    </row>
    <row r="471" spans="1:12" ht="12.75">
      <c r="A471" s="5"/>
      <c r="B471" s="262">
        <v>40360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16.601507</v>
      </c>
      <c r="J471" s="29">
        <v>144</v>
      </c>
      <c r="K471" s="29">
        <v>58.064527</v>
      </c>
      <c r="L471" s="270"/>
    </row>
    <row r="472" spans="1:12" ht="12.75">
      <c r="A472" s="5"/>
      <c r="B472" s="262">
        <v>40391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16.60167</v>
      </c>
      <c r="J472" s="29">
        <v>144</v>
      </c>
      <c r="K472" s="29">
        <v>58.591094</v>
      </c>
      <c r="L472" s="270"/>
    </row>
    <row r="473" spans="1:12" ht="12.75">
      <c r="A473" s="5"/>
      <c r="B473" s="262">
        <v>40422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16.60167</v>
      </c>
      <c r="J473" s="29">
        <v>144</v>
      </c>
      <c r="K473" s="29">
        <v>58.967867</v>
      </c>
      <c r="L473" s="270"/>
    </row>
    <row r="474" spans="1:12" ht="12.75">
      <c r="A474" s="5"/>
      <c r="B474" s="262">
        <v>40452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16.60167</v>
      </c>
      <c r="J474" s="29">
        <v>144</v>
      </c>
      <c r="K474" s="29">
        <v>60.058902</v>
      </c>
      <c r="L474" s="270"/>
    </row>
    <row r="475" spans="1:12" ht="12.75">
      <c r="A475" s="5"/>
      <c r="B475" s="262">
        <v>40483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16.60167</v>
      </c>
      <c r="J475" s="29">
        <v>144</v>
      </c>
      <c r="K475" s="29">
        <v>58.094671</v>
      </c>
      <c r="L475" s="270"/>
    </row>
    <row r="476" spans="1:11" ht="12.75">
      <c r="A476" s="5"/>
      <c r="B476" s="262">
        <v>40513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16.60167</v>
      </c>
      <c r="J476" s="29">
        <v>144</v>
      </c>
      <c r="K476" s="29">
        <v>58.598158</v>
      </c>
    </row>
    <row r="477" spans="1:11" ht="12.75">
      <c r="A477" s="5"/>
      <c r="B477" s="262">
        <v>40544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16.60167</v>
      </c>
      <c r="J477" s="29">
        <v>144</v>
      </c>
      <c r="K477" s="29">
        <v>59.118197</v>
      </c>
    </row>
    <row r="478" spans="1:11" ht="12.75">
      <c r="A478" s="5"/>
      <c r="B478" s="262">
        <v>40575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16.60167</v>
      </c>
      <c r="J478" s="29">
        <v>143</v>
      </c>
      <c r="K478" s="29">
        <v>59.638242</v>
      </c>
    </row>
    <row r="479" spans="1:11" ht="12.75">
      <c r="A479" s="5"/>
      <c r="B479" s="262">
        <v>40603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16.60167</v>
      </c>
      <c r="J479" s="29">
        <v>143</v>
      </c>
      <c r="K479" s="29">
        <v>60.913424</v>
      </c>
    </row>
    <row r="480" spans="1:11" ht="12.75">
      <c r="A480" s="5"/>
      <c r="B480" s="262">
        <v>40634</v>
      </c>
      <c r="C480" s="29"/>
      <c r="D480" s="29">
        <v>0</v>
      </c>
      <c r="E480" s="29">
        <v>0</v>
      </c>
      <c r="F480" s="277">
        <v>0</v>
      </c>
      <c r="G480" s="29">
        <v>0</v>
      </c>
      <c r="H480" s="29">
        <v>2</v>
      </c>
      <c r="I480" s="29">
        <v>16.60167</v>
      </c>
      <c r="J480" s="29">
        <v>143</v>
      </c>
      <c r="K480" s="29">
        <v>65.198714</v>
      </c>
    </row>
    <row r="481" spans="1:11" ht="12.75">
      <c r="A481" s="5"/>
      <c r="B481" s="262">
        <v>40664</v>
      </c>
      <c r="C481" s="29"/>
      <c r="D481" s="29">
        <v>0</v>
      </c>
      <c r="E481" s="29">
        <v>0</v>
      </c>
      <c r="F481" s="277">
        <v>0</v>
      </c>
      <c r="G481" s="29">
        <v>0</v>
      </c>
      <c r="H481" s="29">
        <v>2</v>
      </c>
      <c r="I481" s="29">
        <v>16.60167</v>
      </c>
      <c r="J481" s="29">
        <v>144</v>
      </c>
      <c r="K481" s="29">
        <v>66.98183</v>
      </c>
    </row>
    <row r="482" spans="1:11" ht="12.75">
      <c r="A482" s="5"/>
      <c r="B482" s="262">
        <v>40695</v>
      </c>
      <c r="C482" s="29"/>
      <c r="D482" s="29">
        <v>0</v>
      </c>
      <c r="E482" s="29">
        <v>0</v>
      </c>
      <c r="F482" s="277">
        <v>0</v>
      </c>
      <c r="G482" s="29">
        <v>0</v>
      </c>
      <c r="H482" s="29">
        <v>2</v>
      </c>
      <c r="I482" s="29">
        <v>16.60167</v>
      </c>
      <c r="J482" s="29">
        <v>144</v>
      </c>
      <c r="K482" s="29">
        <v>67.640368</v>
      </c>
    </row>
    <row r="483" spans="2:15" ht="12.75">
      <c r="B483" s="262">
        <v>40725</v>
      </c>
      <c r="C483" s="29"/>
      <c r="D483" s="29">
        <v>0</v>
      </c>
      <c r="E483" s="29">
        <v>0</v>
      </c>
      <c r="F483" s="277">
        <v>0</v>
      </c>
      <c r="G483" s="29">
        <v>0</v>
      </c>
      <c r="H483" s="29">
        <v>2</v>
      </c>
      <c r="I483" s="29">
        <v>17.226704</v>
      </c>
      <c r="J483" s="29">
        <v>144</v>
      </c>
      <c r="K483" s="29">
        <v>67.953882</v>
      </c>
      <c r="L483" s="270"/>
      <c r="M483" s="263"/>
      <c r="N483" s="263"/>
      <c r="O483" s="264"/>
    </row>
    <row r="484" spans="2:15" ht="12.75">
      <c r="B484" s="262">
        <v>40756</v>
      </c>
      <c r="C484" s="29"/>
      <c r="D484" s="29">
        <v>0</v>
      </c>
      <c r="E484" s="29">
        <v>0</v>
      </c>
      <c r="F484" s="277">
        <v>0</v>
      </c>
      <c r="G484" s="29">
        <v>0</v>
      </c>
      <c r="H484" s="29">
        <v>2</v>
      </c>
      <c r="I484" s="29">
        <v>17.227063</v>
      </c>
      <c r="J484" s="29">
        <v>144</v>
      </c>
      <c r="K484" s="29">
        <v>68.428208</v>
      </c>
      <c r="L484" s="270"/>
      <c r="M484" s="263"/>
      <c r="N484" s="263"/>
      <c r="O484" s="264"/>
    </row>
    <row r="485" spans="2:15" ht="12.75">
      <c r="B485" s="262">
        <v>40787</v>
      </c>
      <c r="C485" s="29"/>
      <c r="D485" s="29">
        <v>0</v>
      </c>
      <c r="E485" s="29">
        <v>0</v>
      </c>
      <c r="F485" s="277">
        <v>0</v>
      </c>
      <c r="G485" s="29">
        <v>0</v>
      </c>
      <c r="H485" s="29">
        <v>2</v>
      </c>
      <c r="I485" s="29">
        <v>17.227063</v>
      </c>
      <c r="J485" s="29">
        <v>144</v>
      </c>
      <c r="K485" s="29">
        <v>69.102584</v>
      </c>
      <c r="L485" s="270"/>
      <c r="M485" s="263"/>
      <c r="N485" s="263"/>
      <c r="O485" s="264"/>
    </row>
    <row r="486" spans="2:15" ht="12.75">
      <c r="B486" s="262">
        <v>40818</v>
      </c>
      <c r="C486" s="29"/>
      <c r="D486" s="29">
        <v>0</v>
      </c>
      <c r="E486" s="29">
        <v>0</v>
      </c>
      <c r="F486" s="277">
        <v>0</v>
      </c>
      <c r="G486" s="29">
        <v>0</v>
      </c>
      <c r="H486" s="29">
        <v>2</v>
      </c>
      <c r="I486" s="29">
        <v>17.227063</v>
      </c>
      <c r="J486" s="29">
        <v>144</v>
      </c>
      <c r="K486" s="29">
        <v>69.777168</v>
      </c>
      <c r="L486" s="270"/>
      <c r="M486" s="263"/>
      <c r="N486" s="263"/>
      <c r="O486" s="264"/>
    </row>
    <row r="487" spans="2:15" ht="12.75">
      <c r="B487" s="262">
        <v>40850</v>
      </c>
      <c r="C487" s="29"/>
      <c r="D487" s="29">
        <v>0</v>
      </c>
      <c r="E487" s="29">
        <v>0</v>
      </c>
      <c r="F487" s="277">
        <v>0</v>
      </c>
      <c r="G487" s="29">
        <v>0</v>
      </c>
      <c r="H487" s="29">
        <v>2</v>
      </c>
      <c r="I487" s="29">
        <v>17.227063</v>
      </c>
      <c r="J487" s="29">
        <v>144</v>
      </c>
      <c r="K487" s="29">
        <v>70.706607</v>
      </c>
      <c r="L487" s="270"/>
      <c r="M487" s="263"/>
      <c r="N487" s="263"/>
      <c r="O487" s="264"/>
    </row>
    <row r="488" spans="2:15" ht="12.75">
      <c r="B488" s="262">
        <v>40881</v>
      </c>
      <c r="C488" s="29"/>
      <c r="D488" s="29">
        <v>0</v>
      </c>
      <c r="E488" s="29">
        <v>0</v>
      </c>
      <c r="F488" s="277">
        <v>0</v>
      </c>
      <c r="G488" s="29">
        <v>0</v>
      </c>
      <c r="H488" s="29">
        <v>2</v>
      </c>
      <c r="I488" s="29">
        <v>17.227063</v>
      </c>
      <c r="J488" s="29">
        <v>144</v>
      </c>
      <c r="K488" s="29">
        <v>71.308446</v>
      </c>
      <c r="L488" s="270"/>
      <c r="M488" s="263"/>
      <c r="N488" s="263"/>
      <c r="O488" s="264"/>
    </row>
    <row r="489" spans="2:15" ht="12.75">
      <c r="B489" s="262">
        <v>40909</v>
      </c>
      <c r="C489" s="37"/>
      <c r="D489" s="29">
        <v>0</v>
      </c>
      <c r="E489" s="29">
        <v>0</v>
      </c>
      <c r="F489" s="277">
        <v>0</v>
      </c>
      <c r="G489" s="29">
        <v>0</v>
      </c>
      <c r="H489" s="29">
        <v>2</v>
      </c>
      <c r="I489" s="29">
        <v>17.227063</v>
      </c>
      <c r="J489" s="29">
        <v>144</v>
      </c>
      <c r="K489" s="29">
        <v>70.62863</v>
      </c>
      <c r="L489" s="270"/>
      <c r="M489" s="263"/>
      <c r="N489" s="263"/>
      <c r="O489" s="264"/>
    </row>
    <row r="490" spans="2:15" ht="12.75">
      <c r="B490" s="262">
        <v>40940</v>
      </c>
      <c r="C490" s="37"/>
      <c r="D490" s="29">
        <v>0</v>
      </c>
      <c r="E490" s="29">
        <v>0</v>
      </c>
      <c r="F490" s="277">
        <v>0</v>
      </c>
      <c r="G490" s="29">
        <v>0</v>
      </c>
      <c r="H490" s="29">
        <v>2</v>
      </c>
      <c r="I490" s="29">
        <v>17.227063</v>
      </c>
      <c r="J490" s="29">
        <v>143</v>
      </c>
      <c r="K490" s="29">
        <v>71.299192</v>
      </c>
      <c r="L490" s="270"/>
      <c r="M490" s="263"/>
      <c r="N490" s="263"/>
      <c r="O490" s="264"/>
    </row>
    <row r="491" spans="2:15" ht="12.75">
      <c r="B491" s="262">
        <v>40969</v>
      </c>
      <c r="C491" s="37"/>
      <c r="D491" s="29">
        <v>0</v>
      </c>
      <c r="E491" s="29">
        <v>0</v>
      </c>
      <c r="F491" s="277">
        <v>0</v>
      </c>
      <c r="G491" s="29">
        <v>0</v>
      </c>
      <c r="H491" s="29">
        <v>2</v>
      </c>
      <c r="I491" s="29">
        <v>17.227063</v>
      </c>
      <c r="J491" s="29">
        <v>143</v>
      </c>
      <c r="K491" s="29">
        <v>73.063838</v>
      </c>
      <c r="L491" s="270"/>
      <c r="M491" s="263"/>
      <c r="N491" s="263"/>
      <c r="O491" s="264"/>
    </row>
    <row r="492" spans="1:11" ht="12.75">
      <c r="A492" s="5"/>
      <c r="B492" s="276"/>
      <c r="C492" s="30"/>
      <c r="D492" s="30"/>
      <c r="E492" s="30"/>
      <c r="F492" s="305"/>
      <c r="G492" s="30"/>
      <c r="H492" s="30"/>
      <c r="I492" s="30"/>
      <c r="J492" s="30"/>
      <c r="K492" s="30"/>
    </row>
    <row r="493" spans="1:11" ht="12.75">
      <c r="A493" s="5"/>
      <c r="B493" s="25"/>
      <c r="C493" s="30"/>
      <c r="D493" s="303"/>
      <c r="E493" s="303"/>
      <c r="F493" s="303"/>
      <c r="G493" s="303"/>
      <c r="H493" s="303"/>
      <c r="I493" s="303"/>
      <c r="J493" s="303"/>
      <c r="K493" s="303"/>
    </row>
    <row r="494" spans="3:21" s="15" customFormat="1" ht="12.75">
      <c r="C494" s="12"/>
      <c r="D494" s="12"/>
      <c r="E494" s="32"/>
      <c r="F494" s="12"/>
      <c r="G494" s="12"/>
      <c r="H494" s="12"/>
      <c r="I494" s="12"/>
      <c r="J494" s="12"/>
      <c r="K494" s="12"/>
      <c r="L494" s="265"/>
      <c r="M494" s="266"/>
      <c r="N494" s="266"/>
      <c r="O494" s="265"/>
      <c r="P494" s="265"/>
      <c r="Q494" s="265"/>
      <c r="R494" s="265"/>
      <c r="S494" s="265"/>
      <c r="T494" s="260"/>
      <c r="U494" s="260"/>
    </row>
    <row r="495" spans="2:21" s="19" customFormat="1" ht="12.75">
      <c r="B495" s="17" t="s">
        <v>199</v>
      </c>
      <c r="C495" s="18"/>
      <c r="D495" s="357" t="s">
        <v>170</v>
      </c>
      <c r="E495" s="357"/>
      <c r="F495" s="357" t="s">
        <v>113</v>
      </c>
      <c r="G495" s="357"/>
      <c r="H495" s="357" t="s">
        <v>171</v>
      </c>
      <c r="I495" s="357"/>
      <c r="J495" s="357" t="s">
        <v>115</v>
      </c>
      <c r="K495" s="357"/>
      <c r="L495" s="264"/>
      <c r="M495" s="263"/>
      <c r="N495" s="263"/>
      <c r="O495" s="264"/>
      <c r="P495" s="264"/>
      <c r="Q495" s="264"/>
      <c r="R495" s="264"/>
      <c r="S495" s="264"/>
      <c r="T495" s="259"/>
      <c r="U495" s="259"/>
    </row>
    <row r="496" spans="2:21" s="24" customFormat="1" ht="12.75">
      <c r="B496" s="21"/>
      <c r="C496" s="22"/>
      <c r="D496" s="22" t="s">
        <v>42</v>
      </c>
      <c r="E496" s="23" t="s">
        <v>0</v>
      </c>
      <c r="F496" s="22" t="s">
        <v>42</v>
      </c>
      <c r="G496" s="22" t="s">
        <v>0</v>
      </c>
      <c r="H496" s="22" t="s">
        <v>42</v>
      </c>
      <c r="I496" s="22" t="s">
        <v>0</v>
      </c>
      <c r="J496" s="22" t="s">
        <v>42</v>
      </c>
      <c r="K496" s="22" t="s">
        <v>0</v>
      </c>
      <c r="L496" s="265"/>
      <c r="M496" s="266"/>
      <c r="N496" s="266"/>
      <c r="O496" s="265"/>
      <c r="P496" s="265"/>
      <c r="Q496" s="265"/>
      <c r="R496" s="265"/>
      <c r="S496" s="265"/>
      <c r="T496" s="260"/>
      <c r="U496" s="260"/>
    </row>
    <row r="497" spans="2:21" s="5" customFormat="1" ht="12.75" hidden="1">
      <c r="B497" s="262">
        <v>37469</v>
      </c>
      <c r="C497" s="7"/>
      <c r="D497" s="7">
        <v>0</v>
      </c>
      <c r="E497" s="7">
        <v>0</v>
      </c>
      <c r="F497" s="7">
        <v>0</v>
      </c>
      <c r="G497" s="7">
        <v>0</v>
      </c>
      <c r="H497" s="7">
        <v>3</v>
      </c>
      <c r="I497" s="7">
        <v>6.725185</v>
      </c>
      <c r="J497" s="7">
        <v>63</v>
      </c>
      <c r="K497" s="7">
        <v>137.41706300000004</v>
      </c>
      <c r="L497" s="264"/>
      <c r="M497" s="263"/>
      <c r="N497" s="263"/>
      <c r="O497" s="264"/>
      <c r="P497" s="264"/>
      <c r="Q497" s="264"/>
      <c r="R497" s="264"/>
      <c r="S497" s="264"/>
      <c r="T497" s="259"/>
      <c r="U497" s="259"/>
    </row>
    <row r="498" spans="2:21" s="5" customFormat="1" ht="12.75" hidden="1">
      <c r="B498" s="262">
        <v>37500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7.589691000000001</v>
      </c>
      <c r="J498" s="26">
        <v>74</v>
      </c>
      <c r="K498" s="26">
        <v>189.847052</v>
      </c>
      <c r="L498" s="264"/>
      <c r="M498" s="263"/>
      <c r="N498" s="263"/>
      <c r="O498" s="264"/>
      <c r="P498" s="264"/>
      <c r="Q498" s="264"/>
      <c r="R498" s="264"/>
      <c r="S498" s="264"/>
      <c r="T498" s="259"/>
      <c r="U498" s="259"/>
    </row>
    <row r="499" spans="2:21" s="5" customFormat="1" ht="12.75" hidden="1">
      <c r="B499" s="262">
        <v>37530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8.497747</v>
      </c>
      <c r="J499" s="26">
        <v>92</v>
      </c>
      <c r="K499" s="26">
        <v>200.161497</v>
      </c>
      <c r="L499" s="264"/>
      <c r="M499" s="263"/>
      <c r="N499" s="263"/>
      <c r="O499" s="264"/>
      <c r="P499" s="264"/>
      <c r="Q499" s="264"/>
      <c r="R499" s="264"/>
      <c r="S499" s="264"/>
      <c r="T499" s="259"/>
      <c r="U499" s="259"/>
    </row>
    <row r="500" spans="2:21" s="5" customFormat="1" ht="12.75" hidden="1">
      <c r="B500" s="262">
        <v>37561</v>
      </c>
      <c r="C500" s="26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9.372985000000002</v>
      </c>
      <c r="J500" s="26">
        <v>104</v>
      </c>
      <c r="K500" s="26">
        <v>202.69889</v>
      </c>
      <c r="L500" s="264"/>
      <c r="M500" s="263"/>
      <c r="N500" s="263"/>
      <c r="O500" s="264"/>
      <c r="P500" s="264"/>
      <c r="Q500" s="264"/>
      <c r="R500" s="264"/>
      <c r="S500" s="264"/>
      <c r="T500" s="259"/>
      <c r="U500" s="259"/>
    </row>
    <row r="501" spans="2:21" s="5" customFormat="1" ht="12.75" hidden="1">
      <c r="B501" s="262">
        <v>37591</v>
      </c>
      <c r="C501" s="26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10.253537</v>
      </c>
      <c r="J501" s="26">
        <v>107</v>
      </c>
      <c r="K501" s="26">
        <v>210.729902</v>
      </c>
      <c r="L501" s="264"/>
      <c r="M501" s="263"/>
      <c r="N501" s="263"/>
      <c r="O501" s="264"/>
      <c r="P501" s="264"/>
      <c r="Q501" s="264"/>
      <c r="R501" s="264"/>
      <c r="S501" s="264"/>
      <c r="T501" s="259"/>
      <c r="U501" s="259"/>
    </row>
    <row r="502" spans="2:21" s="5" customFormat="1" ht="12.75" hidden="1">
      <c r="B502" s="262">
        <v>37622</v>
      </c>
      <c r="C502" s="26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13.286016</v>
      </c>
      <c r="J502" s="26">
        <v>108</v>
      </c>
      <c r="K502" s="26">
        <v>216.39838000000003</v>
      </c>
      <c r="L502" s="264"/>
      <c r="M502" s="263"/>
      <c r="N502" s="263"/>
      <c r="O502" s="264"/>
      <c r="P502" s="264"/>
      <c r="Q502" s="264"/>
      <c r="R502" s="264"/>
      <c r="S502" s="264"/>
      <c r="T502" s="259"/>
      <c r="U502" s="259"/>
    </row>
    <row r="503" spans="2:21" s="5" customFormat="1" ht="12.75" hidden="1">
      <c r="B503" s="262">
        <v>37653</v>
      </c>
      <c r="C503" s="26"/>
      <c r="D503" s="26">
        <v>0</v>
      </c>
      <c r="E503" s="26">
        <v>0</v>
      </c>
      <c r="F503" s="26">
        <v>0</v>
      </c>
      <c r="G503" s="26">
        <v>0</v>
      </c>
      <c r="H503" s="26">
        <v>3</v>
      </c>
      <c r="I503" s="26">
        <v>15.121983</v>
      </c>
      <c r="J503" s="26">
        <v>116</v>
      </c>
      <c r="K503" s="26">
        <v>218.96104</v>
      </c>
      <c r="L503" s="264"/>
      <c r="M503" s="263"/>
      <c r="N503" s="263"/>
      <c r="O503" s="264"/>
      <c r="P503" s="264"/>
      <c r="Q503" s="264"/>
      <c r="R503" s="264"/>
      <c r="S503" s="264"/>
      <c r="T503" s="259"/>
      <c r="U503" s="259"/>
    </row>
    <row r="504" spans="2:21" s="5" customFormat="1" ht="12.75" hidden="1">
      <c r="B504" s="262">
        <v>37681</v>
      </c>
      <c r="C504" s="26"/>
      <c r="D504" s="26">
        <v>0</v>
      </c>
      <c r="E504" s="26">
        <v>0</v>
      </c>
      <c r="F504" s="26">
        <v>0</v>
      </c>
      <c r="G504" s="26">
        <v>0</v>
      </c>
      <c r="H504" s="26">
        <v>3</v>
      </c>
      <c r="I504" s="26">
        <v>15.956163</v>
      </c>
      <c r="J504" s="26">
        <v>125</v>
      </c>
      <c r="K504" s="26">
        <v>230.559771</v>
      </c>
      <c r="L504" s="264"/>
      <c r="M504" s="263"/>
      <c r="N504" s="263"/>
      <c r="O504" s="264"/>
      <c r="P504" s="264"/>
      <c r="Q504" s="264"/>
      <c r="R504" s="264"/>
      <c r="S504" s="264"/>
      <c r="T504" s="259"/>
      <c r="U504" s="259"/>
    </row>
    <row r="505" spans="2:21" s="5" customFormat="1" ht="12.75" hidden="1">
      <c r="B505" s="262">
        <v>37712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16.841077</v>
      </c>
      <c r="J505" s="26">
        <v>131</v>
      </c>
      <c r="K505" s="26">
        <v>276.807529</v>
      </c>
      <c r="L505" s="264"/>
      <c r="M505" s="263"/>
      <c r="N505" s="263"/>
      <c r="O505" s="264"/>
      <c r="P505" s="264"/>
      <c r="Q505" s="264"/>
      <c r="R505" s="264"/>
      <c r="S505" s="264"/>
      <c r="T505" s="259"/>
      <c r="U505" s="259"/>
    </row>
    <row r="506" spans="2:21" s="5" customFormat="1" ht="12.75" hidden="1">
      <c r="B506" s="262">
        <v>37742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17.694436</v>
      </c>
      <c r="J506" s="26">
        <v>143</v>
      </c>
      <c r="K506" s="26">
        <v>279.754891</v>
      </c>
      <c r="L506" s="264"/>
      <c r="M506" s="263"/>
      <c r="N506" s="263"/>
      <c r="O506" s="264"/>
      <c r="P506" s="264"/>
      <c r="Q506" s="264"/>
      <c r="R506" s="264"/>
      <c r="S506" s="264"/>
      <c r="T506" s="259"/>
      <c r="U506" s="259"/>
    </row>
    <row r="507" spans="2:21" s="5" customFormat="1" ht="12.75" hidden="1">
      <c r="B507" s="262">
        <v>37773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18.545049</v>
      </c>
      <c r="J507" s="26">
        <v>146</v>
      </c>
      <c r="K507" s="26">
        <v>282.47232700000006</v>
      </c>
      <c r="L507" s="264"/>
      <c r="M507" s="263"/>
      <c r="N507" s="263"/>
      <c r="O507" s="264"/>
      <c r="P507" s="264"/>
      <c r="Q507" s="264"/>
      <c r="R507" s="264"/>
      <c r="S507" s="264"/>
      <c r="T507" s="259"/>
      <c r="U507" s="259"/>
    </row>
    <row r="508" spans="2:21" s="5" customFormat="1" ht="12.75" hidden="1">
      <c r="B508" s="262">
        <v>37803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19.838021</v>
      </c>
      <c r="J508" s="26">
        <v>153</v>
      </c>
      <c r="K508" s="26">
        <v>285.3593</v>
      </c>
      <c r="L508" s="264"/>
      <c r="M508" s="263"/>
      <c r="N508" s="263"/>
      <c r="O508" s="264"/>
      <c r="P508" s="264"/>
      <c r="Q508" s="264"/>
      <c r="R508" s="264"/>
      <c r="S508" s="264"/>
      <c r="T508" s="259"/>
      <c r="U508" s="259"/>
    </row>
    <row r="509" spans="2:21" s="5" customFormat="1" ht="12.75" hidden="1">
      <c r="B509" s="262">
        <v>37834</v>
      </c>
      <c r="C509" s="26"/>
      <c r="D509" s="26">
        <v>0</v>
      </c>
      <c r="E509" s="26">
        <v>0</v>
      </c>
      <c r="F509" s="26">
        <v>0</v>
      </c>
      <c r="G509" s="26">
        <v>0</v>
      </c>
      <c r="H509" s="26">
        <v>3</v>
      </c>
      <c r="I509" s="26">
        <v>21.690815</v>
      </c>
      <c r="J509" s="26">
        <v>154</v>
      </c>
      <c r="K509" s="26">
        <v>289.571845</v>
      </c>
      <c r="L509" s="264"/>
      <c r="M509" s="263"/>
      <c r="N509" s="263"/>
      <c r="O509" s="264"/>
      <c r="P509" s="264"/>
      <c r="Q509" s="264"/>
      <c r="R509" s="264"/>
      <c r="S509" s="264"/>
      <c r="T509" s="259"/>
      <c r="U509" s="259"/>
    </row>
    <row r="510" spans="2:21" s="5" customFormat="1" ht="12.75" hidden="1">
      <c r="B510" s="262">
        <v>37865</v>
      </c>
      <c r="C510" s="26"/>
      <c r="D510" s="26">
        <v>0</v>
      </c>
      <c r="E510" s="26">
        <v>0</v>
      </c>
      <c r="F510" s="26">
        <v>0</v>
      </c>
      <c r="G510" s="26">
        <v>0</v>
      </c>
      <c r="H510" s="26">
        <v>3</v>
      </c>
      <c r="I510" s="26">
        <v>21.690815</v>
      </c>
      <c r="J510" s="26">
        <v>164</v>
      </c>
      <c r="K510" s="26">
        <v>251.058945</v>
      </c>
      <c r="L510" s="264"/>
      <c r="M510" s="263"/>
      <c r="N510" s="263"/>
      <c r="O510" s="264"/>
      <c r="P510" s="264"/>
      <c r="Q510" s="264"/>
      <c r="R510" s="264"/>
      <c r="S510" s="264"/>
      <c r="T510" s="259"/>
      <c r="U510" s="259"/>
    </row>
    <row r="511" spans="2:21" s="5" customFormat="1" ht="12.75" hidden="1">
      <c r="B511" s="262">
        <v>37895</v>
      </c>
      <c r="C511" s="26"/>
      <c r="D511" s="26">
        <v>0</v>
      </c>
      <c r="E511" s="26">
        <v>0</v>
      </c>
      <c r="F511" s="26">
        <v>0</v>
      </c>
      <c r="G511" s="26">
        <v>0</v>
      </c>
      <c r="H511" s="26">
        <v>3</v>
      </c>
      <c r="I511" s="26">
        <v>21.690815</v>
      </c>
      <c r="J511" s="26">
        <v>167</v>
      </c>
      <c r="K511" s="26">
        <v>255.409054</v>
      </c>
      <c r="L511" s="264"/>
      <c r="M511" s="263"/>
      <c r="N511" s="263"/>
      <c r="O511" s="264"/>
      <c r="P511" s="264"/>
      <c r="Q511" s="264"/>
      <c r="R511" s="264"/>
      <c r="S511" s="264"/>
      <c r="T511" s="259"/>
      <c r="U511" s="259"/>
    </row>
    <row r="512" spans="2:21" s="5" customFormat="1" ht="12.75" hidden="1">
      <c r="B512" s="262">
        <v>37926</v>
      </c>
      <c r="C512" s="26"/>
      <c r="D512" s="26">
        <v>0</v>
      </c>
      <c r="E512" s="26">
        <v>0</v>
      </c>
      <c r="F512" s="26">
        <v>0</v>
      </c>
      <c r="G512" s="26">
        <v>0</v>
      </c>
      <c r="H512" s="26">
        <v>3</v>
      </c>
      <c r="I512" s="26">
        <v>21.691147</v>
      </c>
      <c r="J512" s="26">
        <v>174</v>
      </c>
      <c r="K512" s="26">
        <v>180.28525</v>
      </c>
      <c r="L512" s="264"/>
      <c r="M512" s="263"/>
      <c r="N512" s="263"/>
      <c r="O512" s="264"/>
      <c r="P512" s="264"/>
      <c r="Q512" s="264"/>
      <c r="R512" s="264"/>
      <c r="S512" s="264"/>
      <c r="T512" s="259"/>
      <c r="U512" s="259"/>
    </row>
    <row r="513" spans="2:21" s="5" customFormat="1" ht="12.75" hidden="1">
      <c r="B513" s="262">
        <v>37956</v>
      </c>
      <c r="C513" s="26"/>
      <c r="D513" s="26">
        <v>0</v>
      </c>
      <c r="E513" s="26">
        <v>0</v>
      </c>
      <c r="F513" s="26">
        <v>0</v>
      </c>
      <c r="G513" s="26">
        <v>0</v>
      </c>
      <c r="H513" s="26">
        <v>3</v>
      </c>
      <c r="I513" s="26">
        <v>21.691147</v>
      </c>
      <c r="J513" s="26">
        <v>181</v>
      </c>
      <c r="K513" s="26">
        <v>164.47261000000003</v>
      </c>
      <c r="L513" s="264"/>
      <c r="M513" s="263"/>
      <c r="N513" s="263"/>
      <c r="O513" s="264"/>
      <c r="P513" s="264"/>
      <c r="Q513" s="264"/>
      <c r="R513" s="264"/>
      <c r="S513" s="264"/>
      <c r="T513" s="259"/>
      <c r="U513" s="259"/>
    </row>
    <row r="514" spans="2:21" s="5" customFormat="1" ht="12.75" hidden="1">
      <c r="B514" s="262">
        <v>37987</v>
      </c>
      <c r="C514" s="26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21.691147</v>
      </c>
      <c r="J514" s="26">
        <v>178</v>
      </c>
      <c r="K514" s="26">
        <v>116.50533500000002</v>
      </c>
      <c r="L514" s="264"/>
      <c r="M514" s="263"/>
      <c r="N514" s="263"/>
      <c r="O514" s="264"/>
      <c r="P514" s="264"/>
      <c r="Q514" s="264"/>
      <c r="R514" s="264"/>
      <c r="S514" s="264"/>
      <c r="T514" s="259"/>
      <c r="U514" s="259"/>
    </row>
    <row r="515" spans="2:21" s="5" customFormat="1" ht="12.75" hidden="1">
      <c r="B515" s="262">
        <v>38018</v>
      </c>
      <c r="C515" s="26"/>
      <c r="D515" s="26">
        <v>0</v>
      </c>
      <c r="E515" s="26">
        <v>0</v>
      </c>
      <c r="F515" s="26">
        <v>0</v>
      </c>
      <c r="G515" s="26">
        <v>0</v>
      </c>
      <c r="H515" s="26">
        <v>3</v>
      </c>
      <c r="I515" s="26">
        <v>21.691147</v>
      </c>
      <c r="J515" s="26">
        <v>182</v>
      </c>
      <c r="K515" s="26">
        <v>111.82480200000002</v>
      </c>
      <c r="L515" s="264"/>
      <c r="M515" s="263"/>
      <c r="N515" s="263"/>
      <c r="O515" s="264"/>
      <c r="P515" s="264"/>
      <c r="Q515" s="264"/>
      <c r="R515" s="264"/>
      <c r="S515" s="264"/>
      <c r="T515" s="259"/>
      <c r="U515" s="259"/>
    </row>
    <row r="516" spans="2:21" s="5" customFormat="1" ht="12.75" hidden="1">
      <c r="B516" s="262">
        <v>38047</v>
      </c>
      <c r="C516" s="26"/>
      <c r="D516" s="26">
        <v>0</v>
      </c>
      <c r="E516" s="26">
        <v>0</v>
      </c>
      <c r="F516" s="26">
        <v>0</v>
      </c>
      <c r="G516" s="26">
        <v>0</v>
      </c>
      <c r="H516" s="26">
        <v>3</v>
      </c>
      <c r="I516" s="26">
        <v>21.691147</v>
      </c>
      <c r="J516" s="26">
        <v>182</v>
      </c>
      <c r="K516" s="26">
        <v>109.88575600000001</v>
      </c>
      <c r="L516" s="264"/>
      <c r="M516" s="263"/>
      <c r="N516" s="263"/>
      <c r="O516" s="264"/>
      <c r="P516" s="264"/>
      <c r="Q516" s="264"/>
      <c r="R516" s="264"/>
      <c r="S516" s="264"/>
      <c r="T516" s="259"/>
      <c r="U516" s="259"/>
    </row>
    <row r="517" spans="2:21" s="5" customFormat="1" ht="12.75" hidden="1">
      <c r="B517" s="262">
        <v>38078</v>
      </c>
      <c r="C517" s="26"/>
      <c r="D517" s="26">
        <v>0</v>
      </c>
      <c r="E517" s="26">
        <v>0</v>
      </c>
      <c r="F517" s="26">
        <v>0</v>
      </c>
      <c r="G517" s="26">
        <v>0</v>
      </c>
      <c r="H517" s="26">
        <v>3</v>
      </c>
      <c r="I517" s="26">
        <v>21.691147</v>
      </c>
      <c r="J517" s="26">
        <v>182</v>
      </c>
      <c r="K517" s="26">
        <v>108.12012</v>
      </c>
      <c r="L517" s="264"/>
      <c r="M517" s="263"/>
      <c r="N517" s="263"/>
      <c r="O517" s="264"/>
      <c r="P517" s="264"/>
      <c r="Q517" s="264"/>
      <c r="R517" s="264"/>
      <c r="S517" s="264"/>
      <c r="T517" s="259"/>
      <c r="U517" s="259"/>
    </row>
    <row r="518" spans="2:21" s="5" customFormat="1" ht="12.75" hidden="1">
      <c r="B518" s="262">
        <v>38108</v>
      </c>
      <c r="C518" s="26"/>
      <c r="D518" s="26">
        <v>0</v>
      </c>
      <c r="E518" s="26">
        <v>0</v>
      </c>
      <c r="F518" s="26">
        <v>0</v>
      </c>
      <c r="G518" s="26">
        <v>0</v>
      </c>
      <c r="H518" s="26">
        <v>3</v>
      </c>
      <c r="I518" s="26">
        <v>21.691147</v>
      </c>
      <c r="J518" s="26">
        <v>191</v>
      </c>
      <c r="K518" s="26">
        <v>104.25392000000001</v>
      </c>
      <c r="L518" s="264"/>
      <c r="M518" s="263"/>
      <c r="N518" s="263"/>
      <c r="O518" s="264"/>
      <c r="P518" s="264"/>
      <c r="Q518" s="264"/>
      <c r="R518" s="264"/>
      <c r="S518" s="264"/>
      <c r="T518" s="259"/>
      <c r="U518" s="259"/>
    </row>
    <row r="519" spans="2:21" s="5" customFormat="1" ht="12.75" hidden="1">
      <c r="B519" s="262">
        <v>38139</v>
      </c>
      <c r="C519" s="26"/>
      <c r="D519" s="26">
        <v>0</v>
      </c>
      <c r="E519" s="26">
        <v>0</v>
      </c>
      <c r="F519" s="26">
        <v>0</v>
      </c>
      <c r="G519" s="26">
        <v>0</v>
      </c>
      <c r="H519" s="26">
        <v>3</v>
      </c>
      <c r="I519" s="26">
        <v>21.691147</v>
      </c>
      <c r="J519" s="26">
        <v>190</v>
      </c>
      <c r="K519" s="26">
        <v>35.250999</v>
      </c>
      <c r="L519" s="264"/>
      <c r="M519" s="263"/>
      <c r="N519" s="263"/>
      <c r="O519" s="264"/>
      <c r="P519" s="264"/>
      <c r="Q519" s="264"/>
      <c r="R519" s="264"/>
      <c r="S519" s="264"/>
      <c r="T519" s="259"/>
      <c r="U519" s="259"/>
    </row>
    <row r="520" spans="2:14" ht="12.75" hidden="1">
      <c r="B520" s="262">
        <v>38169</v>
      </c>
      <c r="C520" s="29"/>
      <c r="D520" s="26">
        <v>0</v>
      </c>
      <c r="E520" s="26">
        <v>0</v>
      </c>
      <c r="F520" s="26">
        <v>0</v>
      </c>
      <c r="G520" s="26">
        <v>0</v>
      </c>
      <c r="H520" s="26">
        <v>3</v>
      </c>
      <c r="I520" s="26">
        <v>21.691147</v>
      </c>
      <c r="J520" s="26">
        <v>189</v>
      </c>
      <c r="K520" s="26">
        <v>36.905571</v>
      </c>
      <c r="M520" s="263"/>
      <c r="N520" s="263"/>
    </row>
    <row r="521" spans="2:14" ht="12.75" hidden="1">
      <c r="B521" s="262">
        <v>38200</v>
      </c>
      <c r="C521" s="29"/>
      <c r="D521" s="26">
        <v>0</v>
      </c>
      <c r="E521" s="26">
        <v>0</v>
      </c>
      <c r="F521" s="26">
        <v>0</v>
      </c>
      <c r="G521" s="26">
        <v>0</v>
      </c>
      <c r="H521" s="26">
        <v>3</v>
      </c>
      <c r="I521" s="26">
        <v>24.214236</v>
      </c>
      <c r="J521" s="26">
        <v>186</v>
      </c>
      <c r="K521" s="26">
        <v>35.358473</v>
      </c>
      <c r="M521" s="263"/>
      <c r="N521" s="263"/>
    </row>
    <row r="522" spans="2:14" ht="12.75" hidden="1">
      <c r="B522" s="262">
        <v>38231</v>
      </c>
      <c r="C522" s="29"/>
      <c r="D522" s="26">
        <v>0</v>
      </c>
      <c r="E522" s="26">
        <v>0</v>
      </c>
      <c r="F522" s="26">
        <v>0</v>
      </c>
      <c r="G522" s="26">
        <v>0</v>
      </c>
      <c r="H522" s="26">
        <v>3</v>
      </c>
      <c r="I522" s="26">
        <v>24.214236</v>
      </c>
      <c r="J522" s="26">
        <v>185</v>
      </c>
      <c r="K522" s="26">
        <v>36.131347</v>
      </c>
      <c r="M522" s="263"/>
      <c r="N522" s="263"/>
    </row>
    <row r="523" spans="1:11" ht="12.75" hidden="1">
      <c r="A523" s="5"/>
      <c r="B523" s="262">
        <v>38261</v>
      </c>
      <c r="C523" s="37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24.214236</v>
      </c>
      <c r="J523" s="26">
        <v>182</v>
      </c>
      <c r="K523" s="26">
        <v>37.677073</v>
      </c>
    </row>
    <row r="524" spans="1:11" ht="12.75" hidden="1">
      <c r="A524" s="5"/>
      <c r="B524" s="262">
        <v>38292</v>
      </c>
      <c r="C524" s="37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24.214236</v>
      </c>
      <c r="J524" s="26">
        <v>182</v>
      </c>
      <c r="K524" s="26">
        <v>34.123986</v>
      </c>
    </row>
    <row r="525" spans="1:11" ht="12.75" hidden="1">
      <c r="A525" s="5"/>
      <c r="B525" s="262">
        <v>38322</v>
      </c>
      <c r="C525" s="37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23.875832</v>
      </c>
      <c r="J525" s="26">
        <v>181</v>
      </c>
      <c r="K525" s="26">
        <v>35.013379</v>
      </c>
    </row>
    <row r="526" spans="1:11" ht="12.75" hidden="1">
      <c r="A526" s="5"/>
      <c r="B526" s="262">
        <v>38353</v>
      </c>
      <c r="C526" s="37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12.268635</v>
      </c>
      <c r="J526" s="26">
        <v>180</v>
      </c>
      <c r="K526" s="26">
        <v>35.79954</v>
      </c>
    </row>
    <row r="527" spans="1:11" ht="12.75" hidden="1">
      <c r="A527" s="5"/>
      <c r="B527" s="262">
        <v>38384</v>
      </c>
      <c r="C527" s="37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12.268635</v>
      </c>
      <c r="J527" s="26">
        <v>177</v>
      </c>
      <c r="K527" s="26">
        <v>36.143379</v>
      </c>
    </row>
    <row r="528" spans="1:11" ht="12.75" hidden="1">
      <c r="A528" s="5"/>
      <c r="B528" s="262">
        <v>38412</v>
      </c>
      <c r="C528" s="37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12.268635</v>
      </c>
      <c r="J528" s="26">
        <v>175</v>
      </c>
      <c r="K528" s="26">
        <v>37.737681</v>
      </c>
    </row>
    <row r="529" spans="1:11" ht="12.75" hidden="1">
      <c r="A529" s="5"/>
      <c r="B529" s="262">
        <v>38443</v>
      </c>
      <c r="C529" s="37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12.268635</v>
      </c>
      <c r="J529" s="26">
        <v>174</v>
      </c>
      <c r="K529" s="26">
        <v>41.133503</v>
      </c>
    </row>
    <row r="530" spans="1:11" ht="12.75" hidden="1">
      <c r="A530" s="5"/>
      <c r="B530" s="262">
        <v>38473</v>
      </c>
      <c r="C530" s="37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12.268635</v>
      </c>
      <c r="J530" s="26">
        <v>172</v>
      </c>
      <c r="K530" s="26">
        <v>40.748549</v>
      </c>
    </row>
    <row r="531" spans="1:11" ht="12.75" hidden="1">
      <c r="A531" s="5"/>
      <c r="B531" s="262">
        <v>38504</v>
      </c>
      <c r="C531" s="37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12.268635</v>
      </c>
      <c r="J531" s="26">
        <v>171</v>
      </c>
      <c r="K531" s="26">
        <v>41.241228</v>
      </c>
    </row>
    <row r="532" spans="1:11" ht="12.75" hidden="1">
      <c r="A532" s="5"/>
      <c r="B532" s="262">
        <v>38534</v>
      </c>
      <c r="C532" s="37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12.855714</v>
      </c>
      <c r="J532" s="26">
        <v>170</v>
      </c>
      <c r="K532" s="26">
        <v>39.645994</v>
      </c>
    </row>
    <row r="533" spans="1:11" ht="12.75" hidden="1">
      <c r="A533" s="5"/>
      <c r="B533" s="262">
        <v>38565</v>
      </c>
      <c r="C533" s="37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12.862862</v>
      </c>
      <c r="J533" s="26">
        <v>170</v>
      </c>
      <c r="K533" s="26">
        <v>40.673273</v>
      </c>
    </row>
    <row r="534" spans="1:14" ht="12.75" hidden="1">
      <c r="A534" s="5"/>
      <c r="B534" s="262">
        <v>38596</v>
      </c>
      <c r="C534" s="37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12.862862</v>
      </c>
      <c r="J534" s="26">
        <v>169</v>
      </c>
      <c r="K534" s="26">
        <v>38.232201</v>
      </c>
      <c r="N534" s="272"/>
    </row>
    <row r="535" spans="1:11" ht="12.75" hidden="1">
      <c r="A535" s="5"/>
      <c r="B535" s="262">
        <v>38626</v>
      </c>
      <c r="C535" s="37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12.862862</v>
      </c>
      <c r="J535" s="26">
        <v>169</v>
      </c>
      <c r="K535" s="26">
        <v>38.508368</v>
      </c>
    </row>
    <row r="536" spans="1:11" ht="12.75" hidden="1">
      <c r="A536" s="5"/>
      <c r="B536" s="262">
        <v>38657</v>
      </c>
      <c r="C536" s="37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12.862862</v>
      </c>
      <c r="J536" s="26">
        <v>167</v>
      </c>
      <c r="K536" s="26">
        <v>38.270309</v>
      </c>
    </row>
    <row r="537" spans="1:11" ht="12.75" hidden="1">
      <c r="A537" s="5"/>
      <c r="B537" s="262">
        <v>38687</v>
      </c>
      <c r="C537" s="37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12.862862</v>
      </c>
      <c r="J537" s="26">
        <v>167</v>
      </c>
      <c r="K537" s="26">
        <v>36.624371</v>
      </c>
    </row>
    <row r="538" spans="1:11" ht="12.75" hidden="1">
      <c r="A538" s="5"/>
      <c r="B538" s="262">
        <v>38718</v>
      </c>
      <c r="C538" s="37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12.862862</v>
      </c>
      <c r="J538" s="26">
        <v>166</v>
      </c>
      <c r="K538" s="26">
        <v>37.333247</v>
      </c>
    </row>
    <row r="539" spans="1:11" ht="12.75" hidden="1">
      <c r="A539" s="5"/>
      <c r="B539" s="262">
        <v>38749</v>
      </c>
      <c r="C539" s="37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12.862862</v>
      </c>
      <c r="J539" s="26">
        <v>166</v>
      </c>
      <c r="K539" s="26">
        <v>37.857852</v>
      </c>
    </row>
    <row r="540" spans="1:11" ht="12.75" hidden="1">
      <c r="A540" s="5"/>
      <c r="B540" s="262">
        <v>38777</v>
      </c>
      <c r="C540" s="37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12.862862</v>
      </c>
      <c r="J540" s="26">
        <v>166</v>
      </c>
      <c r="K540" s="26">
        <v>39.383274</v>
      </c>
    </row>
    <row r="541" spans="1:11" ht="12.75" hidden="1">
      <c r="A541" s="5"/>
      <c r="B541" s="262">
        <v>38808</v>
      </c>
      <c r="C541" s="37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12.862862</v>
      </c>
      <c r="J541" s="26">
        <v>166</v>
      </c>
      <c r="K541" s="26">
        <v>41.359811</v>
      </c>
    </row>
    <row r="542" spans="1:11" ht="12.75" hidden="1">
      <c r="A542" s="5"/>
      <c r="B542" s="262">
        <v>38838</v>
      </c>
      <c r="C542" s="37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12.862862</v>
      </c>
      <c r="J542" s="26">
        <v>165</v>
      </c>
      <c r="K542" s="26">
        <v>41.861102</v>
      </c>
    </row>
    <row r="543" spans="1:11" ht="12.75" hidden="1">
      <c r="A543" s="5"/>
      <c r="B543" s="262">
        <v>38869</v>
      </c>
      <c r="C543" s="37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12.862862</v>
      </c>
      <c r="J543" s="26">
        <v>164</v>
      </c>
      <c r="K543" s="26">
        <v>43.009287</v>
      </c>
    </row>
    <row r="544" spans="1:11" ht="12.75" hidden="1">
      <c r="A544" s="5"/>
      <c r="B544" s="262">
        <v>38899</v>
      </c>
      <c r="C544" s="37"/>
      <c r="D544" s="26">
        <v>0</v>
      </c>
      <c r="E544" s="26">
        <v>0</v>
      </c>
      <c r="F544" s="26">
        <v>0</v>
      </c>
      <c r="G544" s="26">
        <v>0</v>
      </c>
      <c r="H544" s="26">
        <v>2</v>
      </c>
      <c r="I544" s="26">
        <v>13.621816</v>
      </c>
      <c r="J544" s="26">
        <v>163</v>
      </c>
      <c r="K544" s="26">
        <v>43.588516</v>
      </c>
    </row>
    <row r="545" spans="1:11" ht="12.75" hidden="1">
      <c r="A545" s="5"/>
      <c r="B545" s="262">
        <v>38930</v>
      </c>
      <c r="C545" s="37"/>
      <c r="D545" s="26">
        <v>0</v>
      </c>
      <c r="E545" s="26">
        <v>0</v>
      </c>
      <c r="F545" s="26">
        <v>0</v>
      </c>
      <c r="G545" s="26">
        <v>0</v>
      </c>
      <c r="H545" s="26">
        <v>2</v>
      </c>
      <c r="I545" s="26">
        <v>13.622246</v>
      </c>
      <c r="J545" s="26">
        <v>163</v>
      </c>
      <c r="K545" s="26">
        <v>44.38958</v>
      </c>
    </row>
    <row r="546" spans="1:11" ht="12.75" hidden="1">
      <c r="A546" s="5"/>
      <c r="B546" s="262">
        <v>38961</v>
      </c>
      <c r="C546" s="37"/>
      <c r="D546" s="26">
        <v>0</v>
      </c>
      <c r="E546" s="26">
        <v>0</v>
      </c>
      <c r="F546" s="26">
        <v>0</v>
      </c>
      <c r="G546" s="26">
        <v>0</v>
      </c>
      <c r="H546" s="26">
        <v>2</v>
      </c>
      <c r="I546" s="26">
        <v>13.622246</v>
      </c>
      <c r="J546" s="26">
        <v>162</v>
      </c>
      <c r="K546" s="26">
        <v>45.001228</v>
      </c>
    </row>
    <row r="547" spans="1:11" ht="12.75" hidden="1">
      <c r="A547" s="5"/>
      <c r="B547" s="262">
        <v>38991</v>
      </c>
      <c r="C547" s="37"/>
      <c r="D547" s="26">
        <v>0</v>
      </c>
      <c r="E547" s="26">
        <v>0</v>
      </c>
      <c r="F547" s="26">
        <v>0</v>
      </c>
      <c r="G547" s="26">
        <v>0</v>
      </c>
      <c r="H547" s="26">
        <v>2</v>
      </c>
      <c r="I547" s="26">
        <v>13.622246</v>
      </c>
      <c r="J547" s="26">
        <v>162</v>
      </c>
      <c r="K547" s="26">
        <v>45.972475</v>
      </c>
    </row>
    <row r="548" spans="1:11" ht="12.75" hidden="1">
      <c r="A548" s="5"/>
      <c r="B548" s="262">
        <v>39022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2</v>
      </c>
      <c r="I548" s="26">
        <v>13.622246</v>
      </c>
      <c r="J548" s="26">
        <v>162</v>
      </c>
      <c r="K548" s="26">
        <v>45.195419</v>
      </c>
    </row>
    <row r="549" spans="1:11" ht="12.75" hidden="1">
      <c r="A549" s="5"/>
      <c r="B549" s="262">
        <v>39052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2</v>
      </c>
      <c r="I549" s="26">
        <v>13.622246</v>
      </c>
      <c r="J549" s="26">
        <v>162</v>
      </c>
      <c r="K549" s="26">
        <v>45.380017</v>
      </c>
    </row>
    <row r="550" spans="1:11" ht="12.75" hidden="1">
      <c r="A550" s="5"/>
      <c r="B550" s="262">
        <v>39083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2</v>
      </c>
      <c r="I550" s="26">
        <v>13.622246</v>
      </c>
      <c r="J550" s="26">
        <v>161</v>
      </c>
      <c r="K550" s="26">
        <v>39.839177</v>
      </c>
    </row>
    <row r="551" spans="1:11" ht="12.75" hidden="1">
      <c r="A551" s="5"/>
      <c r="B551" s="262">
        <v>39114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2</v>
      </c>
      <c r="I551" s="26">
        <v>13.622246</v>
      </c>
      <c r="J551" s="26">
        <v>161</v>
      </c>
      <c r="K551" s="26">
        <v>40.625435</v>
      </c>
    </row>
    <row r="552" spans="1:11" ht="12.75" hidden="1">
      <c r="A552" s="5"/>
      <c r="B552" s="262">
        <v>39142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13.622246</v>
      </c>
      <c r="J552" s="26">
        <v>159</v>
      </c>
      <c r="K552" s="26">
        <v>39.760914</v>
      </c>
    </row>
    <row r="553" spans="1:11" ht="12.75" hidden="1">
      <c r="A553" s="5"/>
      <c r="B553" s="262">
        <v>39173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13.622246</v>
      </c>
      <c r="J553" s="26">
        <v>158</v>
      </c>
      <c r="K553" s="26">
        <v>43.102389</v>
      </c>
    </row>
    <row r="554" spans="1:11" ht="12.75" hidden="1">
      <c r="A554" s="5"/>
      <c r="B554" s="262">
        <v>39203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13.622246</v>
      </c>
      <c r="J554" s="26">
        <v>158</v>
      </c>
      <c r="K554" s="26">
        <v>43.563649</v>
      </c>
    </row>
    <row r="555" spans="1:11" ht="12.75" hidden="1">
      <c r="A555" s="5"/>
      <c r="B555" s="262">
        <v>39234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13.622246</v>
      </c>
      <c r="J555" s="26">
        <v>158</v>
      </c>
      <c r="K555" s="26">
        <v>43.225602</v>
      </c>
    </row>
    <row r="556" spans="1:11" ht="12.75" hidden="1">
      <c r="A556" s="5"/>
      <c r="B556" s="262">
        <v>39264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14.260085</v>
      </c>
      <c r="J556" s="26">
        <v>157</v>
      </c>
      <c r="K556" s="26">
        <v>43.667378</v>
      </c>
    </row>
    <row r="557" spans="1:11" ht="12.75" hidden="1">
      <c r="A557" s="5"/>
      <c r="B557" s="262">
        <v>39295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14.260467</v>
      </c>
      <c r="J557" s="26">
        <v>156</v>
      </c>
      <c r="K557" s="26">
        <v>44.464745</v>
      </c>
    </row>
    <row r="558" spans="1:11" ht="12.75" hidden="1">
      <c r="A558" s="5"/>
      <c r="B558" s="262">
        <v>39326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14.260467</v>
      </c>
      <c r="J558" s="26">
        <v>156</v>
      </c>
      <c r="K558" s="26">
        <v>44.197134</v>
      </c>
    </row>
    <row r="559" spans="1:11" ht="12.75" hidden="1">
      <c r="A559" s="5"/>
      <c r="B559" s="262">
        <v>39356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14.260467</v>
      </c>
      <c r="J559" s="26">
        <v>156</v>
      </c>
      <c r="K559" s="26">
        <v>44.622295</v>
      </c>
    </row>
    <row r="560" spans="1:11" ht="12.75" hidden="1">
      <c r="A560" s="5"/>
      <c r="B560" s="262">
        <v>39387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14.260467</v>
      </c>
      <c r="J560" s="26">
        <v>155</v>
      </c>
      <c r="K560" s="26">
        <v>40.402045</v>
      </c>
    </row>
    <row r="561" spans="1:11" ht="12.75" hidden="1">
      <c r="A561" s="5"/>
      <c r="B561" s="262">
        <v>39417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14.260467</v>
      </c>
      <c r="J561" s="26">
        <v>155</v>
      </c>
      <c r="K561" s="26">
        <v>40.913201</v>
      </c>
    </row>
    <row r="562" spans="1:11" ht="12.75">
      <c r="A562" s="5"/>
      <c r="B562" s="262">
        <v>39448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14.260467</v>
      </c>
      <c r="J562" s="26">
        <v>155</v>
      </c>
      <c r="K562" s="26">
        <v>40.717387</v>
      </c>
    </row>
    <row r="563" spans="1:11" ht="12.75">
      <c r="A563" s="5"/>
      <c r="B563" s="262">
        <v>39479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14.260467</v>
      </c>
      <c r="J563" s="26">
        <v>155</v>
      </c>
      <c r="K563" s="26">
        <v>41.338191</v>
      </c>
    </row>
    <row r="564" spans="1:11" ht="12.75">
      <c r="A564" s="5"/>
      <c r="B564" s="262">
        <v>39508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14.260467</v>
      </c>
      <c r="J564" s="26">
        <v>155</v>
      </c>
      <c r="K564" s="26">
        <v>42.862983</v>
      </c>
    </row>
    <row r="565" spans="1:11" ht="12.75">
      <c r="A565" s="5"/>
      <c r="B565" s="262">
        <v>39539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14.260467</v>
      </c>
      <c r="J565" s="26">
        <v>154</v>
      </c>
      <c r="K565" s="26">
        <v>46.559388</v>
      </c>
    </row>
    <row r="566" spans="1:11" ht="12.75">
      <c r="A566" s="5"/>
      <c r="B566" s="262">
        <v>39569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14.260467</v>
      </c>
      <c r="J566" s="26">
        <v>154</v>
      </c>
      <c r="K566" s="26">
        <v>48.286402</v>
      </c>
    </row>
    <row r="567" spans="1:11" ht="12.75">
      <c r="A567" s="5"/>
      <c r="B567" s="262">
        <v>39600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14.260467</v>
      </c>
      <c r="J567" s="26">
        <v>154</v>
      </c>
      <c r="K567" s="26">
        <v>48.829297</v>
      </c>
    </row>
    <row r="568" spans="1:11" ht="12.75">
      <c r="A568" s="5"/>
      <c r="B568" s="262">
        <v>39630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15.769544</v>
      </c>
      <c r="J568" s="29">
        <v>152</v>
      </c>
      <c r="K568" s="29">
        <v>49.431736</v>
      </c>
    </row>
    <row r="569" spans="1:11" ht="12.75">
      <c r="A569" s="5"/>
      <c r="B569" s="262">
        <v>39661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48.590583</v>
      </c>
    </row>
    <row r="570" spans="1:12" ht="12.75">
      <c r="A570" s="5"/>
      <c r="B570" s="262">
        <v>39692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49.190953</v>
      </c>
      <c r="L570" s="270"/>
    </row>
    <row r="571" spans="1:12" ht="12.75">
      <c r="A571" s="5"/>
      <c r="B571" s="262">
        <v>39722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15.770425</v>
      </c>
      <c r="J571" s="29">
        <v>152</v>
      </c>
      <c r="K571" s="29">
        <v>50.58423</v>
      </c>
      <c r="L571" s="270"/>
    </row>
    <row r="572" spans="1:12" ht="12.75">
      <c r="A572" s="5"/>
      <c r="B572" s="262">
        <v>39753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15.770425</v>
      </c>
      <c r="J572" s="29">
        <v>152</v>
      </c>
      <c r="K572" s="29">
        <v>49.47676</v>
      </c>
      <c r="L572" s="270"/>
    </row>
    <row r="573" spans="1:12" ht="12.75">
      <c r="A573" s="5"/>
      <c r="B573" s="262">
        <v>39783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15.761584</v>
      </c>
      <c r="J573" s="29">
        <v>151</v>
      </c>
      <c r="K573" s="29">
        <v>49.945907</v>
      </c>
      <c r="L573" s="270"/>
    </row>
    <row r="574" spans="1:12" ht="12.75">
      <c r="A574" s="5"/>
      <c r="B574" s="262">
        <v>39814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15.770425</v>
      </c>
      <c r="J574" s="29">
        <v>151</v>
      </c>
      <c r="K574" s="29">
        <v>51</v>
      </c>
      <c r="L574" s="270"/>
    </row>
    <row r="575" spans="1:12" ht="12.75">
      <c r="A575" s="5"/>
      <c r="B575" s="262">
        <v>39845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15.770425</v>
      </c>
      <c r="J575" s="29">
        <v>151</v>
      </c>
      <c r="K575" s="29">
        <v>50.120605</v>
      </c>
      <c r="L575" s="270"/>
    </row>
    <row r="576" spans="1:12" ht="12.75">
      <c r="A576" s="5"/>
      <c r="B576" s="262">
        <v>39873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50.576047</v>
      </c>
      <c r="L576" s="270"/>
    </row>
    <row r="577" spans="1:12" ht="12.75" hidden="1">
      <c r="A577" s="5"/>
      <c r="B577" s="262">
        <v>39904</v>
      </c>
      <c r="C577" s="29"/>
      <c r="D577" s="26">
        <v>0</v>
      </c>
      <c r="E577" s="29">
        <v>0</v>
      </c>
      <c r="F577" s="26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50.576047</v>
      </c>
      <c r="L577" s="270"/>
    </row>
    <row r="578" spans="1:12" ht="12.75" hidden="1">
      <c r="A578" s="5"/>
      <c r="B578" s="262">
        <v>39934</v>
      </c>
      <c r="C578" s="29"/>
      <c r="D578" s="26">
        <v>0</v>
      </c>
      <c r="E578" s="29">
        <v>0</v>
      </c>
      <c r="F578" s="26">
        <v>0</v>
      </c>
      <c r="G578" s="29">
        <v>0</v>
      </c>
      <c r="H578" s="29">
        <v>2</v>
      </c>
      <c r="I578" s="29">
        <v>15.770425</v>
      </c>
      <c r="J578" s="29">
        <v>149</v>
      </c>
      <c r="K578" s="29">
        <v>50.576047</v>
      </c>
      <c r="L578" s="270"/>
    </row>
    <row r="579" spans="1:12" ht="12.75">
      <c r="A579" s="5"/>
      <c r="B579" s="262">
        <v>39965</v>
      </c>
      <c r="C579" s="29"/>
      <c r="D579" s="26">
        <v>0</v>
      </c>
      <c r="E579" s="29">
        <v>0</v>
      </c>
      <c r="F579" s="26">
        <v>0</v>
      </c>
      <c r="G579" s="29">
        <v>0</v>
      </c>
      <c r="H579" s="29">
        <v>2</v>
      </c>
      <c r="I579" s="29">
        <v>15.770425</v>
      </c>
      <c r="J579" s="29">
        <v>149</v>
      </c>
      <c r="K579" s="29">
        <v>55.032876</v>
      </c>
      <c r="L579" s="270"/>
    </row>
    <row r="580" spans="1:12" ht="12.75">
      <c r="A580" s="5"/>
      <c r="B580" s="262">
        <v>39995</v>
      </c>
      <c r="C580" s="29"/>
      <c r="D580" s="26">
        <v>0</v>
      </c>
      <c r="E580" s="29">
        <v>0</v>
      </c>
      <c r="F580" s="26">
        <v>0</v>
      </c>
      <c r="G580" s="29">
        <v>0</v>
      </c>
      <c r="H580" s="29">
        <v>2</v>
      </c>
      <c r="I580" s="29">
        <v>16.308069</v>
      </c>
      <c r="J580" s="29">
        <v>148</v>
      </c>
      <c r="K580" s="29">
        <v>55.66434</v>
      </c>
      <c r="L580" s="270"/>
    </row>
    <row r="581" spans="1:12" ht="12.75">
      <c r="A581" s="5"/>
      <c r="B581" s="262">
        <v>40026</v>
      </c>
      <c r="C581" s="29"/>
      <c r="D581" s="26">
        <v>0</v>
      </c>
      <c r="E581" s="29">
        <v>0</v>
      </c>
      <c r="F581" s="26">
        <v>0</v>
      </c>
      <c r="G581" s="29">
        <v>0</v>
      </c>
      <c r="H581" s="29">
        <v>2</v>
      </c>
      <c r="I581" s="29">
        <v>16.308257</v>
      </c>
      <c r="J581" s="29">
        <v>146</v>
      </c>
      <c r="K581" s="29">
        <v>56.243701</v>
      </c>
      <c r="L581" s="270"/>
    </row>
    <row r="582" spans="1:12" ht="12.75">
      <c r="A582" s="5"/>
      <c r="B582" s="262">
        <v>40057</v>
      </c>
      <c r="C582" s="29"/>
      <c r="D582" s="26">
        <v>0</v>
      </c>
      <c r="E582" s="29">
        <v>0</v>
      </c>
      <c r="F582" s="26">
        <v>0</v>
      </c>
      <c r="G582" s="29">
        <v>0</v>
      </c>
      <c r="H582" s="29">
        <v>2</v>
      </c>
      <c r="I582" s="29">
        <v>16.308257</v>
      </c>
      <c r="J582" s="29">
        <v>146</v>
      </c>
      <c r="K582" s="29">
        <v>56.790676</v>
      </c>
      <c r="L582" s="270"/>
    </row>
    <row r="583" spans="1:12" ht="12.75">
      <c r="A583" s="5"/>
      <c r="B583" s="262">
        <v>40087</v>
      </c>
      <c r="C583" s="29"/>
      <c r="D583" s="26">
        <v>0</v>
      </c>
      <c r="E583" s="29">
        <v>0</v>
      </c>
      <c r="F583" s="26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57.082894</v>
      </c>
      <c r="L583" s="270"/>
    </row>
    <row r="584" spans="1:12" ht="12.75">
      <c r="A584" s="5"/>
      <c r="B584" s="262">
        <v>40118</v>
      </c>
      <c r="C584" s="29"/>
      <c r="D584" s="26">
        <v>0</v>
      </c>
      <c r="E584" s="29">
        <v>0</v>
      </c>
      <c r="F584" s="26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60.357684</v>
      </c>
      <c r="L584" s="270"/>
    </row>
    <row r="585" spans="1:12" ht="12.75">
      <c r="A585" s="5"/>
      <c r="B585" s="262">
        <v>40148</v>
      </c>
      <c r="C585" s="29"/>
      <c r="D585" s="26">
        <v>0</v>
      </c>
      <c r="E585" s="29">
        <v>0</v>
      </c>
      <c r="F585" s="26">
        <v>0</v>
      </c>
      <c r="G585" s="29">
        <v>0</v>
      </c>
      <c r="H585" s="29">
        <v>2</v>
      </c>
      <c r="I585" s="29">
        <v>16.308257</v>
      </c>
      <c r="J585" s="29">
        <v>145</v>
      </c>
      <c r="K585" s="29">
        <v>58.228108</v>
      </c>
      <c r="L585" s="270"/>
    </row>
    <row r="586" spans="1:12" ht="12.75">
      <c r="A586" s="5"/>
      <c r="B586" s="262">
        <v>40179</v>
      </c>
      <c r="C586" s="29"/>
      <c r="D586" s="26">
        <v>0</v>
      </c>
      <c r="E586" s="29">
        <v>0</v>
      </c>
      <c r="F586" s="26">
        <v>0</v>
      </c>
      <c r="G586" s="29">
        <v>0</v>
      </c>
      <c r="H586" s="29">
        <v>2</v>
      </c>
      <c r="I586" s="29">
        <v>16.308257</v>
      </c>
      <c r="J586" s="29">
        <v>145</v>
      </c>
      <c r="K586" s="29">
        <v>58.840232</v>
      </c>
      <c r="L586" s="270"/>
    </row>
    <row r="587" spans="1:12" ht="12.75">
      <c r="A587" s="5"/>
      <c r="B587" s="262">
        <v>40210</v>
      </c>
      <c r="C587" s="29"/>
      <c r="D587" s="26">
        <v>0</v>
      </c>
      <c r="E587" s="29">
        <v>0</v>
      </c>
      <c r="F587" s="26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59.269149</v>
      </c>
      <c r="L587" s="270"/>
    </row>
    <row r="588" spans="1:12" ht="12.75">
      <c r="A588" s="5"/>
      <c r="B588" s="262">
        <v>40238</v>
      </c>
      <c r="C588" s="29"/>
      <c r="D588" s="26">
        <v>0</v>
      </c>
      <c r="E588" s="29">
        <v>0</v>
      </c>
      <c r="F588" s="26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54.226042</v>
      </c>
      <c r="L588" s="270"/>
    </row>
    <row r="589" spans="1:12" ht="12.75">
      <c r="A589" s="5"/>
      <c r="B589" s="262">
        <v>40269</v>
      </c>
      <c r="C589" s="29"/>
      <c r="D589" s="26">
        <v>0</v>
      </c>
      <c r="E589" s="29">
        <v>0</v>
      </c>
      <c r="F589" s="26">
        <v>0</v>
      </c>
      <c r="G589" s="29">
        <v>0</v>
      </c>
      <c r="H589" s="29">
        <v>2</v>
      </c>
      <c r="I589" s="29">
        <v>16.308257</v>
      </c>
      <c r="J589" s="29">
        <v>144</v>
      </c>
      <c r="K589" s="29">
        <v>57.818366</v>
      </c>
      <c r="L589" s="270"/>
    </row>
    <row r="590" spans="1:12" ht="12.75">
      <c r="A590" s="5"/>
      <c r="B590" s="262">
        <v>40299</v>
      </c>
      <c r="C590" s="29"/>
      <c r="D590" s="26">
        <v>0</v>
      </c>
      <c r="E590" s="29">
        <v>0</v>
      </c>
      <c r="F590" s="26">
        <v>0</v>
      </c>
      <c r="G590" s="29">
        <v>0</v>
      </c>
      <c r="H590" s="29">
        <v>2</v>
      </c>
      <c r="I590" s="29">
        <v>16.308257</v>
      </c>
      <c r="J590" s="29">
        <v>144</v>
      </c>
      <c r="K590" s="29">
        <v>58.794556</v>
      </c>
      <c r="L590" s="270"/>
    </row>
    <row r="591" spans="1:12" ht="12.75">
      <c r="A591" s="5"/>
      <c r="B591" s="262">
        <v>40330</v>
      </c>
      <c r="C591" s="29"/>
      <c r="D591" s="26">
        <v>0</v>
      </c>
      <c r="E591" s="29">
        <v>0</v>
      </c>
      <c r="F591" s="26">
        <v>0</v>
      </c>
      <c r="G591" s="29">
        <v>0</v>
      </c>
      <c r="H591" s="29">
        <v>2</v>
      </c>
      <c r="I591" s="29">
        <v>16.37611</v>
      </c>
      <c r="J591" s="29">
        <v>144</v>
      </c>
      <c r="K591" s="29">
        <v>59.248863</v>
      </c>
      <c r="L591" s="270"/>
    </row>
    <row r="592" spans="1:12" ht="12.75">
      <c r="A592" s="5"/>
      <c r="B592" s="262">
        <v>40360</v>
      </c>
      <c r="C592" s="29"/>
      <c r="D592" s="26">
        <v>0</v>
      </c>
      <c r="E592" s="29">
        <v>0</v>
      </c>
      <c r="F592" s="26">
        <v>0</v>
      </c>
      <c r="G592" s="29">
        <v>0</v>
      </c>
      <c r="H592" s="29">
        <v>2</v>
      </c>
      <c r="I592" s="29">
        <v>16.601507</v>
      </c>
      <c r="J592" s="29">
        <v>144</v>
      </c>
      <c r="K592" s="29">
        <v>58.064527</v>
      </c>
      <c r="L592" s="270"/>
    </row>
    <row r="593" spans="1:12" ht="12.75">
      <c r="A593" s="5"/>
      <c r="B593" s="262">
        <v>40391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58.591094</v>
      </c>
      <c r="L593" s="270"/>
    </row>
    <row r="594" spans="1:12" ht="12.75">
      <c r="A594" s="5"/>
      <c r="B594" s="262">
        <v>40422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58.967867</v>
      </c>
      <c r="L594" s="270"/>
    </row>
    <row r="595" spans="1:12" ht="12.75">
      <c r="A595" s="5"/>
      <c r="B595" s="262">
        <v>40452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60.058902</v>
      </c>
      <c r="L595" s="270"/>
    </row>
    <row r="596" spans="1:12" ht="12.75">
      <c r="A596" s="5"/>
      <c r="B596" s="262">
        <v>40483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58.094671</v>
      </c>
      <c r="L596" s="270"/>
    </row>
    <row r="597" spans="1:12" ht="12.75">
      <c r="A597" s="5"/>
      <c r="B597" s="262">
        <v>40513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16.60167</v>
      </c>
      <c r="J597" s="29">
        <v>144</v>
      </c>
      <c r="K597" s="29">
        <v>58.598158</v>
      </c>
      <c r="L597" s="270"/>
    </row>
    <row r="598" spans="1:12" ht="12.75">
      <c r="A598" s="5"/>
      <c r="B598" s="262">
        <v>40544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16.60167</v>
      </c>
      <c r="J598" s="29">
        <v>144</v>
      </c>
      <c r="K598" s="29">
        <v>59.118197</v>
      </c>
      <c r="L598" s="270"/>
    </row>
    <row r="599" spans="1:12" ht="12.75">
      <c r="A599" s="5"/>
      <c r="B599" s="262">
        <v>40575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59.638242</v>
      </c>
      <c r="L599" s="270"/>
    </row>
    <row r="600" spans="1:12" ht="12.75">
      <c r="A600" s="5"/>
      <c r="B600" s="262">
        <v>40603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16.60167</v>
      </c>
      <c r="J600" s="29">
        <v>143</v>
      </c>
      <c r="K600" s="29">
        <v>60.913424</v>
      </c>
      <c r="L600" s="270"/>
    </row>
    <row r="601" spans="1:12" ht="12.75">
      <c r="A601" s="5"/>
      <c r="B601" s="262">
        <v>40634</v>
      </c>
      <c r="C601" s="29"/>
      <c r="D601" s="29">
        <v>0</v>
      </c>
      <c r="E601" s="29">
        <v>0</v>
      </c>
      <c r="F601" s="277">
        <v>0</v>
      </c>
      <c r="G601" s="29">
        <v>0</v>
      </c>
      <c r="H601" s="29">
        <v>2</v>
      </c>
      <c r="I601" s="29">
        <v>16.60167</v>
      </c>
      <c r="J601" s="29">
        <v>143</v>
      </c>
      <c r="K601" s="29">
        <v>65.198714</v>
      </c>
      <c r="L601" s="270"/>
    </row>
    <row r="602" spans="1:12" ht="12.75">
      <c r="A602" s="5"/>
      <c r="B602" s="262">
        <v>40664</v>
      </c>
      <c r="C602" s="29"/>
      <c r="D602" s="29">
        <v>0</v>
      </c>
      <c r="E602" s="29">
        <v>0</v>
      </c>
      <c r="F602" s="277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66.98183</v>
      </c>
      <c r="L602" s="270"/>
    </row>
    <row r="603" spans="1:12" ht="12.75">
      <c r="A603" s="5"/>
      <c r="B603" s="262">
        <v>40695</v>
      </c>
      <c r="C603" s="29"/>
      <c r="D603" s="29">
        <v>0</v>
      </c>
      <c r="E603" s="29">
        <v>0</v>
      </c>
      <c r="F603" s="277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67.640368</v>
      </c>
      <c r="L603" s="270"/>
    </row>
    <row r="604" spans="2:15" ht="12.75">
      <c r="B604" s="262">
        <v>40725</v>
      </c>
      <c r="C604" s="29"/>
      <c r="D604" s="29">
        <v>0</v>
      </c>
      <c r="E604" s="29">
        <v>0</v>
      </c>
      <c r="F604" s="277">
        <v>0</v>
      </c>
      <c r="G604" s="29">
        <v>0</v>
      </c>
      <c r="H604" s="29">
        <v>2</v>
      </c>
      <c r="I604" s="29">
        <v>17.226704</v>
      </c>
      <c r="J604" s="29">
        <v>144</v>
      </c>
      <c r="K604" s="29">
        <v>67.953882</v>
      </c>
      <c r="L604" s="270"/>
      <c r="M604" s="263"/>
      <c r="N604" s="263"/>
      <c r="O604" s="264"/>
    </row>
    <row r="605" spans="2:15" ht="12.75">
      <c r="B605" s="262">
        <v>40756</v>
      </c>
      <c r="C605" s="29"/>
      <c r="D605" s="29">
        <v>0</v>
      </c>
      <c r="E605" s="29">
        <v>0</v>
      </c>
      <c r="F605" s="277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68.428208</v>
      </c>
      <c r="L605" s="270"/>
      <c r="M605" s="263"/>
      <c r="N605" s="263"/>
      <c r="O605" s="264"/>
    </row>
    <row r="606" spans="2:15" ht="12.75">
      <c r="B606" s="262">
        <v>40787</v>
      </c>
      <c r="C606" s="29"/>
      <c r="D606" s="29">
        <v>0</v>
      </c>
      <c r="E606" s="29">
        <v>0</v>
      </c>
      <c r="F606" s="277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69.102584</v>
      </c>
      <c r="L606" s="270"/>
      <c r="M606" s="263"/>
      <c r="N606" s="263"/>
      <c r="O606" s="264"/>
    </row>
    <row r="607" spans="2:15" ht="12.75">
      <c r="B607" s="262">
        <v>40818</v>
      </c>
      <c r="C607" s="29"/>
      <c r="D607" s="29">
        <v>0</v>
      </c>
      <c r="E607" s="29">
        <v>0</v>
      </c>
      <c r="F607" s="277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69.777168</v>
      </c>
      <c r="L607" s="270"/>
      <c r="M607" s="263"/>
      <c r="N607" s="263"/>
      <c r="O607" s="264"/>
    </row>
    <row r="608" spans="2:15" ht="12.75">
      <c r="B608" s="262">
        <v>40850</v>
      </c>
      <c r="C608" s="29"/>
      <c r="D608" s="29">
        <v>0</v>
      </c>
      <c r="E608" s="29">
        <v>0</v>
      </c>
      <c r="F608" s="277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70.706607</v>
      </c>
      <c r="L608" s="270"/>
      <c r="M608" s="263"/>
      <c r="N608" s="263"/>
      <c r="O608" s="264"/>
    </row>
    <row r="609" spans="2:15" ht="12.75">
      <c r="B609" s="262">
        <v>40881</v>
      </c>
      <c r="C609" s="29"/>
      <c r="D609" s="29">
        <v>0</v>
      </c>
      <c r="E609" s="29">
        <v>0</v>
      </c>
      <c r="F609" s="277">
        <v>0</v>
      </c>
      <c r="G609" s="29">
        <v>0</v>
      </c>
      <c r="H609" s="29">
        <v>2</v>
      </c>
      <c r="I609" s="29">
        <v>17.227063</v>
      </c>
      <c r="J609" s="29">
        <v>144</v>
      </c>
      <c r="K609" s="29">
        <v>71.308446</v>
      </c>
      <c r="L609" s="270"/>
      <c r="M609" s="263"/>
      <c r="N609" s="263"/>
      <c r="O609" s="264"/>
    </row>
    <row r="610" spans="2:15" ht="12.75">
      <c r="B610" s="262">
        <v>40909</v>
      </c>
      <c r="C610" s="29"/>
      <c r="D610" s="29">
        <v>0</v>
      </c>
      <c r="E610" s="29">
        <v>0</v>
      </c>
      <c r="F610" s="277">
        <v>0</v>
      </c>
      <c r="G610" s="29">
        <v>0</v>
      </c>
      <c r="H610" s="29">
        <v>2</v>
      </c>
      <c r="I610" s="29">
        <v>17.227063</v>
      </c>
      <c r="J610" s="29">
        <v>144</v>
      </c>
      <c r="K610" s="29">
        <v>70.62863</v>
      </c>
      <c r="L610" s="270"/>
      <c r="M610" s="263"/>
      <c r="N610" s="263"/>
      <c r="O610" s="264"/>
    </row>
    <row r="611" spans="2:15" ht="12.75">
      <c r="B611" s="262">
        <v>40940</v>
      </c>
      <c r="C611" s="29"/>
      <c r="D611" s="29">
        <v>0</v>
      </c>
      <c r="E611" s="29">
        <v>0</v>
      </c>
      <c r="F611" s="277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71.299192</v>
      </c>
      <c r="L611" s="270"/>
      <c r="M611" s="263"/>
      <c r="N611" s="263"/>
      <c r="O611" s="264"/>
    </row>
    <row r="612" spans="2:15" ht="12.75">
      <c r="B612" s="262">
        <v>40969</v>
      </c>
      <c r="C612" s="29"/>
      <c r="D612" s="29">
        <v>0</v>
      </c>
      <c r="E612" s="29">
        <v>0</v>
      </c>
      <c r="F612" s="277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73.063838</v>
      </c>
      <c r="L612" s="270"/>
      <c r="M612" s="263"/>
      <c r="N612" s="263"/>
      <c r="O612" s="264"/>
    </row>
    <row r="613" spans="1:12" ht="12.75">
      <c r="A613" s="5"/>
      <c r="B613" s="276"/>
      <c r="C613" s="30"/>
      <c r="D613" s="30"/>
      <c r="E613" s="30"/>
      <c r="F613" s="305"/>
      <c r="G613" s="30"/>
      <c r="H613" s="30"/>
      <c r="I613" s="30"/>
      <c r="J613" s="30"/>
      <c r="K613" s="30"/>
      <c r="L613" s="270"/>
    </row>
    <row r="614" spans="1:12" ht="12.75">
      <c r="A614" s="5"/>
      <c r="B614" s="276"/>
      <c r="C614" s="30"/>
      <c r="D614" s="7"/>
      <c r="E614" s="30"/>
      <c r="F614" s="7"/>
      <c r="G614" s="30"/>
      <c r="H614" s="30"/>
      <c r="I614" s="30"/>
      <c r="J614" s="30"/>
      <c r="K614" s="30"/>
      <c r="L614" s="270"/>
    </row>
    <row r="615" spans="3:21" s="15" customFormat="1" ht="12.75">
      <c r="C615" s="12"/>
      <c r="D615" s="12"/>
      <c r="E615" s="32"/>
      <c r="F615" s="12"/>
      <c r="G615" s="12"/>
      <c r="H615" s="12"/>
      <c r="I615" s="12"/>
      <c r="J615" s="12"/>
      <c r="K615" s="12"/>
      <c r="L615" s="265"/>
      <c r="M615" s="266"/>
      <c r="N615" s="266"/>
      <c r="O615" s="265"/>
      <c r="P615" s="265"/>
      <c r="Q615" s="265"/>
      <c r="R615" s="265"/>
      <c r="S615" s="265"/>
      <c r="T615" s="260"/>
      <c r="U615" s="260"/>
    </row>
    <row r="616" spans="2:21" s="19" customFormat="1" ht="12.75">
      <c r="B616" s="17" t="s">
        <v>202</v>
      </c>
      <c r="C616" s="18"/>
      <c r="D616" s="357" t="s">
        <v>170</v>
      </c>
      <c r="E616" s="357"/>
      <c r="F616" s="357" t="s">
        <v>113</v>
      </c>
      <c r="G616" s="357"/>
      <c r="H616" s="357" t="s">
        <v>171</v>
      </c>
      <c r="I616" s="357"/>
      <c r="J616" s="357" t="s">
        <v>115</v>
      </c>
      <c r="K616" s="357"/>
      <c r="L616" s="264"/>
      <c r="M616" s="263"/>
      <c r="N616" s="263"/>
      <c r="O616" s="264"/>
      <c r="P616" s="264"/>
      <c r="Q616" s="264"/>
      <c r="R616" s="264"/>
      <c r="S616" s="264"/>
      <c r="T616" s="259"/>
      <c r="U616" s="259"/>
    </row>
    <row r="617" spans="2:21" s="24" customFormat="1" ht="12.75">
      <c r="B617" s="21"/>
      <c r="C617" s="22"/>
      <c r="D617" s="22" t="s">
        <v>42</v>
      </c>
      <c r="E617" s="23" t="s">
        <v>0</v>
      </c>
      <c r="F617" s="22" t="s">
        <v>42</v>
      </c>
      <c r="G617" s="22" t="s">
        <v>0</v>
      </c>
      <c r="H617" s="22" t="s">
        <v>42</v>
      </c>
      <c r="I617" s="22" t="s">
        <v>0</v>
      </c>
      <c r="J617" s="22" t="s">
        <v>42</v>
      </c>
      <c r="K617" s="22" t="s">
        <v>0</v>
      </c>
      <c r="L617" s="265"/>
      <c r="M617" s="266"/>
      <c r="N617" s="266"/>
      <c r="O617" s="265"/>
      <c r="P617" s="265"/>
      <c r="Q617" s="265"/>
      <c r="R617" s="265"/>
      <c r="S617" s="265"/>
      <c r="T617" s="260"/>
      <c r="U617" s="260"/>
    </row>
    <row r="618" spans="1:11" ht="12.75" hidden="1">
      <c r="A618" s="5"/>
      <c r="B618" s="262">
        <v>37469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.75" hidden="1">
      <c r="A619" s="5"/>
      <c r="B619" s="262">
        <v>37500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.75" hidden="1">
      <c r="A620" s="5"/>
      <c r="B620" s="262">
        <v>37530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.75" hidden="1">
      <c r="A621" s="5"/>
      <c r="B621" s="262">
        <v>37561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.75" hidden="1">
      <c r="A622" s="5"/>
      <c r="B622" s="262">
        <v>37591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.75" hidden="1">
      <c r="A623" s="5"/>
      <c r="B623" s="262">
        <v>37622</v>
      </c>
      <c r="C623" s="37"/>
      <c r="D623" s="26">
        <v>2</v>
      </c>
      <c r="E623" s="26">
        <v>0.102721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.75" hidden="1">
      <c r="A624" s="5"/>
      <c r="B624" s="262">
        <v>37653</v>
      </c>
      <c r="C624" s="37"/>
      <c r="D624" s="26">
        <v>2</v>
      </c>
      <c r="E624" s="26">
        <v>15.539343000000002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.75" hidden="1">
      <c r="A625" s="5"/>
      <c r="B625" s="262">
        <v>37681</v>
      </c>
      <c r="C625" s="37"/>
      <c r="D625" s="26">
        <v>3</v>
      </c>
      <c r="E625" s="26">
        <v>15.539343000000002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.75" hidden="1">
      <c r="A626" s="5"/>
      <c r="B626" s="262">
        <v>37712</v>
      </c>
      <c r="C626" s="37"/>
      <c r="D626" s="26">
        <v>3</v>
      </c>
      <c r="E626" s="26">
        <v>20.274007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.75" hidden="1">
      <c r="A627" s="5"/>
      <c r="B627" s="262">
        <v>37742</v>
      </c>
      <c r="C627" s="37"/>
      <c r="D627" s="26">
        <v>3</v>
      </c>
      <c r="E627" s="26">
        <v>20.580348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.75" hidden="1">
      <c r="A628" s="5"/>
      <c r="B628" s="262">
        <v>37773</v>
      </c>
      <c r="C628" s="37"/>
      <c r="D628" s="26">
        <v>3</v>
      </c>
      <c r="E628" s="26">
        <v>0.104299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.75" hidden="1">
      <c r="A629" s="5"/>
      <c r="B629" s="262">
        <v>37803</v>
      </c>
      <c r="C629" s="37"/>
      <c r="D629" s="26">
        <v>3</v>
      </c>
      <c r="E629" s="26">
        <v>0.104299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.75" hidden="1">
      <c r="A630" s="5"/>
      <c r="B630" s="262">
        <v>37834</v>
      </c>
      <c r="C630" s="37"/>
      <c r="D630" s="26">
        <v>3</v>
      </c>
      <c r="E630" s="26">
        <v>0.104299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.75" hidden="1">
      <c r="A631" s="5"/>
      <c r="B631" s="262">
        <v>37865</v>
      </c>
      <c r="C631" s="37"/>
      <c r="D631" s="26">
        <v>3</v>
      </c>
      <c r="E631" s="26">
        <v>0.104299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.75" hidden="1">
      <c r="A632" s="5"/>
      <c r="B632" s="262">
        <v>37895</v>
      </c>
      <c r="C632" s="37"/>
      <c r="D632" s="26">
        <v>3</v>
      </c>
      <c r="E632" s="26">
        <v>0.104551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.75" hidden="1">
      <c r="A633" s="5"/>
      <c r="B633" s="262">
        <v>37926</v>
      </c>
      <c r="C633" s="37"/>
      <c r="D633" s="26">
        <v>3</v>
      </c>
      <c r="E633" s="26">
        <v>0.104551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.75" hidden="1">
      <c r="A634" s="5"/>
      <c r="B634" s="262">
        <v>37956</v>
      </c>
      <c r="C634" s="37"/>
      <c r="D634" s="26">
        <v>3</v>
      </c>
      <c r="E634" s="26">
        <v>0.104551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.75" hidden="1">
      <c r="A635" s="5"/>
      <c r="B635" s="262">
        <v>37987</v>
      </c>
      <c r="C635" s="37"/>
      <c r="D635" s="26">
        <v>3</v>
      </c>
      <c r="E635" s="26">
        <v>0.106595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.75" hidden="1">
      <c r="A636" s="5"/>
      <c r="B636" s="262">
        <v>38018</v>
      </c>
      <c r="C636" s="37"/>
      <c r="D636" s="26">
        <v>3</v>
      </c>
      <c r="E636" s="26">
        <v>0.172706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.75" hidden="1">
      <c r="A637" s="5"/>
      <c r="B637" s="262">
        <v>38047</v>
      </c>
      <c r="C637" s="37"/>
      <c r="D637" s="26">
        <v>3</v>
      </c>
      <c r="E637" s="26">
        <v>0.172706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.75" hidden="1">
      <c r="A638" s="5"/>
      <c r="B638" s="262">
        <v>38078</v>
      </c>
      <c r="C638" s="37"/>
      <c r="D638" s="26">
        <v>3</v>
      </c>
      <c r="E638" s="26">
        <v>0.253115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.75" hidden="1">
      <c r="A639" s="5"/>
      <c r="B639" s="262">
        <v>38108</v>
      </c>
      <c r="C639" s="37"/>
      <c r="D639" s="26">
        <v>3</v>
      </c>
      <c r="E639" s="26">
        <v>0.253115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.75" hidden="1">
      <c r="A640" s="5"/>
      <c r="B640" s="262">
        <v>38139</v>
      </c>
      <c r="C640" s="37"/>
      <c r="D640" s="26">
        <v>3</v>
      </c>
      <c r="E640" s="26">
        <v>0.080409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.75" hidden="1">
      <c r="A641" s="5"/>
      <c r="B641" s="262">
        <v>38169</v>
      </c>
      <c r="C641" s="37"/>
      <c r="D641" s="26">
        <v>3</v>
      </c>
      <c r="E641" s="26">
        <v>0.080409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.75" hidden="1">
      <c r="A642" s="5"/>
      <c r="B642" s="262">
        <v>38200</v>
      </c>
      <c r="C642" s="37"/>
      <c r="D642" s="26">
        <v>3</v>
      </c>
      <c r="E642" s="26">
        <v>0.080409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.75" hidden="1">
      <c r="A643" s="5"/>
      <c r="B643" s="262">
        <v>38231</v>
      </c>
      <c r="C643" s="37"/>
      <c r="D643" s="26">
        <v>3</v>
      </c>
      <c r="E643" s="26">
        <v>0.080409</v>
      </c>
      <c r="F643" s="26">
        <v>22</v>
      </c>
      <c r="G643" s="26">
        <v>62.843807</v>
      </c>
      <c r="H643" s="26">
        <v>0</v>
      </c>
      <c r="I643" s="26">
        <v>0</v>
      </c>
      <c r="J643" s="26">
        <v>0</v>
      </c>
      <c r="K643" s="26">
        <v>0</v>
      </c>
    </row>
    <row r="644" spans="1:11" ht="12.75" hidden="1">
      <c r="A644" s="5"/>
      <c r="B644" s="262">
        <v>38261</v>
      </c>
      <c r="C644" s="37"/>
      <c r="D644" s="26">
        <v>3</v>
      </c>
      <c r="E644" s="26">
        <v>0.080409</v>
      </c>
      <c r="F644" s="26">
        <v>0.080409</v>
      </c>
      <c r="G644" s="26">
        <v>0</v>
      </c>
      <c r="H644" s="26">
        <v>0.080409</v>
      </c>
      <c r="I644" s="26">
        <v>0</v>
      </c>
      <c r="J644" s="26">
        <v>0.080409</v>
      </c>
      <c r="K644" s="26">
        <v>0</v>
      </c>
    </row>
    <row r="645" spans="1:11" ht="12.75" hidden="1">
      <c r="A645" s="5"/>
      <c r="B645" s="262">
        <v>38292</v>
      </c>
      <c r="C645" s="37"/>
      <c r="D645" s="26">
        <v>3</v>
      </c>
      <c r="E645" s="26">
        <v>0.080409</v>
      </c>
      <c r="F645" s="26">
        <v>0.080409</v>
      </c>
      <c r="G645" s="26">
        <v>0</v>
      </c>
      <c r="H645" s="26">
        <v>0.080409</v>
      </c>
      <c r="I645" s="26">
        <v>0</v>
      </c>
      <c r="J645" s="26">
        <v>0.080409</v>
      </c>
      <c r="K645" s="26">
        <v>0</v>
      </c>
    </row>
    <row r="646" spans="1:11" ht="12.75" hidden="1">
      <c r="A646" s="5"/>
      <c r="B646" s="262">
        <v>38322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.75" hidden="1">
      <c r="A647" s="5"/>
      <c r="B647" s="262">
        <v>38353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.75" hidden="1">
      <c r="A648" s="5"/>
      <c r="B648" s="262">
        <v>38384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.75" hidden="1">
      <c r="A649" s="5"/>
      <c r="B649" s="262">
        <v>38412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38443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38473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38504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38534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38565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38596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38626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38657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38687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38718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38749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38777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38808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38838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38869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38899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38930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38961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38991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39022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39052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39083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39114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39142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39173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39203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</row>
    <row r="676" spans="1:11" ht="12.75" hidden="1">
      <c r="A676" s="5"/>
      <c r="B676" s="262">
        <v>39234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</row>
    <row r="677" spans="1:11" ht="12.75" hidden="1">
      <c r="A677" s="5"/>
      <c r="B677" s="262">
        <v>39264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39295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39326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39356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39387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39417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>
      <c r="A683" s="5"/>
      <c r="B683" s="262">
        <v>39448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>
      <c r="A684" s="5"/>
      <c r="B684" s="262">
        <v>39479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>
      <c r="A685" s="5"/>
      <c r="B685" s="262">
        <v>39508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>
      <c r="A686" s="5"/>
      <c r="B686" s="262">
        <v>39539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>
      <c r="A687" s="5"/>
      <c r="B687" s="262">
        <v>39569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2:14" ht="12.75">
      <c r="B688" s="262">
        <v>39630</v>
      </c>
      <c r="C688" s="29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M688" s="263"/>
      <c r="N688" s="263"/>
    </row>
    <row r="689" spans="2:14" ht="12.75">
      <c r="B689" s="262">
        <v>39661</v>
      </c>
      <c r="C689" s="29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M689" s="263"/>
      <c r="N689" s="263"/>
    </row>
    <row r="690" spans="2:14" ht="12.75">
      <c r="B690" s="262">
        <v>39692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M690" s="263"/>
      <c r="N690" s="263"/>
    </row>
    <row r="691" spans="2:14" ht="12.75">
      <c r="B691" s="262">
        <v>39722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M691" s="263"/>
      <c r="N691" s="263"/>
    </row>
    <row r="692" spans="2:14" ht="12.75">
      <c r="B692" s="262">
        <v>39753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M692" s="263"/>
      <c r="N692" s="263"/>
    </row>
    <row r="693" spans="2:14" ht="12.75">
      <c r="B693" s="262">
        <v>39783</v>
      </c>
      <c r="C693" s="29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M693" s="263"/>
      <c r="N693" s="263"/>
    </row>
    <row r="694" spans="2:14" ht="12.75">
      <c r="B694" s="262">
        <v>39814</v>
      </c>
      <c r="C694" s="29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M694" s="263"/>
      <c r="N694" s="263"/>
    </row>
    <row r="695" spans="2:14" ht="12.75">
      <c r="B695" s="262">
        <v>39845</v>
      </c>
      <c r="C695" s="29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M695" s="263"/>
      <c r="N695" s="263"/>
    </row>
    <row r="696" spans="2:14" ht="12.75">
      <c r="B696" s="262">
        <v>39873</v>
      </c>
      <c r="C696" s="29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M696" s="263"/>
      <c r="N696" s="263"/>
    </row>
    <row r="697" spans="2:14" ht="12.75">
      <c r="B697" s="262">
        <v>39904</v>
      </c>
      <c r="C697" s="29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M697" s="263"/>
      <c r="N697" s="263"/>
    </row>
    <row r="698" spans="2:14" ht="12.75">
      <c r="B698" s="262">
        <v>39934</v>
      </c>
      <c r="C698" s="29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M698" s="263"/>
      <c r="N698" s="263"/>
    </row>
    <row r="699" spans="2:21" ht="12.75">
      <c r="B699" s="262">
        <v>39965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3"/>
      <c r="M699" s="263"/>
      <c r="S699" s="207"/>
      <c r="U699" s="28"/>
    </row>
    <row r="700" spans="2:21" ht="12.75">
      <c r="B700" s="262">
        <v>39995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3"/>
      <c r="M700" s="263"/>
      <c r="S700" s="207"/>
      <c r="U700" s="28"/>
    </row>
    <row r="701" spans="2:21" ht="12.75">
      <c r="B701" s="262">
        <v>40026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3"/>
      <c r="M701" s="263"/>
      <c r="S701" s="207"/>
      <c r="U701" s="28"/>
    </row>
    <row r="702" spans="2:21" ht="12.75">
      <c r="B702" s="262">
        <v>40057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3"/>
      <c r="M702" s="263"/>
      <c r="S702" s="207"/>
      <c r="U702" s="28"/>
    </row>
    <row r="703" spans="2:21" ht="12.75">
      <c r="B703" s="262">
        <v>40087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3"/>
      <c r="M703" s="263"/>
      <c r="S703" s="207"/>
      <c r="U703" s="28"/>
    </row>
    <row r="704" spans="2:21" ht="12.75">
      <c r="B704" s="262">
        <v>40118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3"/>
      <c r="M704" s="263"/>
      <c r="S704" s="207"/>
      <c r="U704" s="28"/>
    </row>
    <row r="705" spans="2:21" ht="12.75">
      <c r="B705" s="262">
        <v>40148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3"/>
      <c r="M705" s="263"/>
      <c r="S705" s="207"/>
      <c r="U705" s="28"/>
    </row>
    <row r="706" spans="2:21" ht="12.75">
      <c r="B706" s="262">
        <v>40179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3"/>
      <c r="M706" s="263"/>
      <c r="S706" s="207"/>
      <c r="U706" s="28"/>
    </row>
    <row r="707" spans="2:21" ht="12.75">
      <c r="B707" s="262">
        <v>40210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3"/>
      <c r="M707" s="263"/>
      <c r="S707" s="207"/>
      <c r="U707" s="28"/>
    </row>
    <row r="708" spans="2:21" ht="12.75">
      <c r="B708" s="262">
        <v>40238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3"/>
      <c r="M708" s="263"/>
      <c r="S708" s="207"/>
      <c r="U708" s="28"/>
    </row>
    <row r="709" spans="2:21" ht="12.75">
      <c r="B709" s="262">
        <v>40269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3"/>
      <c r="M709" s="263"/>
      <c r="S709" s="207"/>
      <c r="U709" s="28"/>
    </row>
    <row r="710" spans="2:21" ht="12.75">
      <c r="B710" s="262">
        <v>40299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3"/>
      <c r="M710" s="263"/>
      <c r="S710" s="207"/>
      <c r="U710" s="28"/>
    </row>
    <row r="711" spans="2:21" ht="12.75">
      <c r="B711" s="262">
        <v>40330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3"/>
      <c r="M711" s="263"/>
      <c r="S711" s="207"/>
      <c r="U711" s="28"/>
    </row>
    <row r="712" spans="2:21" ht="12.75">
      <c r="B712" s="262">
        <v>40360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3"/>
      <c r="M712" s="263"/>
      <c r="S712" s="207"/>
      <c r="U712" s="28"/>
    </row>
    <row r="713" spans="2:21" ht="12.75">
      <c r="B713" s="262">
        <v>40391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3"/>
      <c r="M713" s="263"/>
      <c r="S713" s="207"/>
      <c r="U713" s="28"/>
    </row>
    <row r="714" spans="2:13" s="207" customFormat="1" ht="12.75">
      <c r="B714" s="262">
        <v>40422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53"/>
      <c r="M714" s="253"/>
    </row>
    <row r="715" spans="2:13" s="207" customFormat="1" ht="12.75">
      <c r="B715" s="262">
        <v>40452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53"/>
      <c r="M715" s="253"/>
    </row>
    <row r="716" spans="2:13" s="207" customFormat="1" ht="12.75">
      <c r="B716" s="262">
        <v>40483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53"/>
      <c r="M716" s="253"/>
    </row>
    <row r="717" spans="2:13" s="207" customFormat="1" ht="12.75">
      <c r="B717" s="262">
        <v>40513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53"/>
      <c r="M717" s="253"/>
    </row>
    <row r="718" spans="2:13" s="207" customFormat="1" ht="12.75">
      <c r="B718" s="262">
        <v>40544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53"/>
      <c r="M718" s="253"/>
    </row>
    <row r="719" spans="2:13" s="207" customFormat="1" ht="12.75">
      <c r="B719" s="262">
        <v>40575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53"/>
      <c r="M719" s="253"/>
    </row>
    <row r="720" spans="2:13" s="207" customFormat="1" ht="12.75">
      <c r="B720" s="262">
        <v>40603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53"/>
      <c r="M720" s="253"/>
    </row>
    <row r="721" spans="2:13" s="207" customFormat="1" ht="12.75">
      <c r="B721" s="262">
        <v>40634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53"/>
      <c r="M721" s="253"/>
    </row>
    <row r="722" spans="2:13" s="207" customFormat="1" ht="12.75">
      <c r="B722" s="262">
        <v>40664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53"/>
      <c r="M722" s="253"/>
    </row>
    <row r="723" spans="2:13" s="207" customFormat="1" ht="12.75">
      <c r="B723" s="262">
        <v>40695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53"/>
      <c r="M723" s="253"/>
    </row>
    <row r="724" spans="2:13" s="207" customFormat="1" ht="12.75">
      <c r="B724" s="262">
        <v>40725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53"/>
      <c r="M724" s="253"/>
    </row>
    <row r="725" spans="2:13" s="207" customFormat="1" ht="12.75">
      <c r="B725" s="262">
        <v>40756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53"/>
      <c r="M725" s="253"/>
    </row>
    <row r="726" spans="2:13" s="207" customFormat="1" ht="12.75">
      <c r="B726" s="262">
        <v>40787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53"/>
      <c r="M726" s="253"/>
    </row>
    <row r="727" spans="2:13" s="207" customFormat="1" ht="12.75">
      <c r="B727" s="262">
        <v>40817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53"/>
      <c r="M727" s="253"/>
    </row>
    <row r="728" spans="2:13" s="207" customFormat="1" ht="12.75">
      <c r="B728" s="262">
        <v>40848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53"/>
      <c r="M728" s="253"/>
    </row>
    <row r="729" spans="2:13" s="207" customFormat="1" ht="12.75">
      <c r="B729" s="262">
        <v>40878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53"/>
      <c r="M729" s="253"/>
    </row>
    <row r="730" spans="2:13" s="207" customFormat="1" ht="12.75">
      <c r="B730" s="262">
        <v>40909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53"/>
      <c r="M730" s="253"/>
    </row>
    <row r="731" spans="2:13" s="207" customFormat="1" ht="12.75">
      <c r="B731" s="262">
        <v>40940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53"/>
      <c r="M731" s="253"/>
    </row>
    <row r="732" spans="2:13" s="207" customFormat="1" ht="12.75">
      <c r="B732" s="262">
        <v>40969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53"/>
      <c r="M732" s="253"/>
    </row>
    <row r="733" spans="2:13" s="207" customFormat="1" ht="12.75">
      <c r="B733" s="210"/>
      <c r="C733" s="210"/>
      <c r="D733" s="210"/>
      <c r="E733" s="210"/>
      <c r="F733" s="210"/>
      <c r="G733" s="210"/>
      <c r="H733" s="210"/>
      <c r="I733" s="210"/>
      <c r="J733" s="210"/>
      <c r="L733" s="253"/>
      <c r="M733" s="253"/>
    </row>
    <row r="734" spans="2:13" s="207" customFormat="1" ht="12.75">
      <c r="B734" s="210"/>
      <c r="C734" s="210"/>
      <c r="D734" s="210"/>
      <c r="E734" s="210"/>
      <c r="F734" s="210"/>
      <c r="G734" s="210"/>
      <c r="H734" s="210"/>
      <c r="I734" s="210"/>
      <c r="J734" s="210"/>
      <c r="L734" s="253"/>
      <c r="M734" s="253"/>
    </row>
    <row r="735" spans="2:13" s="207" customFormat="1" ht="12.75">
      <c r="B735" s="210"/>
      <c r="C735" s="210"/>
      <c r="D735" s="210"/>
      <c r="E735" s="210"/>
      <c r="F735" s="210"/>
      <c r="G735" s="210"/>
      <c r="H735" s="210"/>
      <c r="I735" s="210"/>
      <c r="J735" s="210"/>
      <c r="L735" s="253"/>
      <c r="M735" s="253"/>
    </row>
    <row r="736" spans="2:13" s="207" customFormat="1" ht="12.75">
      <c r="B736" s="210"/>
      <c r="C736" s="210"/>
      <c r="D736" s="210"/>
      <c r="E736" s="210"/>
      <c r="F736" s="210"/>
      <c r="G736" s="210"/>
      <c r="H736" s="210"/>
      <c r="I736" s="210"/>
      <c r="J736" s="210"/>
      <c r="L736" s="253"/>
      <c r="M736" s="253"/>
    </row>
    <row r="737" spans="2:13" s="207" customFormat="1" ht="12.75">
      <c r="B737" s="210"/>
      <c r="C737" s="210"/>
      <c r="D737" s="210"/>
      <c r="E737" s="210"/>
      <c r="F737" s="210"/>
      <c r="G737" s="210"/>
      <c r="H737" s="210"/>
      <c r="I737" s="210"/>
      <c r="J737" s="210"/>
      <c r="L737" s="253"/>
      <c r="M737" s="253"/>
    </row>
    <row r="738" spans="2:13" s="207" customFormat="1" ht="12.75">
      <c r="B738" s="210"/>
      <c r="C738" s="210"/>
      <c r="D738" s="210"/>
      <c r="E738" s="210"/>
      <c r="F738" s="210"/>
      <c r="G738" s="210"/>
      <c r="H738" s="210"/>
      <c r="I738" s="210"/>
      <c r="J738" s="210"/>
      <c r="L738" s="253"/>
      <c r="M738" s="253"/>
    </row>
    <row r="739" spans="2:13" s="207" customFormat="1" ht="12.75">
      <c r="B739" s="210"/>
      <c r="C739" s="210"/>
      <c r="D739" s="210"/>
      <c r="E739" s="210"/>
      <c r="F739" s="210"/>
      <c r="G739" s="210"/>
      <c r="H739" s="210"/>
      <c r="I739" s="210"/>
      <c r="J739" s="210"/>
      <c r="L739" s="253"/>
      <c r="M739" s="253"/>
    </row>
    <row r="740" spans="2:13" s="207" customFormat="1" ht="12.75">
      <c r="B740" s="210"/>
      <c r="C740" s="210"/>
      <c r="D740" s="210"/>
      <c r="E740" s="210"/>
      <c r="F740" s="210"/>
      <c r="G740" s="210"/>
      <c r="H740" s="210"/>
      <c r="I740" s="210"/>
      <c r="J740" s="210"/>
      <c r="L740" s="253"/>
      <c r="M740" s="253"/>
    </row>
    <row r="741" spans="2:13" s="207" customFormat="1" ht="12.75">
      <c r="B741" s="210"/>
      <c r="C741" s="210"/>
      <c r="D741" s="210"/>
      <c r="E741" s="210"/>
      <c r="F741" s="210"/>
      <c r="G741" s="210"/>
      <c r="H741" s="210"/>
      <c r="I741" s="210"/>
      <c r="J741" s="210"/>
      <c r="L741" s="253"/>
      <c r="M741" s="253"/>
    </row>
    <row r="742" spans="2:13" s="207" customFormat="1" ht="12.75">
      <c r="B742" s="210"/>
      <c r="C742" s="210"/>
      <c r="D742" s="210"/>
      <c r="E742" s="210"/>
      <c r="F742" s="210"/>
      <c r="G742" s="210"/>
      <c r="H742" s="210"/>
      <c r="I742" s="210"/>
      <c r="J742" s="210"/>
      <c r="L742" s="253"/>
      <c r="M742" s="253"/>
    </row>
    <row r="743" spans="3:14" s="207" customFormat="1" ht="12.75">
      <c r="C743" s="210"/>
      <c r="D743" s="210"/>
      <c r="E743" s="210"/>
      <c r="F743" s="210"/>
      <c r="G743" s="210"/>
      <c r="H743" s="210"/>
      <c r="I743" s="210"/>
      <c r="J743" s="210"/>
      <c r="K743" s="210"/>
      <c r="M743" s="253"/>
      <c r="N743" s="253"/>
    </row>
    <row r="744" spans="3:14" s="207" customFormat="1" ht="12.75">
      <c r="C744" s="210"/>
      <c r="D744" s="210"/>
      <c r="E744" s="210"/>
      <c r="F744" s="210"/>
      <c r="G744" s="210"/>
      <c r="H744" s="210"/>
      <c r="I744" s="210"/>
      <c r="J744" s="210"/>
      <c r="K744" s="210"/>
      <c r="M744" s="253"/>
      <c r="N744" s="253"/>
    </row>
    <row r="745" spans="3:14" s="207" customFormat="1" ht="12.75">
      <c r="C745" s="210"/>
      <c r="D745" s="210"/>
      <c r="E745" s="210"/>
      <c r="F745" s="210"/>
      <c r="G745" s="210"/>
      <c r="H745" s="210"/>
      <c r="I745" s="210"/>
      <c r="J745" s="210"/>
      <c r="K745" s="210"/>
      <c r="M745" s="253"/>
      <c r="N745" s="253"/>
    </row>
    <row r="746" spans="3:14" s="207" customFormat="1" ht="12.75">
      <c r="C746" s="210"/>
      <c r="D746" s="210"/>
      <c r="E746" s="210"/>
      <c r="F746" s="210"/>
      <c r="G746" s="210"/>
      <c r="H746" s="210"/>
      <c r="I746" s="210"/>
      <c r="J746" s="210"/>
      <c r="K746" s="210"/>
      <c r="M746" s="253"/>
      <c r="N746" s="253"/>
    </row>
    <row r="747" spans="3:14" s="207" customFormat="1" ht="12.75">
      <c r="C747" s="210"/>
      <c r="D747" s="210"/>
      <c r="E747" s="210"/>
      <c r="F747" s="210"/>
      <c r="G747" s="210"/>
      <c r="H747" s="210"/>
      <c r="I747" s="210"/>
      <c r="J747" s="210"/>
      <c r="K747" s="210"/>
      <c r="M747" s="253"/>
      <c r="N747" s="253"/>
    </row>
    <row r="748" spans="3:14" s="207" customFormat="1" ht="12.75">
      <c r="C748" s="210"/>
      <c r="D748" s="210"/>
      <c r="E748" s="210"/>
      <c r="F748" s="210"/>
      <c r="G748" s="210"/>
      <c r="H748" s="210"/>
      <c r="I748" s="210"/>
      <c r="J748" s="210"/>
      <c r="K748" s="210"/>
      <c r="M748" s="253"/>
      <c r="N748" s="253"/>
    </row>
    <row r="749" spans="3:14" s="207" customFormat="1" ht="12.75">
      <c r="C749" s="210"/>
      <c r="D749" s="210"/>
      <c r="E749" s="210"/>
      <c r="F749" s="210"/>
      <c r="G749" s="210"/>
      <c r="H749" s="210"/>
      <c r="I749" s="210"/>
      <c r="J749" s="210"/>
      <c r="K749" s="210"/>
      <c r="M749" s="253"/>
      <c r="N749" s="253"/>
    </row>
    <row r="750" spans="3:14" s="207" customFormat="1" ht="12.75">
      <c r="C750" s="210"/>
      <c r="D750" s="210"/>
      <c r="E750" s="210"/>
      <c r="F750" s="210"/>
      <c r="G750" s="210"/>
      <c r="H750" s="210"/>
      <c r="I750" s="210"/>
      <c r="J750" s="210"/>
      <c r="K750" s="210"/>
      <c r="M750" s="253"/>
      <c r="N750" s="253"/>
    </row>
    <row r="751" spans="3:14" s="207" customFormat="1" ht="12.75">
      <c r="C751" s="210"/>
      <c r="D751" s="210"/>
      <c r="E751" s="210"/>
      <c r="F751" s="210"/>
      <c r="G751" s="210"/>
      <c r="H751" s="210"/>
      <c r="I751" s="210"/>
      <c r="J751" s="210"/>
      <c r="K751" s="210"/>
      <c r="M751" s="253"/>
      <c r="N751" s="253"/>
    </row>
    <row r="752" spans="3:14" s="207" customFormat="1" ht="12.75">
      <c r="C752" s="210"/>
      <c r="D752" s="210"/>
      <c r="E752" s="210"/>
      <c r="F752" s="210"/>
      <c r="G752" s="210"/>
      <c r="H752" s="210"/>
      <c r="I752" s="210"/>
      <c r="J752" s="210"/>
      <c r="K752" s="210"/>
      <c r="M752" s="253"/>
      <c r="N752" s="253"/>
    </row>
    <row r="753" spans="3:14" s="207" customFormat="1" ht="12.75">
      <c r="C753" s="210"/>
      <c r="D753" s="210"/>
      <c r="E753" s="210"/>
      <c r="F753" s="210"/>
      <c r="G753" s="210"/>
      <c r="H753" s="210"/>
      <c r="I753" s="210"/>
      <c r="J753" s="210"/>
      <c r="K753" s="210"/>
      <c r="M753" s="253"/>
      <c r="N753" s="253"/>
    </row>
    <row r="754" spans="3:14" s="207" customFormat="1" ht="12.75">
      <c r="C754" s="210"/>
      <c r="D754" s="210"/>
      <c r="E754" s="210"/>
      <c r="F754" s="210"/>
      <c r="G754" s="210"/>
      <c r="H754" s="210"/>
      <c r="I754" s="210"/>
      <c r="J754" s="210"/>
      <c r="K754" s="210"/>
      <c r="M754" s="253"/>
      <c r="N754" s="253"/>
    </row>
    <row r="755" spans="3:14" s="207" customFormat="1" ht="12.75">
      <c r="C755" s="210"/>
      <c r="D755" s="210"/>
      <c r="E755" s="210"/>
      <c r="F755" s="210"/>
      <c r="G755" s="210"/>
      <c r="H755" s="210"/>
      <c r="I755" s="210"/>
      <c r="J755" s="210"/>
      <c r="K755" s="210"/>
      <c r="M755" s="253"/>
      <c r="N755" s="253"/>
    </row>
    <row r="756" spans="3:14" s="207" customFormat="1" ht="12.75">
      <c r="C756" s="210"/>
      <c r="D756" s="210"/>
      <c r="E756" s="210"/>
      <c r="F756" s="210"/>
      <c r="G756" s="210"/>
      <c r="H756" s="210"/>
      <c r="I756" s="210"/>
      <c r="J756" s="210"/>
      <c r="K756" s="210"/>
      <c r="M756" s="253"/>
      <c r="N756" s="253"/>
    </row>
    <row r="757" spans="3:14" s="207" customFormat="1" ht="12.75">
      <c r="C757" s="210"/>
      <c r="D757" s="210"/>
      <c r="E757" s="210"/>
      <c r="F757" s="210"/>
      <c r="G757" s="210"/>
      <c r="H757" s="210"/>
      <c r="I757" s="210"/>
      <c r="J757" s="210"/>
      <c r="K757" s="210"/>
      <c r="M757" s="253"/>
      <c r="N757" s="253"/>
    </row>
    <row r="758" spans="3:14" s="207" customFormat="1" ht="12.75">
      <c r="C758" s="210"/>
      <c r="D758" s="210"/>
      <c r="E758" s="210"/>
      <c r="F758" s="210"/>
      <c r="G758" s="210"/>
      <c r="H758" s="210"/>
      <c r="I758" s="210"/>
      <c r="J758" s="210"/>
      <c r="K758" s="210"/>
      <c r="M758" s="253"/>
      <c r="N758" s="253"/>
    </row>
    <row r="759" spans="3:14" s="207" customFormat="1" ht="12.75">
      <c r="C759" s="210"/>
      <c r="D759" s="210"/>
      <c r="E759" s="210"/>
      <c r="F759" s="210"/>
      <c r="G759" s="210"/>
      <c r="H759" s="210"/>
      <c r="I759" s="210"/>
      <c r="J759" s="210"/>
      <c r="K759" s="210"/>
      <c r="M759" s="253"/>
      <c r="N759" s="253"/>
    </row>
    <row r="760" spans="3:14" s="207" customFormat="1" ht="12.75">
      <c r="C760" s="210"/>
      <c r="D760" s="210"/>
      <c r="E760" s="210"/>
      <c r="F760" s="210"/>
      <c r="G760" s="210"/>
      <c r="H760" s="210"/>
      <c r="I760" s="210"/>
      <c r="J760" s="210"/>
      <c r="K760" s="210"/>
      <c r="M760" s="253"/>
      <c r="N760" s="253"/>
    </row>
    <row r="761" spans="3:14" s="207" customFormat="1" ht="12.75">
      <c r="C761" s="210"/>
      <c r="D761" s="210"/>
      <c r="E761" s="210"/>
      <c r="F761" s="210"/>
      <c r="G761" s="210"/>
      <c r="H761" s="210"/>
      <c r="I761" s="210"/>
      <c r="J761" s="210"/>
      <c r="K761" s="210"/>
      <c r="M761" s="253"/>
      <c r="N761" s="253"/>
    </row>
    <row r="762" spans="3:14" s="207" customFormat="1" ht="12.75">
      <c r="C762" s="210"/>
      <c r="D762" s="210"/>
      <c r="E762" s="210"/>
      <c r="F762" s="210"/>
      <c r="G762" s="210"/>
      <c r="H762" s="210"/>
      <c r="I762" s="210"/>
      <c r="J762" s="210"/>
      <c r="K762" s="210"/>
      <c r="M762" s="253"/>
      <c r="N762" s="253"/>
    </row>
    <row r="763" spans="3:14" s="207" customFormat="1" ht="12.75">
      <c r="C763" s="210"/>
      <c r="D763" s="210"/>
      <c r="E763" s="210"/>
      <c r="F763" s="210"/>
      <c r="G763" s="210"/>
      <c r="H763" s="210"/>
      <c r="I763" s="210"/>
      <c r="J763" s="210"/>
      <c r="K763" s="210"/>
      <c r="M763" s="253"/>
      <c r="N763" s="253"/>
    </row>
    <row r="764" spans="3:14" s="207" customFormat="1" ht="12.75">
      <c r="C764" s="210"/>
      <c r="D764" s="210"/>
      <c r="E764" s="210"/>
      <c r="F764" s="210"/>
      <c r="G764" s="210"/>
      <c r="H764" s="210"/>
      <c r="I764" s="210"/>
      <c r="J764" s="210"/>
      <c r="K764" s="210"/>
      <c r="M764" s="253"/>
      <c r="N764" s="253"/>
    </row>
    <row r="765" spans="3:14" s="207" customFormat="1" ht="12.75">
      <c r="C765" s="210"/>
      <c r="D765" s="210"/>
      <c r="E765" s="210"/>
      <c r="F765" s="210"/>
      <c r="G765" s="210"/>
      <c r="H765" s="210"/>
      <c r="I765" s="210"/>
      <c r="J765" s="210"/>
      <c r="K765" s="210"/>
      <c r="M765" s="253"/>
      <c r="N765" s="253"/>
    </row>
    <row r="766" spans="3:14" s="207" customFormat="1" ht="12.75">
      <c r="C766" s="210"/>
      <c r="D766" s="210"/>
      <c r="E766" s="210"/>
      <c r="F766" s="210"/>
      <c r="G766" s="210"/>
      <c r="H766" s="210"/>
      <c r="I766" s="210"/>
      <c r="J766" s="210"/>
      <c r="K766" s="210"/>
      <c r="M766" s="253"/>
      <c r="N766" s="253"/>
    </row>
    <row r="767" spans="3:14" s="207" customFormat="1" ht="12.75">
      <c r="C767" s="210"/>
      <c r="D767" s="210"/>
      <c r="E767" s="210"/>
      <c r="F767" s="210"/>
      <c r="G767" s="210"/>
      <c r="H767" s="210"/>
      <c r="I767" s="210"/>
      <c r="J767" s="210"/>
      <c r="K767" s="210"/>
      <c r="M767" s="253"/>
      <c r="N767" s="253"/>
    </row>
    <row r="768" spans="3:14" s="207" customFormat="1" ht="12.75">
      <c r="C768" s="210"/>
      <c r="D768" s="210"/>
      <c r="E768" s="210"/>
      <c r="F768" s="210"/>
      <c r="G768" s="210"/>
      <c r="H768" s="210"/>
      <c r="I768" s="210"/>
      <c r="J768" s="210"/>
      <c r="K768" s="210"/>
      <c r="M768" s="253"/>
      <c r="N768" s="253"/>
    </row>
    <row r="769" spans="3:14" s="207" customFormat="1" ht="12.75">
      <c r="C769" s="210"/>
      <c r="D769" s="210"/>
      <c r="E769" s="210"/>
      <c r="F769" s="210"/>
      <c r="G769" s="210"/>
      <c r="H769" s="210"/>
      <c r="I769" s="210"/>
      <c r="J769" s="210"/>
      <c r="K769" s="210"/>
      <c r="M769" s="253"/>
      <c r="N769" s="253"/>
    </row>
    <row r="770" spans="3:14" s="207" customFormat="1" ht="12.75">
      <c r="C770" s="210"/>
      <c r="D770" s="210"/>
      <c r="E770" s="210"/>
      <c r="F770" s="210"/>
      <c r="G770" s="210"/>
      <c r="H770" s="210"/>
      <c r="I770" s="210"/>
      <c r="J770" s="210"/>
      <c r="K770" s="210"/>
      <c r="M770" s="253"/>
      <c r="N770" s="253"/>
    </row>
    <row r="771" spans="3:14" s="207" customFormat="1" ht="12.75">
      <c r="C771" s="210"/>
      <c r="D771" s="210"/>
      <c r="E771" s="210"/>
      <c r="F771" s="210"/>
      <c r="G771" s="210"/>
      <c r="H771" s="210"/>
      <c r="I771" s="210"/>
      <c r="J771" s="210"/>
      <c r="K771" s="210"/>
      <c r="M771" s="253"/>
      <c r="N771" s="253"/>
    </row>
    <row r="772" spans="3:14" s="207" customFormat="1" ht="12.75">
      <c r="C772" s="210"/>
      <c r="D772" s="210"/>
      <c r="E772" s="210"/>
      <c r="F772" s="210"/>
      <c r="G772" s="210"/>
      <c r="H772" s="210"/>
      <c r="I772" s="210"/>
      <c r="J772" s="210"/>
      <c r="K772" s="210"/>
      <c r="M772" s="253"/>
      <c r="N772" s="253"/>
    </row>
    <row r="773" spans="3:14" s="207" customFormat="1" ht="12.75">
      <c r="C773" s="210"/>
      <c r="D773" s="210"/>
      <c r="E773" s="210"/>
      <c r="F773" s="210"/>
      <c r="G773" s="210"/>
      <c r="H773" s="210"/>
      <c r="I773" s="210"/>
      <c r="J773" s="210"/>
      <c r="K773" s="210"/>
      <c r="M773" s="253"/>
      <c r="N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1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</row>
    <row r="1326" spans="3:11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</row>
    <row r="1327" spans="3:11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</row>
    <row r="1328" spans="3:11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</row>
    <row r="1329" spans="3:11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</row>
    <row r="1330" spans="3:11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</row>
    <row r="1331" spans="3:11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</row>
    <row r="1332" spans="3:11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</row>
    <row r="1333" spans="3:11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</row>
    <row r="1334" spans="3:11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</row>
    <row r="1335" spans="3:11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</row>
    <row r="1336" spans="3:11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</row>
    <row r="1337" spans="3:11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</row>
    <row r="1338" spans="3:11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</row>
    <row r="1339" spans="3:11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</row>
    <row r="1340" spans="3:11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</row>
    <row r="1341" spans="3:11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</row>
    <row r="1342" spans="3:11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</row>
    <row r="1343" spans="3:11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</row>
    <row r="1344" spans="3:11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</row>
    <row r="1345" spans="3:11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</row>
    <row r="1346" spans="3:11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</row>
    <row r="1347" spans="3:11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</row>
    <row r="1348" spans="3:11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</row>
    <row r="1349" spans="3:11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</row>
    <row r="1350" spans="3:11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</row>
    <row r="1351" spans="3:11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</row>
    <row r="1352" spans="3:11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</row>
    <row r="1353" spans="3:11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</row>
    <row r="1354" spans="3:11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</row>
    <row r="1355" spans="3:11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</sheetData>
  <sheetProtection/>
  <mergeCells count="12">
    <mergeCell ref="D374:E374"/>
    <mergeCell ref="F374:G374"/>
    <mergeCell ref="H374:I374"/>
    <mergeCell ref="J374:K374"/>
    <mergeCell ref="D616:E616"/>
    <mergeCell ref="F616:G616"/>
    <mergeCell ref="H616:I616"/>
    <mergeCell ref="J616:K616"/>
    <mergeCell ref="D495:E495"/>
    <mergeCell ref="F495:G495"/>
    <mergeCell ref="H495:I495"/>
    <mergeCell ref="J495:K49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2" max="10" man="1"/>
    <brk id="310" max="10" man="1"/>
    <brk id="370" max="10" man="1"/>
    <brk id="428" max="10" man="1"/>
    <brk id="518" max="10" man="1"/>
    <brk id="614" max="10" man="1"/>
    <brk id="6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66"/>
  <sheetViews>
    <sheetView zoomScale="84" zoomScaleNormal="84" zoomScalePageLayoutView="0" workbookViewId="0" topLeftCell="A1">
      <selection activeCell="A1" sqref="A1"/>
    </sheetView>
  </sheetViews>
  <sheetFormatPr defaultColWidth="11.421875" defaultRowHeight="12.75"/>
  <cols>
    <col min="1" max="1" width="1.7109375" style="73" customWidth="1"/>
    <col min="2" max="2" width="49.140625" style="73" customWidth="1"/>
    <col min="3" max="4" width="15.421875" style="73" customWidth="1"/>
    <col min="5" max="5" width="18.421875" style="73" customWidth="1"/>
    <col min="6" max="6" width="13.421875" style="73" customWidth="1"/>
    <col min="7" max="7" width="17.7109375" style="73" customWidth="1"/>
    <col min="8" max="8" width="10.57421875" style="73" customWidth="1"/>
    <col min="9" max="9" width="15.8515625" style="73" customWidth="1"/>
    <col min="10" max="10" width="9.57421875" style="73" customWidth="1"/>
    <col min="11" max="11" width="8.7109375" style="73" customWidth="1"/>
    <col min="12" max="12" width="12.7109375" style="73" customWidth="1"/>
    <col min="13" max="13" width="24.00390625" style="73" bestFit="1" customWidth="1"/>
    <col min="14" max="14" width="33.28125" style="73" bestFit="1" customWidth="1"/>
    <col min="15" max="15" width="13.421875" style="73" customWidth="1"/>
    <col min="16" max="16" width="9.421875" style="73" customWidth="1"/>
    <col min="17" max="20" width="11.57421875" style="73" bestFit="1" customWidth="1"/>
    <col min="21" max="21" width="30.28125" style="73" bestFit="1" customWidth="1"/>
    <col min="22" max="16384" width="11.421875" style="7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58" t="s">
        <v>66</v>
      </c>
      <c r="C10" s="359"/>
      <c r="D10" s="359"/>
      <c r="E10" s="359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5"/>
      <c r="C11" s="345"/>
      <c r="D11" s="346"/>
      <c r="E11" s="346"/>
      <c r="F11" s="346"/>
      <c r="G11" s="346"/>
      <c r="H11" s="346"/>
      <c r="I11" s="346"/>
      <c r="J11" s="347"/>
      <c r="K11" s="347"/>
      <c r="L11" s="348"/>
      <c r="M11" s="348"/>
      <c r="N11" s="266"/>
      <c r="O11" s="266"/>
      <c r="P11" s="348"/>
      <c r="Q11" s="348"/>
      <c r="R11" s="34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+D157+D278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+D167+D288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+D177+D298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+D187+D308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76"/>
      <c r="C129" s="30"/>
      <c r="D129" s="30"/>
      <c r="E129" s="30"/>
      <c r="F129" s="305"/>
      <c r="G129" s="30"/>
      <c r="H129" s="30"/>
      <c r="I129" s="30"/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76"/>
      <c r="C130" s="30"/>
      <c r="D130" s="30"/>
      <c r="E130" s="30"/>
      <c r="F130" s="304"/>
      <c r="G130" s="30"/>
      <c r="H130" s="30"/>
      <c r="I130" s="30"/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76"/>
      <c r="C131" s="199"/>
      <c r="D131" s="30"/>
      <c r="E131" s="30"/>
      <c r="F131" s="30"/>
      <c r="G131" s="30"/>
      <c r="H131" s="30"/>
      <c r="I131" s="30"/>
      <c r="J131" s="208"/>
      <c r="K131" s="208"/>
      <c r="L131" s="207"/>
      <c r="M131" s="207"/>
      <c r="N131" s="237"/>
      <c r="O131" s="237"/>
      <c r="P131" s="207"/>
      <c r="Q131" s="207"/>
      <c r="R131" s="207"/>
    </row>
    <row r="132" spans="2:18" s="16" customFormat="1" ht="12.75">
      <c r="B132" s="349"/>
      <c r="C132" s="350"/>
      <c r="D132" s="351"/>
      <c r="E132" s="351"/>
      <c r="F132" s="351"/>
      <c r="G132" s="351"/>
      <c r="H132" s="351"/>
      <c r="I132" s="352"/>
      <c r="J132" s="347"/>
      <c r="K132" s="347"/>
      <c r="L132" s="348"/>
      <c r="M132" s="348"/>
      <c r="N132" s="266"/>
      <c r="O132" s="266"/>
      <c r="P132" s="348"/>
      <c r="Q132" s="348"/>
      <c r="R132" s="348"/>
    </row>
    <row r="133" spans="2:18" s="198" customFormat="1" ht="25.5">
      <c r="B133" s="196" t="s">
        <v>197</v>
      </c>
      <c r="C133" s="196"/>
      <c r="D133" s="197" t="s">
        <v>29</v>
      </c>
      <c r="E133" s="197" t="s">
        <v>0</v>
      </c>
      <c r="F133" s="197" t="s">
        <v>1</v>
      </c>
      <c r="G133" s="197" t="s">
        <v>2</v>
      </c>
      <c r="H133" s="197" t="s">
        <v>3</v>
      </c>
      <c r="I133" s="201" t="s">
        <v>4</v>
      </c>
      <c r="J133" s="254"/>
      <c r="K133" s="254"/>
      <c r="L133" s="255"/>
      <c r="M133" s="255"/>
      <c r="N133" s="285"/>
      <c r="O133" s="285"/>
      <c r="P133" s="255"/>
      <c r="Q133" s="255"/>
      <c r="R133" s="255"/>
    </row>
    <row r="134" spans="2:18" s="28" customFormat="1" ht="12.75" hidden="1">
      <c r="B134" s="262">
        <v>37469</v>
      </c>
      <c r="C134" s="199"/>
      <c r="D134" s="30">
        <v>1585</v>
      </c>
      <c r="E134" s="30">
        <v>328.35715600000003</v>
      </c>
      <c r="F134" s="30">
        <v>783</v>
      </c>
      <c r="G134" s="30">
        <v>67.77366000000002</v>
      </c>
      <c r="H134" s="30">
        <v>32</v>
      </c>
      <c r="I134" s="30">
        <v>2.140414</v>
      </c>
      <c r="J134" s="208"/>
      <c r="K134" s="208"/>
      <c r="L134" s="207"/>
      <c r="M134" s="207"/>
      <c r="N134" s="237"/>
      <c r="O134" s="237"/>
      <c r="P134" s="207"/>
      <c r="Q134" s="207"/>
      <c r="R134" s="207"/>
    </row>
    <row r="135" spans="2:18" s="28" customFormat="1" ht="12.75" hidden="1">
      <c r="B135" s="262">
        <v>37500</v>
      </c>
      <c r="C135" s="202"/>
      <c r="D135" s="29">
        <v>1769</v>
      </c>
      <c r="E135" s="29">
        <v>385.671979</v>
      </c>
      <c r="F135" s="29">
        <v>750</v>
      </c>
      <c r="G135" s="29">
        <v>52.487216</v>
      </c>
      <c r="H135" s="29">
        <v>49</v>
      </c>
      <c r="I135" s="29">
        <v>4.162511</v>
      </c>
      <c r="J135" s="208"/>
      <c r="K135" s="208"/>
      <c r="L135" s="207"/>
      <c r="M135" s="207"/>
      <c r="N135" s="237"/>
      <c r="O135" s="237"/>
      <c r="P135" s="207"/>
      <c r="Q135" s="207"/>
      <c r="R135" s="207"/>
    </row>
    <row r="136" spans="2:18" s="28" customFormat="1" ht="12.75" hidden="1">
      <c r="B136" s="262">
        <v>37530</v>
      </c>
      <c r="C136" s="202"/>
      <c r="D136" s="29">
        <v>1978</v>
      </c>
      <c r="E136" s="29">
        <v>453.51686900000004</v>
      </c>
      <c r="F136" s="29">
        <v>889</v>
      </c>
      <c r="G136" s="29">
        <v>61.490868</v>
      </c>
      <c r="H136" s="29">
        <v>28</v>
      </c>
      <c r="I136" s="29">
        <v>7.298235</v>
      </c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28" customFormat="1" ht="12.75" hidden="1">
      <c r="B137" s="262">
        <v>37561</v>
      </c>
      <c r="C137" s="202"/>
      <c r="D137" s="29">
        <v>2187</v>
      </c>
      <c r="E137" s="29">
        <v>515.222643</v>
      </c>
      <c r="F137" s="29">
        <v>853</v>
      </c>
      <c r="G137" s="29">
        <v>79.364143</v>
      </c>
      <c r="H137" s="29">
        <v>49</v>
      </c>
      <c r="I137" s="29">
        <v>24.669421</v>
      </c>
      <c r="J137" s="208"/>
      <c r="K137" s="208"/>
      <c r="L137" s="207"/>
      <c r="M137" s="207"/>
      <c r="N137" s="237"/>
      <c r="O137" s="237"/>
      <c r="P137" s="207"/>
      <c r="Q137" s="207"/>
      <c r="R137" s="207"/>
    </row>
    <row r="138" spans="2:18" s="28" customFormat="1" ht="12.75" hidden="1">
      <c r="B138" s="262">
        <v>37591</v>
      </c>
      <c r="C138" s="202"/>
      <c r="D138" s="29">
        <v>2368</v>
      </c>
      <c r="E138" s="29">
        <v>616.005555</v>
      </c>
      <c r="F138" s="29">
        <v>1045</v>
      </c>
      <c r="G138" s="29">
        <v>85.608982</v>
      </c>
      <c r="H138" s="29">
        <v>38</v>
      </c>
      <c r="I138" s="29">
        <v>5.027032</v>
      </c>
      <c r="J138" s="208"/>
      <c r="K138" s="208"/>
      <c r="L138" s="207"/>
      <c r="M138" s="207"/>
      <c r="N138" s="237"/>
      <c r="O138" s="237"/>
      <c r="P138" s="207"/>
      <c r="Q138" s="207"/>
      <c r="R138" s="207"/>
    </row>
    <row r="139" spans="2:18" s="28" customFormat="1" ht="12.75" hidden="1">
      <c r="B139" s="262">
        <v>37622</v>
      </c>
      <c r="C139" s="202"/>
      <c r="D139" s="29">
        <v>2427</v>
      </c>
      <c r="E139" s="29">
        <v>682.028013</v>
      </c>
      <c r="F139" s="29">
        <v>1169</v>
      </c>
      <c r="G139" s="29">
        <v>64.64952000000001</v>
      </c>
      <c r="H139" s="29">
        <v>28</v>
      </c>
      <c r="I139" s="29">
        <v>6.571969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37653</v>
      </c>
      <c r="C140" s="202"/>
      <c r="D140" s="29">
        <v>2502</v>
      </c>
      <c r="E140" s="29">
        <v>743.025163</v>
      </c>
      <c r="F140" s="29">
        <v>1130</v>
      </c>
      <c r="G140" s="29">
        <v>76.006253</v>
      </c>
      <c r="H140" s="29">
        <v>137</v>
      </c>
      <c r="I140" s="29">
        <v>8.94567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37681</v>
      </c>
      <c r="C141" s="202"/>
      <c r="D141" s="29">
        <v>2655</v>
      </c>
      <c r="E141" s="29">
        <v>804.910972</v>
      </c>
      <c r="F141" s="29">
        <v>1104</v>
      </c>
      <c r="G141" s="29">
        <v>57.138391000000006</v>
      </c>
      <c r="H141" s="29">
        <v>157</v>
      </c>
      <c r="I141" s="29">
        <v>5.6699470000000005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37712</v>
      </c>
      <c r="C142" s="202"/>
      <c r="D142" s="29">
        <v>2812</v>
      </c>
      <c r="E142" s="29">
        <v>890.3124280000001</v>
      </c>
      <c r="F142" s="29">
        <v>1266</v>
      </c>
      <c r="G142" s="29">
        <v>96.69014000000001</v>
      </c>
      <c r="H142" s="29">
        <v>150</v>
      </c>
      <c r="I142" s="29">
        <v>8.395678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37742</v>
      </c>
      <c r="C143" s="202"/>
      <c r="D143" s="29">
        <v>2902</v>
      </c>
      <c r="E143" s="29">
        <v>955.92222</v>
      </c>
      <c r="F143" s="29">
        <v>1360</v>
      </c>
      <c r="G143" s="29">
        <v>74.249811</v>
      </c>
      <c r="H143" s="29">
        <v>74</v>
      </c>
      <c r="I143" s="29">
        <v>9.108411000000002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37773</v>
      </c>
      <c r="C144" s="202"/>
      <c r="D144" s="29">
        <v>3016</v>
      </c>
      <c r="E144" s="29">
        <v>1040.556049</v>
      </c>
      <c r="F144" s="29">
        <v>1360</v>
      </c>
      <c r="G144" s="29">
        <v>103.035492</v>
      </c>
      <c r="H144" s="29">
        <v>186</v>
      </c>
      <c r="I144" s="29">
        <v>11.775896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37803</v>
      </c>
      <c r="C145" s="202"/>
      <c r="D145" s="29">
        <v>3129</v>
      </c>
      <c r="E145" s="29">
        <v>1090.609845</v>
      </c>
      <c r="F145" s="29">
        <v>1319</v>
      </c>
      <c r="G145" s="29">
        <v>78.131625</v>
      </c>
      <c r="H145" s="29">
        <v>448</v>
      </c>
      <c r="I145" s="29">
        <v>24.872648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37834</v>
      </c>
      <c r="C146" s="202"/>
      <c r="D146" s="29">
        <v>3250</v>
      </c>
      <c r="E146" s="29">
        <v>1143.564402</v>
      </c>
      <c r="F146" s="29">
        <v>1356</v>
      </c>
      <c r="G146" s="29">
        <v>74.617471</v>
      </c>
      <c r="H146" s="29">
        <v>474</v>
      </c>
      <c r="I146" s="29">
        <v>17.637683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37865</v>
      </c>
      <c r="C147" s="202"/>
      <c r="D147" s="29">
        <v>3357</v>
      </c>
      <c r="E147" s="29">
        <v>1165.170998</v>
      </c>
      <c r="F147" s="29">
        <v>1359</v>
      </c>
      <c r="G147" s="29">
        <v>68.605205</v>
      </c>
      <c r="H147" s="29">
        <v>771</v>
      </c>
      <c r="I147" s="29">
        <v>16.560895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37895</v>
      </c>
      <c r="C148" s="202"/>
      <c r="D148" s="29">
        <v>3397</v>
      </c>
      <c r="E148" s="29">
        <v>1205.107255</v>
      </c>
      <c r="F148" s="29">
        <v>1461</v>
      </c>
      <c r="G148" s="29">
        <v>92.962781</v>
      </c>
      <c r="H148" s="29">
        <v>383</v>
      </c>
      <c r="I148" s="29">
        <v>37.443307000000004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37926</v>
      </c>
      <c r="C149" s="202"/>
      <c r="D149" s="29">
        <v>3488</v>
      </c>
      <c r="E149" s="29">
        <v>1244.025511</v>
      </c>
      <c r="F149" s="29">
        <v>1289</v>
      </c>
      <c r="G149" s="29">
        <v>75.14012100000002</v>
      </c>
      <c r="H149" s="29">
        <v>218</v>
      </c>
      <c r="I149" s="29">
        <v>34.010724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37956</v>
      </c>
      <c r="C150" s="202"/>
      <c r="D150" s="29">
        <v>3578</v>
      </c>
      <c r="E150" s="29">
        <v>1259.137966</v>
      </c>
      <c r="F150" s="29">
        <v>1407</v>
      </c>
      <c r="G150" s="29">
        <v>84.59896</v>
      </c>
      <c r="H150" s="29">
        <v>898</v>
      </c>
      <c r="I150" s="29">
        <v>65.59686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37987</v>
      </c>
      <c r="C151" s="202"/>
      <c r="D151" s="29">
        <v>3571</v>
      </c>
      <c r="E151" s="29">
        <v>1278.648918</v>
      </c>
      <c r="F151" s="29">
        <v>1300</v>
      </c>
      <c r="G151" s="29">
        <v>67.45300600000002</v>
      </c>
      <c r="H151" s="29">
        <v>360</v>
      </c>
      <c r="I151" s="29">
        <v>40.671697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38018</v>
      </c>
      <c r="C152" s="202"/>
      <c r="D152" s="29">
        <v>3569</v>
      </c>
      <c r="E152" s="29">
        <v>1289.481443</v>
      </c>
      <c r="F152" s="29">
        <v>1238</v>
      </c>
      <c r="G152" s="29">
        <v>60.808777000000006</v>
      </c>
      <c r="H152" s="29">
        <v>191</v>
      </c>
      <c r="I152" s="29">
        <v>38.555841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38047</v>
      </c>
      <c r="C153" s="202"/>
      <c r="D153" s="29">
        <v>3595</v>
      </c>
      <c r="E153" s="29">
        <v>1313.083489</v>
      </c>
      <c r="F153" s="29">
        <v>1340</v>
      </c>
      <c r="G153" s="29">
        <v>82.32440000000001</v>
      </c>
      <c r="H153" s="29">
        <v>371</v>
      </c>
      <c r="I153" s="29">
        <v>57.289944000000006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38078</v>
      </c>
      <c r="C154" s="202"/>
      <c r="D154" s="29">
        <v>3599</v>
      </c>
      <c r="E154" s="29">
        <v>1314.060781</v>
      </c>
      <c r="F154" s="29">
        <v>1278</v>
      </c>
      <c r="G154" s="29">
        <v>71.202549</v>
      </c>
      <c r="H154" s="29">
        <v>342</v>
      </c>
      <c r="I154" s="29">
        <v>79.61937000000002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38108</v>
      </c>
      <c r="C155" s="202"/>
      <c r="D155" s="29">
        <v>3588</v>
      </c>
      <c r="E155" s="29">
        <v>1318.94731</v>
      </c>
      <c r="F155" s="29">
        <v>1106</v>
      </c>
      <c r="G155" s="29">
        <v>59.093275</v>
      </c>
      <c r="H155" s="29">
        <v>196</v>
      </c>
      <c r="I155" s="29">
        <v>38.068068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21" s="28" customFormat="1" ht="12.75" hidden="1">
      <c r="B156" s="262">
        <v>38139</v>
      </c>
      <c r="C156" s="202"/>
      <c r="D156" s="29">
        <v>3602</v>
      </c>
      <c r="E156" s="29">
        <v>1336.8626180000003</v>
      </c>
      <c r="F156" s="29">
        <v>1380</v>
      </c>
      <c r="G156" s="29">
        <v>58.989281</v>
      </c>
      <c r="H156" s="29">
        <v>371</v>
      </c>
      <c r="I156" s="29">
        <v>37.524744000000005</v>
      </c>
      <c r="J156" s="208"/>
      <c r="K156" s="208"/>
      <c r="L156" s="207"/>
      <c r="M156" s="256"/>
      <c r="N156" s="270"/>
      <c r="O156" s="270"/>
      <c r="P156" s="256"/>
      <c r="Q156" s="256"/>
      <c r="R156" s="256"/>
      <c r="S156" s="203"/>
      <c r="T156" s="203"/>
      <c r="U156" s="203"/>
    </row>
    <row r="157" spans="2:21" s="28" customFormat="1" ht="12.75" hidden="1">
      <c r="B157" s="262">
        <v>38169</v>
      </c>
      <c r="C157" s="202"/>
      <c r="D157" s="29">
        <v>3567</v>
      </c>
      <c r="E157" s="29">
        <f>1359451350/1000000</f>
        <v>1359.45135</v>
      </c>
      <c r="F157" s="29">
        <v>1172</v>
      </c>
      <c r="G157" s="29">
        <v>57</v>
      </c>
      <c r="H157" s="29">
        <v>244</v>
      </c>
      <c r="I157" s="29">
        <v>22</v>
      </c>
      <c r="J157" s="208"/>
      <c r="K157" s="208"/>
      <c r="L157" s="207"/>
      <c r="M157" s="256"/>
      <c r="N157" s="270"/>
      <c r="O157" s="270"/>
      <c r="P157" s="256"/>
      <c r="Q157" s="256"/>
      <c r="R157" s="256"/>
      <c r="S157" s="203"/>
      <c r="T157" s="203"/>
      <c r="U157" s="203"/>
    </row>
    <row r="158" spans="2:21" s="28" customFormat="1" ht="12.75" hidden="1">
      <c r="B158" s="262">
        <v>38200</v>
      </c>
      <c r="C158" s="202"/>
      <c r="D158" s="29">
        <v>3529</v>
      </c>
      <c r="E158" s="29">
        <f>1335742656/1000000</f>
        <v>1335.742656</v>
      </c>
      <c r="F158" s="29">
        <v>1037</v>
      </c>
      <c r="G158" s="29">
        <v>72</v>
      </c>
      <c r="H158" s="29">
        <v>172</v>
      </c>
      <c r="I158" s="29">
        <v>63</v>
      </c>
      <c r="J158" s="208"/>
      <c r="K158" s="208"/>
      <c r="L158" s="207"/>
      <c r="M158" s="256"/>
      <c r="N158" s="270"/>
      <c r="O158" s="270"/>
      <c r="P158" s="256"/>
      <c r="Q158" s="256"/>
      <c r="R158" s="256"/>
      <c r="S158" s="203"/>
      <c r="T158" s="203"/>
      <c r="U158" s="203"/>
    </row>
    <row r="159" spans="2:21" s="28" customFormat="1" ht="12.75" hidden="1">
      <c r="B159" s="262">
        <v>38231</v>
      </c>
      <c r="C159" s="202"/>
      <c r="D159" s="29">
        <v>3474</v>
      </c>
      <c r="E159" s="29">
        <f>1266946321/1000000</f>
        <v>1266.946321</v>
      </c>
      <c r="F159" s="29">
        <v>1011</v>
      </c>
      <c r="G159" s="29">
        <v>47</v>
      </c>
      <c r="H159" s="29">
        <v>359</v>
      </c>
      <c r="I159" s="29">
        <v>59</v>
      </c>
      <c r="J159" s="208"/>
      <c r="K159" s="208"/>
      <c r="L159" s="207"/>
      <c r="M159" s="256"/>
      <c r="N159" s="270"/>
      <c r="O159" s="270"/>
      <c r="P159" s="256"/>
      <c r="Q159" s="256"/>
      <c r="R159" s="256"/>
      <c r="S159" s="203"/>
      <c r="T159" s="203"/>
      <c r="U159" s="203"/>
    </row>
    <row r="160" spans="2:18" s="28" customFormat="1" ht="12.75" hidden="1">
      <c r="B160" s="262">
        <v>38261</v>
      </c>
      <c r="C160" s="202"/>
      <c r="D160" s="29">
        <v>3458</v>
      </c>
      <c r="E160" s="29">
        <v>1360.012764</v>
      </c>
      <c r="F160" s="29">
        <v>1135</v>
      </c>
      <c r="G160" s="29">
        <v>50.484561</v>
      </c>
      <c r="H160" s="29">
        <v>221</v>
      </c>
      <c r="I160" s="29">
        <v>18.826646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62">
        <v>38292</v>
      </c>
      <c r="C161" s="202"/>
      <c r="D161" s="29">
        <v>3409</v>
      </c>
      <c r="E161" s="29">
        <v>1373.463601</v>
      </c>
      <c r="F161" s="29">
        <v>971</v>
      </c>
      <c r="G161" s="29">
        <v>55.819126</v>
      </c>
      <c r="H161" s="29">
        <v>154</v>
      </c>
      <c r="I161" s="29">
        <v>34.181151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62">
        <v>38322</v>
      </c>
      <c r="C162" s="202"/>
      <c r="D162" s="29">
        <v>3364</v>
      </c>
      <c r="E162" s="29">
        <v>1403.17689</v>
      </c>
      <c r="F162" s="29">
        <v>961</v>
      </c>
      <c r="G162" s="29">
        <v>58.843016</v>
      </c>
      <c r="H162" s="29">
        <v>315</v>
      </c>
      <c r="I162" s="29">
        <v>25.788178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62">
        <v>38353</v>
      </c>
      <c r="C163" s="202"/>
      <c r="D163" s="29">
        <v>3335</v>
      </c>
      <c r="E163" s="29">
        <v>1385.514815</v>
      </c>
      <c r="F163" s="29">
        <v>858</v>
      </c>
      <c r="G163" s="29">
        <v>40.56623</v>
      </c>
      <c r="H163" s="29">
        <v>239</v>
      </c>
      <c r="I163" s="29">
        <v>57.584325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62">
        <v>38384</v>
      </c>
      <c r="C164" s="202"/>
      <c r="D164" s="29">
        <v>3302</v>
      </c>
      <c r="E164" s="29">
        <v>1392.52672</v>
      </c>
      <c r="F164" s="29">
        <v>847</v>
      </c>
      <c r="G164" s="29">
        <v>39.443927</v>
      </c>
      <c r="H164" s="29">
        <v>120</v>
      </c>
      <c r="I164" s="29">
        <v>25.820731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62">
        <v>38412</v>
      </c>
      <c r="C165" s="202"/>
      <c r="D165" s="29">
        <v>3264</v>
      </c>
      <c r="E165" s="29">
        <v>1405.047539</v>
      </c>
      <c r="F165" s="29">
        <v>854</v>
      </c>
      <c r="G165" s="29">
        <v>46.454101</v>
      </c>
      <c r="H165" s="29">
        <v>210</v>
      </c>
      <c r="I165" s="29">
        <v>26.345408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38443</v>
      </c>
      <c r="C166" s="202"/>
      <c r="D166" s="29">
        <v>3231</v>
      </c>
      <c r="E166" s="29">
        <v>1408.974754</v>
      </c>
      <c r="F166" s="29">
        <v>828</v>
      </c>
      <c r="G166" s="29">
        <v>57.252281</v>
      </c>
      <c r="H166" s="29">
        <v>129</v>
      </c>
      <c r="I166" s="29">
        <v>21.117013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38473</v>
      </c>
      <c r="C167" s="202"/>
      <c r="D167" s="29">
        <v>3204</v>
      </c>
      <c r="E167" s="29">
        <v>1407.278923</v>
      </c>
      <c r="F167" s="29">
        <v>767</v>
      </c>
      <c r="G167" s="29">
        <v>41.12013</v>
      </c>
      <c r="H167" s="29">
        <v>147</v>
      </c>
      <c r="I167" s="29">
        <v>49.88237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38504</v>
      </c>
      <c r="C168" s="202"/>
      <c r="D168" s="29">
        <v>3178</v>
      </c>
      <c r="E168" s="29">
        <v>1413.024352</v>
      </c>
      <c r="F168" s="29">
        <v>775</v>
      </c>
      <c r="G168" s="29">
        <v>36.420545</v>
      </c>
      <c r="H168" s="29">
        <v>247</v>
      </c>
      <c r="I168" s="29">
        <v>31.07318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38534</v>
      </c>
      <c r="C169" s="202"/>
      <c r="D169" s="29">
        <v>3158</v>
      </c>
      <c r="E169" s="29">
        <v>1409.820126</v>
      </c>
      <c r="F169" s="29">
        <v>746</v>
      </c>
      <c r="G169" s="29">
        <v>37.027908</v>
      </c>
      <c r="H169" s="29">
        <v>178</v>
      </c>
      <c r="I169" s="29">
        <v>40.553433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38565</v>
      </c>
      <c r="C170" s="202"/>
      <c r="D170" s="29">
        <v>3140</v>
      </c>
      <c r="E170" s="29">
        <v>1378.475009</v>
      </c>
      <c r="F170" s="29">
        <v>740</v>
      </c>
      <c r="G170" s="29">
        <v>36.720478</v>
      </c>
      <c r="H170" s="29">
        <v>138</v>
      </c>
      <c r="I170" s="29">
        <v>79.566196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38596</v>
      </c>
      <c r="C171" s="202"/>
      <c r="D171" s="29">
        <v>3118</v>
      </c>
      <c r="E171" s="29">
        <v>1323.807032</v>
      </c>
      <c r="F171" s="29">
        <v>770</v>
      </c>
      <c r="G171" s="29">
        <v>37.354924</v>
      </c>
      <c r="H171" s="29">
        <v>235</v>
      </c>
      <c r="I171" s="29">
        <v>29.646249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38626</v>
      </c>
      <c r="C172" s="202"/>
      <c r="D172" s="29">
        <v>3096</v>
      </c>
      <c r="E172" s="29">
        <v>1325.165218</v>
      </c>
      <c r="F172" s="29">
        <v>686</v>
      </c>
      <c r="G172" s="29">
        <v>38.743044</v>
      </c>
      <c r="H172" s="29">
        <v>110</v>
      </c>
      <c r="I172" s="29">
        <v>37.834092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38657</v>
      </c>
      <c r="C173" s="202"/>
      <c r="D173" s="29">
        <v>3078</v>
      </c>
      <c r="E173" s="29">
        <v>1288.275346</v>
      </c>
      <c r="F173" s="29">
        <v>641</v>
      </c>
      <c r="G173" s="29">
        <v>44.297155</v>
      </c>
      <c r="H173" s="29">
        <v>90</v>
      </c>
      <c r="I173" s="29">
        <v>78.609913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38687</v>
      </c>
      <c r="C174" s="202"/>
      <c r="D174" s="29">
        <v>3058</v>
      </c>
      <c r="E174" s="29">
        <v>1299.633277</v>
      </c>
      <c r="F174" s="29">
        <v>666</v>
      </c>
      <c r="G174" s="29">
        <v>60.816836</v>
      </c>
      <c r="H174" s="29">
        <v>181</v>
      </c>
      <c r="I174" s="29">
        <v>45.901883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38718</v>
      </c>
      <c r="C175" s="202"/>
      <c r="D175" s="29">
        <v>3035</v>
      </c>
      <c r="E175" s="29">
        <v>1300.3387</v>
      </c>
      <c r="F175" s="29">
        <v>628</v>
      </c>
      <c r="G175" s="29">
        <v>31.824389</v>
      </c>
      <c r="H175" s="29">
        <v>146</v>
      </c>
      <c r="I175" s="29">
        <v>28.352605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38749</v>
      </c>
      <c r="C176" s="202"/>
      <c r="D176" s="29">
        <v>3004</v>
      </c>
      <c r="E176" s="29">
        <v>1286.068066</v>
      </c>
      <c r="F176" s="29">
        <v>600</v>
      </c>
      <c r="G176" s="29">
        <v>29.312136</v>
      </c>
      <c r="H176" s="29">
        <v>98</v>
      </c>
      <c r="I176" s="29">
        <v>42.852137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38777</v>
      </c>
      <c r="C177" s="202"/>
      <c r="D177" s="29">
        <v>2988</v>
      </c>
      <c r="E177" s="29">
        <v>1302.770259</v>
      </c>
      <c r="F177" s="29">
        <v>631</v>
      </c>
      <c r="G177" s="29">
        <v>33.629788</v>
      </c>
      <c r="H177" s="29">
        <v>183</v>
      </c>
      <c r="I177" s="29">
        <v>22.444393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38808</v>
      </c>
      <c r="C178" s="202"/>
      <c r="D178" s="29">
        <v>2969</v>
      </c>
      <c r="E178" s="29">
        <v>1323.67509</v>
      </c>
      <c r="F178" s="29">
        <v>553</v>
      </c>
      <c r="G178" s="29">
        <v>39.256739</v>
      </c>
      <c r="H178" s="29">
        <v>100</v>
      </c>
      <c r="I178" s="29">
        <v>26.660935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38838</v>
      </c>
      <c r="C179" s="202"/>
      <c r="D179" s="29">
        <v>2939</v>
      </c>
      <c r="E179" s="29">
        <v>1294.217503</v>
      </c>
      <c r="F179" s="29">
        <v>551</v>
      </c>
      <c r="G179" s="29">
        <v>30.108083</v>
      </c>
      <c r="H179" s="29">
        <v>80</v>
      </c>
      <c r="I179" s="29">
        <v>30.95388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38869</v>
      </c>
      <c r="C180" s="202"/>
      <c r="D180" s="29">
        <v>2925</v>
      </c>
      <c r="E180" s="29">
        <v>1284.832714</v>
      </c>
      <c r="F180" s="29">
        <v>601</v>
      </c>
      <c r="G180" s="29">
        <v>31.381074</v>
      </c>
      <c r="H180" s="29">
        <v>173</v>
      </c>
      <c r="I180" s="29">
        <v>45.749663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38899</v>
      </c>
      <c r="C181" s="202"/>
      <c r="D181" s="29">
        <v>2903</v>
      </c>
      <c r="E181" s="29">
        <v>1279.290982</v>
      </c>
      <c r="F181" s="29">
        <v>508</v>
      </c>
      <c r="G181" s="29">
        <v>27.403775</v>
      </c>
      <c r="H181" s="29">
        <v>116</v>
      </c>
      <c r="I181" s="29">
        <v>33.194172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38930</v>
      </c>
      <c r="C182" s="202"/>
      <c r="D182" s="29">
        <v>2881</v>
      </c>
      <c r="E182" s="29">
        <v>1277.331456</v>
      </c>
      <c r="F182" s="29">
        <v>508</v>
      </c>
      <c r="G182" s="29">
        <v>26.645013</v>
      </c>
      <c r="H182" s="29">
        <v>47</v>
      </c>
      <c r="I182" s="29">
        <v>29.298567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38961</v>
      </c>
      <c r="C183" s="202"/>
      <c r="D183" s="29">
        <v>2865</v>
      </c>
      <c r="E183" s="29">
        <v>1263.10675</v>
      </c>
      <c r="F183" s="29">
        <v>522</v>
      </c>
      <c r="G183" s="29">
        <v>27.125345</v>
      </c>
      <c r="H183" s="29">
        <v>144</v>
      </c>
      <c r="I183" s="29">
        <v>46.393069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38991</v>
      </c>
      <c r="C184" s="202"/>
      <c r="D184" s="29">
        <v>2846</v>
      </c>
      <c r="E184" s="29">
        <v>1252.7629160000001</v>
      </c>
      <c r="F184" s="29">
        <v>485</v>
      </c>
      <c r="G184" s="29">
        <v>23.910802</v>
      </c>
      <c r="H184" s="29">
        <v>79</v>
      </c>
      <c r="I184" s="29">
        <v>29.264685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39022</v>
      </c>
      <c r="C185" s="202"/>
      <c r="D185" s="29">
        <v>2828</v>
      </c>
      <c r="E185" s="29">
        <v>1213.4061669999999</v>
      </c>
      <c r="F185" s="29">
        <v>450</v>
      </c>
      <c r="G185" s="29">
        <v>21.946943</v>
      </c>
      <c r="H185" s="29">
        <v>69</v>
      </c>
      <c r="I185" s="29">
        <v>21.476917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39052</v>
      </c>
      <c r="C186" s="202"/>
      <c r="D186" s="29">
        <v>2811</v>
      </c>
      <c r="E186" s="29">
        <v>1183.440715</v>
      </c>
      <c r="F186" s="29">
        <v>461</v>
      </c>
      <c r="G186" s="29">
        <v>33.655938</v>
      </c>
      <c r="H186" s="29">
        <v>118</v>
      </c>
      <c r="I186" s="29">
        <v>62.133885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39083</v>
      </c>
      <c r="C187" s="202"/>
      <c r="D187" s="29">
        <v>2802</v>
      </c>
      <c r="E187" s="29">
        <v>1173.336837</v>
      </c>
      <c r="F187" s="29">
        <v>416</v>
      </c>
      <c r="G187" s="29">
        <v>21.557842</v>
      </c>
      <c r="H187" s="29">
        <v>85</v>
      </c>
      <c r="I187" s="29">
        <v>29.479188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39114</v>
      </c>
      <c r="C188" s="202"/>
      <c r="D188" s="29">
        <v>2795</v>
      </c>
      <c r="E188" s="29">
        <v>1171.027029</v>
      </c>
      <c r="F188" s="29">
        <v>412</v>
      </c>
      <c r="G188" s="29">
        <v>20.285944</v>
      </c>
      <c r="H188" s="29">
        <v>39</v>
      </c>
      <c r="I188" s="29">
        <v>22.943692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39142</v>
      </c>
      <c r="C189" s="202"/>
      <c r="D189" s="29">
        <v>2766</v>
      </c>
      <c r="E189" s="29">
        <v>1167.603962</v>
      </c>
      <c r="F189" s="29">
        <v>441</v>
      </c>
      <c r="G189" s="29">
        <v>21.12889</v>
      </c>
      <c r="H189" s="29">
        <v>95</v>
      </c>
      <c r="I189" s="29">
        <v>32.355665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39173</v>
      </c>
      <c r="C190" s="202"/>
      <c r="D190" s="29">
        <v>2758</v>
      </c>
      <c r="E190" s="29">
        <v>1177.854849</v>
      </c>
      <c r="F190" s="29">
        <v>410</v>
      </c>
      <c r="G190" s="29">
        <v>25.141415</v>
      </c>
      <c r="H190" s="29">
        <v>69</v>
      </c>
      <c r="I190" s="29">
        <v>21.400537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39203</v>
      </c>
      <c r="C191" s="202"/>
      <c r="D191" s="29">
        <v>2752</v>
      </c>
      <c r="E191" s="29">
        <v>1175.323744</v>
      </c>
      <c r="F191" s="29">
        <v>393</v>
      </c>
      <c r="G191" s="29">
        <v>19.736397</v>
      </c>
      <c r="H191" s="29">
        <v>70</v>
      </c>
      <c r="I191" s="29">
        <v>29.660395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39234</v>
      </c>
      <c r="C192" s="202"/>
      <c r="D192" s="29">
        <v>2739</v>
      </c>
      <c r="E192" s="29">
        <v>1172.558732</v>
      </c>
      <c r="F192" s="29">
        <v>398</v>
      </c>
      <c r="G192" s="29">
        <v>19.154214</v>
      </c>
      <c r="H192" s="29">
        <v>44</v>
      </c>
      <c r="I192" s="29">
        <v>25.951277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39264</v>
      </c>
      <c r="C193" s="202"/>
      <c r="D193" s="29">
        <v>2732</v>
      </c>
      <c r="E193" s="29">
        <v>1152.894937</v>
      </c>
      <c r="F193" s="29">
        <v>365</v>
      </c>
      <c r="G193" s="29">
        <v>22.162409</v>
      </c>
      <c r="H193" s="29">
        <v>49</v>
      </c>
      <c r="I193" s="29">
        <v>44.932898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39295</v>
      </c>
      <c r="C194" s="202"/>
      <c r="D194" s="29">
        <v>2728</v>
      </c>
      <c r="E194" s="29">
        <v>1152.812341</v>
      </c>
      <c r="F194" s="29">
        <v>392</v>
      </c>
      <c r="G194" s="29">
        <v>20.826795</v>
      </c>
      <c r="H194" s="29">
        <v>36</v>
      </c>
      <c r="I194" s="29">
        <v>25.168132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39326</v>
      </c>
      <c r="C195" s="202"/>
      <c r="D195" s="29">
        <v>2718</v>
      </c>
      <c r="E195" s="29">
        <v>1157.37835</v>
      </c>
      <c r="F195" s="29">
        <v>349</v>
      </c>
      <c r="G195" s="29">
        <v>16.779989</v>
      </c>
      <c r="H195" s="29">
        <v>30</v>
      </c>
      <c r="I195" s="29">
        <v>17.548966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39356</v>
      </c>
      <c r="C196" s="202"/>
      <c r="D196" s="29">
        <v>2709</v>
      </c>
      <c r="E196" s="29">
        <v>1162.980565</v>
      </c>
      <c r="F196" s="29">
        <v>366</v>
      </c>
      <c r="G196" s="29">
        <v>17.194216</v>
      </c>
      <c r="H196" s="29">
        <v>32</v>
      </c>
      <c r="I196" s="29">
        <v>12.55886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39387</v>
      </c>
      <c r="C197" s="202"/>
      <c r="D197" s="29">
        <v>2694</v>
      </c>
      <c r="E197" s="29">
        <v>1153.70659</v>
      </c>
      <c r="F197" s="29">
        <v>365</v>
      </c>
      <c r="G197" s="29">
        <v>23.163454</v>
      </c>
      <c r="H197" s="29">
        <v>24</v>
      </c>
      <c r="I197" s="29">
        <v>27.532113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39417</v>
      </c>
      <c r="C198" s="202"/>
      <c r="D198" s="29">
        <v>2685</v>
      </c>
      <c r="E198" s="29">
        <v>1168.128834</v>
      </c>
      <c r="F198" s="29">
        <v>345</v>
      </c>
      <c r="G198" s="29">
        <v>28.343052</v>
      </c>
      <c r="H198" s="29">
        <v>60</v>
      </c>
      <c r="I198" s="29">
        <v>15.968927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>
      <c r="B199" s="262">
        <v>39448</v>
      </c>
      <c r="C199" s="202"/>
      <c r="D199" s="29">
        <v>2672</v>
      </c>
      <c r="E199" s="29">
        <v>1157.682424</v>
      </c>
      <c r="F199" s="29">
        <v>329</v>
      </c>
      <c r="G199" s="29">
        <v>16.28172</v>
      </c>
      <c r="H199" s="29">
        <v>35</v>
      </c>
      <c r="I199" s="29">
        <v>26.618078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>
      <c r="B200" s="262">
        <v>39479</v>
      </c>
      <c r="C200" s="202"/>
      <c r="D200" s="29">
        <v>2664</v>
      </c>
      <c r="E200" s="29">
        <v>1168.685835</v>
      </c>
      <c r="F200" s="29">
        <v>338</v>
      </c>
      <c r="G200" s="29">
        <v>17.652321</v>
      </c>
      <c r="H200" s="29">
        <v>24</v>
      </c>
      <c r="I200" s="29">
        <v>2.664692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>
      <c r="B201" s="262">
        <v>39508</v>
      </c>
      <c r="C201" s="202"/>
      <c r="D201" s="29">
        <v>2659</v>
      </c>
      <c r="E201" s="29">
        <v>1179.312978</v>
      </c>
      <c r="F201" s="29">
        <v>313</v>
      </c>
      <c r="G201" s="29">
        <v>15.939546</v>
      </c>
      <c r="H201" s="29">
        <v>20</v>
      </c>
      <c r="I201" s="29">
        <v>18.32503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>
      <c r="B202" s="262">
        <v>39539</v>
      </c>
      <c r="C202" s="202"/>
      <c r="D202" s="29">
        <v>2654</v>
      </c>
      <c r="E202" s="29">
        <v>1211.525697</v>
      </c>
      <c r="F202" s="29">
        <v>335</v>
      </c>
      <c r="G202" s="29">
        <v>16.674985</v>
      </c>
      <c r="H202" s="29">
        <v>16</v>
      </c>
      <c r="I202" s="29">
        <v>5.610413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>
      <c r="B203" s="262">
        <v>39569</v>
      </c>
      <c r="C203" s="202"/>
      <c r="D203" s="29">
        <v>2648</v>
      </c>
      <c r="E203" s="29">
        <v>1233.086849</v>
      </c>
      <c r="F203" s="29">
        <v>316</v>
      </c>
      <c r="G203" s="29">
        <v>18.397488</v>
      </c>
      <c r="H203" s="29">
        <v>15</v>
      </c>
      <c r="I203" s="29">
        <v>5.21108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39600</v>
      </c>
      <c r="C204" s="202"/>
      <c r="D204" s="29">
        <v>2641</v>
      </c>
      <c r="E204" s="29">
        <v>1176.134822</v>
      </c>
      <c r="F204" s="29">
        <v>307</v>
      </c>
      <c r="G204" s="29">
        <v>15.85016</v>
      </c>
      <c r="H204" s="29">
        <v>23</v>
      </c>
      <c r="I204" s="29">
        <v>12.558597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39630</v>
      </c>
      <c r="C205" s="202"/>
      <c r="D205" s="29">
        <v>2632</v>
      </c>
      <c r="E205" s="29">
        <v>1194.878932</v>
      </c>
      <c r="F205" s="29">
        <v>305</v>
      </c>
      <c r="G205" s="29">
        <v>20.29962</v>
      </c>
      <c r="H205" s="29">
        <v>30</v>
      </c>
      <c r="I205" s="29">
        <v>13.523002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39661</v>
      </c>
      <c r="C206" s="202"/>
      <c r="D206" s="29">
        <v>2625</v>
      </c>
      <c r="E206" s="29">
        <v>1198.888109</v>
      </c>
      <c r="F206" s="29">
        <v>310</v>
      </c>
      <c r="G206" s="29">
        <v>17.639032</v>
      </c>
      <c r="H206" s="29">
        <v>21</v>
      </c>
      <c r="I206" s="29">
        <v>7.90049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39692</v>
      </c>
      <c r="C207" s="202"/>
      <c r="D207" s="29">
        <v>2621</v>
      </c>
      <c r="E207" s="29">
        <v>1202.990507</v>
      </c>
      <c r="F207" s="29">
        <v>298</v>
      </c>
      <c r="G207" s="29">
        <v>16.068874</v>
      </c>
      <c r="H207" s="29">
        <v>29</v>
      </c>
      <c r="I207" s="29">
        <v>14.418407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39722</v>
      </c>
      <c r="C208" s="202"/>
      <c r="D208" s="29">
        <v>2613</v>
      </c>
      <c r="E208" s="29">
        <v>1221.626144</v>
      </c>
      <c r="F208" s="29">
        <v>312</v>
      </c>
      <c r="G208" s="29">
        <v>18.873321</v>
      </c>
      <c r="H208" s="29">
        <v>7</v>
      </c>
      <c r="I208" s="29">
        <v>3.272999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39753</v>
      </c>
      <c r="C209" s="202"/>
      <c r="D209" s="29">
        <v>2609</v>
      </c>
      <c r="E209" s="29">
        <v>1228.564094</v>
      </c>
      <c r="F209" s="29">
        <v>284</v>
      </c>
      <c r="G209" s="29">
        <v>17.488132</v>
      </c>
      <c r="H209" s="29">
        <v>31</v>
      </c>
      <c r="I209" s="29">
        <v>9.9663</v>
      </c>
      <c r="J209" s="208"/>
      <c r="K209" s="280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39783</v>
      </c>
      <c r="C210" s="202"/>
      <c r="D210" s="29">
        <v>2592</v>
      </c>
      <c r="E210" s="29">
        <v>1225.821481</v>
      </c>
      <c r="F210" s="29">
        <v>290</v>
      </c>
      <c r="G210" s="29">
        <v>23</v>
      </c>
      <c r="H210" s="29">
        <v>19</v>
      </c>
      <c r="I210" s="29">
        <v>30.219769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39814</v>
      </c>
      <c r="C211" s="202"/>
      <c r="D211" s="29">
        <v>2589</v>
      </c>
      <c r="E211" s="29">
        <v>1232.490813</v>
      </c>
      <c r="F211" s="29">
        <v>284</v>
      </c>
      <c r="G211" s="29">
        <v>16.689245</v>
      </c>
      <c r="H211" s="29">
        <v>25</v>
      </c>
      <c r="I211" s="29">
        <v>11.015214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39845</v>
      </c>
      <c r="C212" s="202"/>
      <c r="D212" s="29">
        <v>2583</v>
      </c>
      <c r="E212" s="29">
        <v>1224.606149</v>
      </c>
      <c r="F212" s="29">
        <v>268</v>
      </c>
      <c r="G212" s="29">
        <v>15.288664</v>
      </c>
      <c r="H212" s="29">
        <v>41</v>
      </c>
      <c r="I212" s="29">
        <v>18.986994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39873</v>
      </c>
      <c r="C213" s="202"/>
      <c r="D213" s="29">
        <v>2582</v>
      </c>
      <c r="E213" s="29">
        <v>1237.285794</v>
      </c>
      <c r="F213" s="29">
        <v>291</v>
      </c>
      <c r="G213" s="29">
        <v>19.10397</v>
      </c>
      <c r="H213" s="29">
        <v>18</v>
      </c>
      <c r="I213" s="29">
        <v>9.624818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39904</v>
      </c>
      <c r="C214" s="202"/>
      <c r="D214" s="29">
        <v>2572</v>
      </c>
      <c r="E214" s="29">
        <v>1260.560552</v>
      </c>
      <c r="F214" s="29">
        <v>274</v>
      </c>
      <c r="G214" s="29">
        <v>23.979914</v>
      </c>
      <c r="H214" s="29">
        <v>20</v>
      </c>
      <c r="I214" s="29">
        <v>12.927044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39934</v>
      </c>
      <c r="C215" s="202"/>
      <c r="D215" s="29">
        <v>2568</v>
      </c>
      <c r="E215" s="29">
        <v>1285.136415</v>
      </c>
      <c r="F215" s="29">
        <v>266</v>
      </c>
      <c r="G215" s="29">
        <v>22.272349</v>
      </c>
      <c r="H215" s="29">
        <v>19</v>
      </c>
      <c r="I215" s="29">
        <v>3.435256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39965</v>
      </c>
      <c r="C216" s="202"/>
      <c r="D216" s="29">
        <v>2560</v>
      </c>
      <c r="E216" s="29">
        <v>1291.362023</v>
      </c>
      <c r="F216" s="29">
        <v>265</v>
      </c>
      <c r="G216" s="29">
        <v>13.521595</v>
      </c>
      <c r="H216" s="29">
        <v>24</v>
      </c>
      <c r="I216" s="29">
        <v>9.375178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39995</v>
      </c>
      <c r="C217" s="202"/>
      <c r="D217" s="29">
        <v>2553</v>
      </c>
      <c r="E217" s="29">
        <v>1286.680721</v>
      </c>
      <c r="F217" s="29">
        <v>255</v>
      </c>
      <c r="G217" s="29">
        <v>16.07678</v>
      </c>
      <c r="H217" s="29">
        <v>33</v>
      </c>
      <c r="I217" s="29">
        <v>25.583122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40026</v>
      </c>
      <c r="C218" s="202"/>
      <c r="D218" s="29">
        <v>2539</v>
      </c>
      <c r="E218" s="29">
        <v>1280.35536</v>
      </c>
      <c r="F218" s="29">
        <v>250</v>
      </c>
      <c r="G218" s="29">
        <v>13.849153</v>
      </c>
      <c r="H218" s="29">
        <v>13</v>
      </c>
      <c r="I218" s="29">
        <v>9.961647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40057</v>
      </c>
      <c r="C219" s="202"/>
      <c r="D219" s="29">
        <v>2534</v>
      </c>
      <c r="E219" s="29">
        <v>1281.689271</v>
      </c>
      <c r="F219" s="29">
        <v>250</v>
      </c>
      <c r="G219" s="29">
        <v>12.956087</v>
      </c>
      <c r="H219" s="29">
        <v>16</v>
      </c>
      <c r="I219" s="29">
        <v>11.646753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40087</v>
      </c>
      <c r="C220" s="202"/>
      <c r="D220" s="29">
        <v>2529</v>
      </c>
      <c r="E220" s="29">
        <v>1294.385206</v>
      </c>
      <c r="F220" s="29">
        <v>250</v>
      </c>
      <c r="G220" s="29">
        <v>24.815125</v>
      </c>
      <c r="H220" s="29">
        <v>11</v>
      </c>
      <c r="I220" s="29">
        <v>5.21996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40118</v>
      </c>
      <c r="C221" s="202"/>
      <c r="D221" s="29">
        <v>2525</v>
      </c>
      <c r="E221" s="29">
        <v>1290.255702</v>
      </c>
      <c r="F221" s="29">
        <v>241</v>
      </c>
      <c r="G221" s="29">
        <v>15.779809</v>
      </c>
      <c r="H221" s="29">
        <v>21</v>
      </c>
      <c r="I221" s="29">
        <v>15.786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40148</v>
      </c>
      <c r="C222" s="202"/>
      <c r="D222" s="29">
        <v>2517</v>
      </c>
      <c r="E222" s="29">
        <v>1291.842185</v>
      </c>
      <c r="F222" s="29">
        <v>237</v>
      </c>
      <c r="G222" s="29">
        <v>11.592172</v>
      </c>
      <c r="H222" s="29">
        <v>11</v>
      </c>
      <c r="I222" s="29">
        <v>4.668069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40179</v>
      </c>
      <c r="C223" s="202"/>
      <c r="D223" s="29">
        <v>2512</v>
      </c>
      <c r="E223" s="29">
        <v>1336.605289</v>
      </c>
      <c r="F223" s="29">
        <v>228</v>
      </c>
      <c r="G223" s="29">
        <v>14.085359</v>
      </c>
      <c r="H223" s="29">
        <v>22</v>
      </c>
      <c r="I223" s="29">
        <v>20.598226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40210</v>
      </c>
      <c r="C224" s="202"/>
      <c r="D224" s="29">
        <v>2501</v>
      </c>
      <c r="E224" s="29">
        <v>1240.032235</v>
      </c>
      <c r="F224" s="29">
        <v>228</v>
      </c>
      <c r="G224" s="29">
        <v>10.197714</v>
      </c>
      <c r="H224" s="29">
        <v>17</v>
      </c>
      <c r="I224" s="29">
        <v>28.192732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40238</v>
      </c>
      <c r="C225" s="202"/>
      <c r="D225" s="29">
        <v>2495</v>
      </c>
      <c r="E225" s="29">
        <v>1249.30816</v>
      </c>
      <c r="F225" s="29">
        <v>234</v>
      </c>
      <c r="G225" s="29">
        <v>11.228301</v>
      </c>
      <c r="H225" s="29">
        <v>9</v>
      </c>
      <c r="I225" s="29">
        <v>3.111445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40269</v>
      </c>
      <c r="C226" s="202"/>
      <c r="D226" s="29">
        <v>2493</v>
      </c>
      <c r="E226" s="29">
        <v>1269.106715</v>
      </c>
      <c r="F226" s="29">
        <v>222</v>
      </c>
      <c r="G226" s="29">
        <v>19.198374</v>
      </c>
      <c r="H226" s="29">
        <v>15</v>
      </c>
      <c r="I226" s="29">
        <v>2.533393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40299</v>
      </c>
      <c r="C227" s="202"/>
      <c r="D227" s="29">
        <v>2488</v>
      </c>
      <c r="E227" s="29">
        <v>1278.438769</v>
      </c>
      <c r="F227" s="29">
        <v>214</v>
      </c>
      <c r="G227" s="29">
        <v>13.814714</v>
      </c>
      <c r="H227" s="29">
        <v>9</v>
      </c>
      <c r="I227" s="29">
        <v>7.347609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40330</v>
      </c>
      <c r="C228" s="202"/>
      <c r="D228" s="29">
        <v>2488</v>
      </c>
      <c r="E228" s="29">
        <v>1279.241712</v>
      </c>
      <c r="F228" s="29">
        <v>218</v>
      </c>
      <c r="G228" s="29">
        <v>12.294583</v>
      </c>
      <c r="H228" s="29">
        <v>14</v>
      </c>
      <c r="I228" s="29">
        <v>14.6602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40360</v>
      </c>
      <c r="C229" s="202"/>
      <c r="D229" s="29">
        <v>2485</v>
      </c>
      <c r="E229" s="29">
        <v>1276.9915</v>
      </c>
      <c r="F229" s="29">
        <v>212</v>
      </c>
      <c r="G229" s="29">
        <v>10.708426</v>
      </c>
      <c r="H229" s="29">
        <v>13</v>
      </c>
      <c r="I229" s="29">
        <v>16.08755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40391</v>
      </c>
      <c r="C230" s="202"/>
      <c r="D230" s="29">
        <v>2482</v>
      </c>
      <c r="E230" s="29">
        <v>1285.185271</v>
      </c>
      <c r="F230" s="29">
        <v>208</v>
      </c>
      <c r="G230" s="29">
        <v>10.221171</v>
      </c>
      <c r="H230" s="29">
        <v>9</v>
      </c>
      <c r="I230" s="29">
        <v>3.12608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40422</v>
      </c>
      <c r="C231" s="202"/>
      <c r="D231" s="29">
        <v>2480</v>
      </c>
      <c r="E231" s="29">
        <v>1286.916394</v>
      </c>
      <c r="F231" s="29">
        <v>215</v>
      </c>
      <c r="G231" s="29">
        <v>12.593508</v>
      </c>
      <c r="H231" s="29">
        <v>14</v>
      </c>
      <c r="I231" s="29">
        <v>8.686504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40452</v>
      </c>
      <c r="C232" s="202"/>
      <c r="D232" s="29">
        <v>2479</v>
      </c>
      <c r="E232" s="29">
        <v>1288.510867</v>
      </c>
      <c r="F232" s="29">
        <v>212</v>
      </c>
      <c r="G232" s="29">
        <v>9.625031</v>
      </c>
      <c r="H232" s="29">
        <v>10</v>
      </c>
      <c r="I232" s="29">
        <v>3.494628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40483</v>
      </c>
      <c r="C233" s="202"/>
      <c r="D233" s="29">
        <v>2475</v>
      </c>
      <c r="E233" s="29">
        <v>1252.325182</v>
      </c>
      <c r="F233" s="29">
        <v>211</v>
      </c>
      <c r="G233" s="29">
        <v>12.64483</v>
      </c>
      <c r="H233" s="29">
        <v>19</v>
      </c>
      <c r="I233" s="29">
        <v>40.692332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40513</v>
      </c>
      <c r="C234" s="202"/>
      <c r="D234" s="29">
        <v>2470</v>
      </c>
      <c r="E234" s="29">
        <v>1179.886923</v>
      </c>
      <c r="F234" s="29">
        <v>211</v>
      </c>
      <c r="G234" s="29">
        <v>14.361818</v>
      </c>
      <c r="H234" s="29">
        <v>15</v>
      </c>
      <c r="I234" s="29">
        <v>88.340221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40544</v>
      </c>
      <c r="C235" s="202"/>
      <c r="D235" s="29">
        <v>2467</v>
      </c>
      <c r="E235" s="29">
        <v>1180.514149</v>
      </c>
      <c r="F235" s="29">
        <v>189</v>
      </c>
      <c r="G235" s="29">
        <v>8.748412</v>
      </c>
      <c r="H235" s="29">
        <v>12</v>
      </c>
      <c r="I235" s="29">
        <v>8.856829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40575</v>
      </c>
      <c r="C236" s="202"/>
      <c r="D236" s="29">
        <v>2468</v>
      </c>
      <c r="E236" s="29">
        <v>1184.250691</v>
      </c>
      <c r="F236" s="29">
        <v>193</v>
      </c>
      <c r="G236" s="29">
        <v>11.036851</v>
      </c>
      <c r="H236" s="29">
        <v>10</v>
      </c>
      <c r="I236" s="29">
        <v>8.807177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40603</v>
      </c>
      <c r="C237" s="202"/>
      <c r="D237" s="29">
        <v>2457</v>
      </c>
      <c r="E237" s="29">
        <v>1199.117435</v>
      </c>
      <c r="F237" s="29">
        <v>191</v>
      </c>
      <c r="G237" s="29">
        <v>18.777328</v>
      </c>
      <c r="H237" s="29">
        <v>14</v>
      </c>
      <c r="I237" s="29">
        <v>9.81128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40634</v>
      </c>
      <c r="C238" s="29"/>
      <c r="D238" s="29">
        <v>2454</v>
      </c>
      <c r="E238" s="29">
        <v>1207.055352</v>
      </c>
      <c r="F238" s="277">
        <v>182</v>
      </c>
      <c r="G238" s="29">
        <v>9.320491</v>
      </c>
      <c r="H238" s="29">
        <v>5</v>
      </c>
      <c r="I238" s="29">
        <v>11.531771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40664</v>
      </c>
      <c r="C239" s="29"/>
      <c r="D239" s="29">
        <v>2451</v>
      </c>
      <c r="E239" s="29">
        <v>1217.682052</v>
      </c>
      <c r="F239" s="277">
        <v>188</v>
      </c>
      <c r="G239" s="29">
        <v>10.473216</v>
      </c>
      <c r="H239" s="29">
        <v>14</v>
      </c>
      <c r="I239" s="29">
        <v>6.860724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40695</v>
      </c>
      <c r="C240" s="29"/>
      <c r="D240" s="29">
        <v>2443</v>
      </c>
      <c r="E240" s="29">
        <v>1227.257057</v>
      </c>
      <c r="F240" s="277">
        <v>188</v>
      </c>
      <c r="G240" s="29">
        <v>16.174403</v>
      </c>
      <c r="H240" s="29">
        <v>8</v>
      </c>
      <c r="I240" s="29">
        <v>13.376127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24" s="237" customFormat="1" ht="12.75">
      <c r="B241" s="262">
        <v>40725</v>
      </c>
      <c r="C241" s="202"/>
      <c r="D241" s="29">
        <v>2439</v>
      </c>
      <c r="E241" s="29">
        <v>1235.428931</v>
      </c>
      <c r="F241" s="29">
        <v>177</v>
      </c>
      <c r="G241" s="29">
        <v>9.098336</v>
      </c>
      <c r="H241" s="29">
        <v>5</v>
      </c>
      <c r="I241" s="29">
        <v>4.561084</v>
      </c>
      <c r="J241" s="235"/>
      <c r="K241" s="235"/>
      <c r="P241" s="207"/>
      <c r="Q241" s="207"/>
      <c r="R241" s="207"/>
      <c r="S241" s="207"/>
      <c r="T241" s="207"/>
      <c r="U241" s="207"/>
      <c r="V241" s="207"/>
      <c r="W241" s="207"/>
      <c r="X241" s="207"/>
    </row>
    <row r="242" spans="2:24" s="237" customFormat="1" ht="12.75">
      <c r="B242" s="262">
        <v>40756</v>
      </c>
      <c r="C242" s="202"/>
      <c r="D242" s="29">
        <v>2435</v>
      </c>
      <c r="E242" s="29">
        <v>1238.28961</v>
      </c>
      <c r="F242" s="29">
        <v>177</v>
      </c>
      <c r="G242" s="29">
        <v>8.820791</v>
      </c>
      <c r="H242" s="29">
        <v>6</v>
      </c>
      <c r="I242" s="29">
        <v>5.966895</v>
      </c>
      <c r="J242" s="235"/>
      <c r="K242" s="235"/>
      <c r="P242" s="207"/>
      <c r="Q242" s="207"/>
      <c r="R242" s="207"/>
      <c r="S242" s="207"/>
      <c r="T242" s="207"/>
      <c r="U242" s="207"/>
      <c r="V242" s="207"/>
      <c r="W242" s="207"/>
      <c r="X242" s="207"/>
    </row>
    <row r="243" spans="2:24" s="237" customFormat="1" ht="12.75">
      <c r="B243" s="262">
        <v>40787</v>
      </c>
      <c r="C243" s="202"/>
      <c r="D243" s="29">
        <v>2433</v>
      </c>
      <c r="E243" s="29">
        <v>1211.677931</v>
      </c>
      <c r="F243" s="29">
        <v>172</v>
      </c>
      <c r="G243" s="29">
        <v>9.708936</v>
      </c>
      <c r="H243" s="29">
        <v>15</v>
      </c>
      <c r="I243" s="29">
        <v>39.712113</v>
      </c>
      <c r="J243" s="235"/>
      <c r="K243" s="235"/>
      <c r="P243" s="207"/>
      <c r="Q243" s="207"/>
      <c r="R243" s="207"/>
      <c r="S243" s="207"/>
      <c r="T243" s="207"/>
      <c r="U243" s="207"/>
      <c r="V243" s="207"/>
      <c r="W243" s="207"/>
      <c r="X243" s="207"/>
    </row>
    <row r="244" spans="2:24" s="237" customFormat="1" ht="12.75">
      <c r="B244" s="262">
        <v>40817</v>
      </c>
      <c r="C244" s="202"/>
      <c r="D244" s="29">
        <v>2430</v>
      </c>
      <c r="E244" s="29">
        <v>1193.992994</v>
      </c>
      <c r="F244" s="29">
        <v>171</v>
      </c>
      <c r="G244" s="29">
        <v>16.38617</v>
      </c>
      <c r="H244" s="29">
        <v>12</v>
      </c>
      <c r="I244" s="29">
        <v>54.08877</v>
      </c>
      <c r="J244" s="235"/>
      <c r="K244" s="235"/>
      <c r="P244" s="207"/>
      <c r="Q244" s="207"/>
      <c r="R244" s="207"/>
      <c r="S244" s="207"/>
      <c r="T244" s="207"/>
      <c r="U244" s="207"/>
      <c r="V244" s="207"/>
      <c r="W244" s="207"/>
      <c r="X244" s="207"/>
    </row>
    <row r="245" spans="2:24" s="237" customFormat="1" ht="12.75">
      <c r="B245" s="262">
        <v>40848</v>
      </c>
      <c r="C245" s="202"/>
      <c r="D245" s="29">
        <v>2428</v>
      </c>
      <c r="E245" s="29">
        <v>1201.290813</v>
      </c>
      <c r="F245" s="29">
        <v>178</v>
      </c>
      <c r="G245" s="29">
        <v>11.603757</v>
      </c>
      <c r="H245" s="29">
        <v>2</v>
      </c>
      <c r="I245" s="29">
        <v>4.402233</v>
      </c>
      <c r="J245" s="235"/>
      <c r="K245" s="235"/>
      <c r="P245" s="207"/>
      <c r="Q245" s="207"/>
      <c r="R245" s="207"/>
      <c r="S245" s="207"/>
      <c r="T245" s="207"/>
      <c r="U245" s="207"/>
      <c r="V245" s="207"/>
      <c r="W245" s="207"/>
      <c r="X245" s="207"/>
    </row>
    <row r="246" spans="2:24" s="237" customFormat="1" ht="12.75">
      <c r="B246" s="262">
        <v>40878</v>
      </c>
      <c r="C246" s="202"/>
      <c r="D246" s="29">
        <v>2425</v>
      </c>
      <c r="E246" s="29">
        <v>1217.918915</v>
      </c>
      <c r="F246" s="29">
        <v>202</v>
      </c>
      <c r="G246" s="29">
        <v>18.386862</v>
      </c>
      <c r="H246" s="29">
        <v>5</v>
      </c>
      <c r="I246" s="29">
        <v>1.75374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40909</v>
      </c>
      <c r="C247" s="202"/>
      <c r="D247" s="29">
        <v>2425</v>
      </c>
      <c r="E247" s="29">
        <v>1224.424131</v>
      </c>
      <c r="F247" s="29">
        <v>170</v>
      </c>
      <c r="G247" s="29">
        <v>12.004007</v>
      </c>
      <c r="H247" s="29">
        <v>5</v>
      </c>
      <c r="I247" s="29">
        <v>5.493753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40940</v>
      </c>
      <c r="C248" s="202"/>
      <c r="D248" s="29">
        <v>2425</v>
      </c>
      <c r="E248" s="29">
        <v>1225.503205</v>
      </c>
      <c r="F248" s="29">
        <v>172</v>
      </c>
      <c r="G248" s="29">
        <v>10.406558</v>
      </c>
      <c r="H248" s="29">
        <v>9</v>
      </c>
      <c r="I248" s="29">
        <v>9.32242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40969</v>
      </c>
      <c r="C249" s="202"/>
      <c r="D249" s="29">
        <v>2425</v>
      </c>
      <c r="E249" s="29">
        <v>1232.865034</v>
      </c>
      <c r="F249" s="29">
        <v>184</v>
      </c>
      <c r="G249" s="29">
        <v>10.514413</v>
      </c>
      <c r="H249" s="29">
        <v>5</v>
      </c>
      <c r="I249" s="29">
        <v>3.147507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76"/>
      <c r="C250" s="199"/>
      <c r="D250" s="30"/>
      <c r="E250" s="30"/>
      <c r="F250" s="30"/>
      <c r="G250" s="30"/>
      <c r="H250" s="30"/>
      <c r="I250" s="30"/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18" s="28" customFormat="1" ht="12.75">
      <c r="B251" s="276"/>
      <c r="C251" s="30"/>
      <c r="D251" s="30"/>
      <c r="E251" s="30"/>
      <c r="F251" s="304"/>
      <c r="G251" s="30"/>
      <c r="H251" s="30"/>
      <c r="I251" s="30"/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18" s="28" customFormat="1" ht="12.75">
      <c r="B252" s="276"/>
      <c r="C252" s="199"/>
      <c r="D252" s="30"/>
      <c r="E252" s="30"/>
      <c r="F252" s="30"/>
      <c r="G252" s="30"/>
      <c r="H252" s="30"/>
      <c r="I252" s="30"/>
      <c r="J252" s="208"/>
      <c r="K252" s="208"/>
      <c r="L252" s="207"/>
      <c r="M252" s="207"/>
      <c r="N252" s="237"/>
      <c r="O252" s="237"/>
      <c r="P252" s="207"/>
      <c r="Q252" s="207"/>
      <c r="R252" s="207"/>
    </row>
    <row r="253" spans="2:18" s="16" customFormat="1" ht="12.75">
      <c r="B253" s="349"/>
      <c r="C253" s="350"/>
      <c r="D253" s="351"/>
      <c r="E253" s="351"/>
      <c r="F253" s="351"/>
      <c r="G253" s="351"/>
      <c r="H253" s="351"/>
      <c r="I253" s="351"/>
      <c r="J253" s="347"/>
      <c r="K253" s="347"/>
      <c r="L253" s="348"/>
      <c r="M253" s="348"/>
      <c r="N253" s="266"/>
      <c r="O253" s="266"/>
      <c r="P253" s="348"/>
      <c r="Q253" s="348"/>
      <c r="R253" s="348"/>
    </row>
    <row r="254" spans="2:18" s="198" customFormat="1" ht="27" customHeight="1">
      <c r="B254" s="196" t="s">
        <v>198</v>
      </c>
      <c r="C254" s="196"/>
      <c r="D254" s="197" t="s">
        <v>29</v>
      </c>
      <c r="E254" s="197" t="s">
        <v>0</v>
      </c>
      <c r="F254" s="197" t="s">
        <v>1</v>
      </c>
      <c r="G254" s="197" t="s">
        <v>2</v>
      </c>
      <c r="H254" s="197" t="s">
        <v>3</v>
      </c>
      <c r="I254" s="201" t="s">
        <v>4</v>
      </c>
      <c r="J254" s="254"/>
      <c r="K254" s="254"/>
      <c r="L254" s="255"/>
      <c r="M254" s="255"/>
      <c r="N254" s="285"/>
      <c r="O254" s="285"/>
      <c r="P254" s="255"/>
      <c r="Q254" s="255"/>
      <c r="R254" s="255"/>
    </row>
    <row r="255" spans="2:18" s="28" customFormat="1" ht="12.75" hidden="1">
      <c r="B255" s="262">
        <v>37469</v>
      </c>
      <c r="C255" s="199"/>
      <c r="D255" s="30">
        <v>11</v>
      </c>
      <c r="E255" s="30">
        <v>11.383725000000002</v>
      </c>
      <c r="F255" s="30">
        <v>6</v>
      </c>
      <c r="G255" s="30">
        <v>1.133825</v>
      </c>
      <c r="H255" s="30">
        <v>0</v>
      </c>
      <c r="I255" s="30">
        <v>0</v>
      </c>
      <c r="J255" s="208"/>
      <c r="K255" s="208"/>
      <c r="L255" s="207"/>
      <c r="M255" s="207"/>
      <c r="N255" s="237"/>
      <c r="O255" s="237"/>
      <c r="P255" s="207"/>
      <c r="Q255" s="207"/>
      <c r="R255" s="207"/>
    </row>
    <row r="256" spans="2:18" s="28" customFormat="1" ht="12.75" hidden="1">
      <c r="B256" s="262">
        <v>37500</v>
      </c>
      <c r="C256" s="202"/>
      <c r="D256" s="29">
        <v>23</v>
      </c>
      <c r="E256" s="29">
        <v>24.346505</v>
      </c>
      <c r="F256" s="29">
        <v>19</v>
      </c>
      <c r="G256" s="29">
        <v>14.762680000000001</v>
      </c>
      <c r="H256" s="29">
        <v>0</v>
      </c>
      <c r="I256" s="29">
        <v>0</v>
      </c>
      <c r="J256" s="208"/>
      <c r="K256" s="208"/>
      <c r="L256" s="207"/>
      <c r="M256" s="207"/>
      <c r="N256" s="237"/>
      <c r="O256" s="237"/>
      <c r="P256" s="207"/>
      <c r="Q256" s="207"/>
      <c r="R256" s="207"/>
    </row>
    <row r="257" spans="2:18" s="28" customFormat="1" ht="12.75" hidden="1">
      <c r="B257" s="262">
        <v>37530</v>
      </c>
      <c r="C257" s="202"/>
      <c r="D257" s="29">
        <v>37</v>
      </c>
      <c r="E257" s="29">
        <v>48.084764</v>
      </c>
      <c r="F257" s="29">
        <v>31</v>
      </c>
      <c r="G257" s="29">
        <v>34.209968</v>
      </c>
      <c r="H257" s="29">
        <v>0</v>
      </c>
      <c r="I257" s="29">
        <v>0</v>
      </c>
      <c r="J257" s="208"/>
      <c r="K257" s="208"/>
      <c r="L257" s="207"/>
      <c r="M257" s="207"/>
      <c r="N257" s="237"/>
      <c r="O257" s="237"/>
      <c r="P257" s="207"/>
      <c r="Q257" s="207"/>
      <c r="R257" s="207"/>
    </row>
    <row r="258" spans="2:18" s="28" customFormat="1" ht="12.75" hidden="1">
      <c r="B258" s="262">
        <v>37561</v>
      </c>
      <c r="C258" s="202"/>
      <c r="D258" s="29">
        <v>45</v>
      </c>
      <c r="E258" s="29">
        <v>59.204041</v>
      </c>
      <c r="F258" s="29">
        <v>18</v>
      </c>
      <c r="G258" s="29">
        <v>8.281839</v>
      </c>
      <c r="H258" s="29">
        <v>0</v>
      </c>
      <c r="I258" s="29">
        <v>0</v>
      </c>
      <c r="J258" s="208"/>
      <c r="K258" s="208"/>
      <c r="L258" s="207"/>
      <c r="M258" s="207"/>
      <c r="N258" s="237"/>
      <c r="O258" s="237"/>
      <c r="P258" s="207"/>
      <c r="Q258" s="207"/>
      <c r="R258" s="207"/>
    </row>
    <row r="259" spans="2:18" s="28" customFormat="1" ht="12.75" hidden="1">
      <c r="B259" s="262">
        <v>37591</v>
      </c>
      <c r="C259" s="202"/>
      <c r="D259" s="29">
        <v>54</v>
      </c>
      <c r="E259" s="29">
        <v>90.741486</v>
      </c>
      <c r="F259" s="29">
        <v>37</v>
      </c>
      <c r="G259" s="29">
        <v>29.771365000000003</v>
      </c>
      <c r="H259" s="29">
        <v>0</v>
      </c>
      <c r="I259" s="29">
        <v>0</v>
      </c>
      <c r="J259" s="208"/>
      <c r="K259" s="208"/>
      <c r="L259" s="207"/>
      <c r="M259" s="207"/>
      <c r="N259" s="237"/>
      <c r="O259" s="237"/>
      <c r="P259" s="207"/>
      <c r="Q259" s="207"/>
      <c r="R259" s="207"/>
    </row>
    <row r="260" spans="2:18" s="28" customFormat="1" ht="12.75" hidden="1">
      <c r="B260" s="262">
        <v>37622</v>
      </c>
      <c r="C260" s="202"/>
      <c r="D260" s="29">
        <v>57</v>
      </c>
      <c r="E260" s="29">
        <v>121.26776900000002</v>
      </c>
      <c r="F260" s="29">
        <v>41</v>
      </c>
      <c r="G260" s="29">
        <v>10.498393000000002</v>
      </c>
      <c r="H260" s="29">
        <v>4</v>
      </c>
      <c r="I260" s="29">
        <v>3.142019</v>
      </c>
      <c r="J260" s="208"/>
      <c r="K260" s="208"/>
      <c r="L260" s="207"/>
      <c r="M260" s="207"/>
      <c r="N260" s="237"/>
      <c r="O260" s="237"/>
      <c r="P260" s="207"/>
      <c r="Q260" s="207"/>
      <c r="R260" s="207"/>
    </row>
    <row r="261" spans="2:18" s="28" customFormat="1" ht="12.75" hidden="1">
      <c r="B261" s="262">
        <v>37653</v>
      </c>
      <c r="C261" s="202"/>
      <c r="D261" s="29">
        <v>57</v>
      </c>
      <c r="E261" s="29">
        <v>127.224778</v>
      </c>
      <c r="F261" s="29">
        <v>38</v>
      </c>
      <c r="G261" s="29">
        <v>6.66726</v>
      </c>
      <c r="H261" s="29">
        <v>3</v>
      </c>
      <c r="I261" s="29">
        <v>0.802095</v>
      </c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 hidden="1">
      <c r="B262" s="262">
        <v>37681</v>
      </c>
      <c r="C262" s="202"/>
      <c r="D262" s="29">
        <v>63</v>
      </c>
      <c r="E262" s="29">
        <v>138.05384600000002</v>
      </c>
      <c r="F262" s="29">
        <v>42</v>
      </c>
      <c r="G262" s="29">
        <v>10.815322</v>
      </c>
      <c r="H262" s="29">
        <v>1</v>
      </c>
      <c r="I262" s="29">
        <v>0.2</v>
      </c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28" customFormat="1" ht="12.75" hidden="1">
      <c r="B263" s="262">
        <v>37712</v>
      </c>
      <c r="C263" s="202"/>
      <c r="D263" s="29">
        <v>71</v>
      </c>
      <c r="E263" s="29">
        <v>147.314552</v>
      </c>
      <c r="F263" s="29">
        <v>45</v>
      </c>
      <c r="G263" s="29">
        <v>11.179052000000002</v>
      </c>
      <c r="H263" s="29">
        <v>3</v>
      </c>
      <c r="I263" s="29">
        <v>0.521742</v>
      </c>
      <c r="J263" s="208"/>
      <c r="K263" s="208"/>
      <c r="L263" s="207"/>
      <c r="M263" s="207"/>
      <c r="N263" s="237"/>
      <c r="O263" s="237"/>
      <c r="P263" s="207"/>
      <c r="Q263" s="207"/>
      <c r="R263" s="207"/>
    </row>
    <row r="264" spans="2:18" s="28" customFormat="1" ht="12.75" hidden="1">
      <c r="B264" s="262">
        <v>37742</v>
      </c>
      <c r="C264" s="202"/>
      <c r="D264" s="29">
        <v>74</v>
      </c>
      <c r="E264" s="29">
        <v>155.457966</v>
      </c>
      <c r="F264" s="29">
        <v>47</v>
      </c>
      <c r="G264" s="29">
        <v>11.769306</v>
      </c>
      <c r="H264" s="29">
        <v>1</v>
      </c>
      <c r="I264" s="29">
        <v>0.1</v>
      </c>
      <c r="J264" s="208"/>
      <c r="K264" s="208"/>
      <c r="L264" s="207"/>
      <c r="M264" s="207"/>
      <c r="N264" s="237"/>
      <c r="O264" s="237"/>
      <c r="P264" s="207"/>
      <c r="Q264" s="207"/>
      <c r="R264" s="207"/>
    </row>
    <row r="265" spans="2:18" s="28" customFormat="1" ht="12.75" hidden="1">
      <c r="B265" s="262">
        <v>37773</v>
      </c>
      <c r="C265" s="202"/>
      <c r="D265" s="29">
        <v>76</v>
      </c>
      <c r="E265" s="29">
        <v>167.23131800000002</v>
      </c>
      <c r="F265" s="29">
        <v>52</v>
      </c>
      <c r="G265" s="29">
        <v>12.790473000000002</v>
      </c>
      <c r="H265" s="29">
        <v>0</v>
      </c>
      <c r="I265" s="29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37803</v>
      </c>
      <c r="C266" s="202"/>
      <c r="D266" s="29">
        <v>76</v>
      </c>
      <c r="E266" s="29">
        <v>178.76825700000003</v>
      </c>
      <c r="F266" s="29">
        <v>51</v>
      </c>
      <c r="G266" s="29">
        <v>13.384034000000002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37834</v>
      </c>
      <c r="C267" s="202"/>
      <c r="D267" s="29">
        <v>76</v>
      </c>
      <c r="E267" s="29">
        <v>189.20916400000004</v>
      </c>
      <c r="F267" s="29">
        <v>46</v>
      </c>
      <c r="G267" s="29">
        <v>10.227119</v>
      </c>
      <c r="H267" s="29">
        <v>1</v>
      </c>
      <c r="I267" s="29">
        <v>0.002913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37865</v>
      </c>
      <c r="C268" s="202"/>
      <c r="D268" s="29">
        <v>77</v>
      </c>
      <c r="E268" s="29">
        <v>202.365928</v>
      </c>
      <c r="F268" s="29">
        <v>57</v>
      </c>
      <c r="G268" s="29">
        <v>10.248821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37895</v>
      </c>
      <c r="C269" s="202"/>
      <c r="D269" s="29">
        <v>76</v>
      </c>
      <c r="E269" s="29">
        <v>209.06618700000004</v>
      </c>
      <c r="F269" s="29">
        <v>54</v>
      </c>
      <c r="G269" s="29">
        <v>6.100591</v>
      </c>
      <c r="H269" s="29">
        <v>1</v>
      </c>
      <c r="I269" s="29">
        <v>0.1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37926</v>
      </c>
      <c r="C270" s="202"/>
      <c r="D270" s="29">
        <v>75</v>
      </c>
      <c r="E270" s="29">
        <v>215.736416</v>
      </c>
      <c r="F270" s="29">
        <v>50</v>
      </c>
      <c r="G270" s="29">
        <v>9.572705</v>
      </c>
      <c r="H270" s="29">
        <v>1</v>
      </c>
      <c r="I270" s="29">
        <v>0.01992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37956</v>
      </c>
      <c r="C271" s="202"/>
      <c r="D271" s="29">
        <v>76</v>
      </c>
      <c r="E271" s="29">
        <v>230.80028400000003</v>
      </c>
      <c r="F271" s="29">
        <v>54</v>
      </c>
      <c r="G271" s="29">
        <v>13.450518000000002</v>
      </c>
      <c r="H271" s="29">
        <v>0</v>
      </c>
      <c r="I271" s="29">
        <v>0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37987</v>
      </c>
      <c r="C272" s="202"/>
      <c r="D272" s="29">
        <v>75</v>
      </c>
      <c r="E272" s="29">
        <v>236.09331800000004</v>
      </c>
      <c r="F272" s="29">
        <v>48</v>
      </c>
      <c r="G272" s="29">
        <v>8.481119</v>
      </c>
      <c r="H272" s="29">
        <v>0</v>
      </c>
      <c r="I272" s="29">
        <v>0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38018</v>
      </c>
      <c r="C273" s="202"/>
      <c r="D273" s="29">
        <v>75</v>
      </c>
      <c r="E273" s="29">
        <v>213.804192</v>
      </c>
      <c r="F273" s="29">
        <v>39</v>
      </c>
      <c r="G273" s="29">
        <v>7.809160000000001</v>
      </c>
      <c r="H273" s="29">
        <v>4</v>
      </c>
      <c r="I273" s="29">
        <v>1.156746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38047</v>
      </c>
      <c r="C274" s="202"/>
      <c r="D274" s="29">
        <v>75</v>
      </c>
      <c r="E274" s="29">
        <v>215.100908</v>
      </c>
      <c r="F274" s="29">
        <v>32</v>
      </c>
      <c r="G274" s="29">
        <v>6.17509</v>
      </c>
      <c r="H274" s="29">
        <v>1</v>
      </c>
      <c r="I274" s="29">
        <v>0.067585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38078</v>
      </c>
      <c r="C275" s="202"/>
      <c r="D275" s="29">
        <v>71</v>
      </c>
      <c r="E275" s="29">
        <v>139.636901</v>
      </c>
      <c r="F275" s="29">
        <v>22</v>
      </c>
      <c r="G275" s="29">
        <v>4.584342</v>
      </c>
      <c r="H275" s="29">
        <v>2</v>
      </c>
      <c r="I275" s="29">
        <v>24.100547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38108</v>
      </c>
      <c r="C276" s="202"/>
      <c r="D276" s="29">
        <v>71</v>
      </c>
      <c r="E276" s="29">
        <v>135.979775</v>
      </c>
      <c r="F276" s="29">
        <v>22</v>
      </c>
      <c r="G276" s="29">
        <v>4.798413</v>
      </c>
      <c r="H276" s="29">
        <v>11</v>
      </c>
      <c r="I276" s="29">
        <v>15.974487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38139</v>
      </c>
      <c r="C277" s="202"/>
      <c r="D277" s="29">
        <v>71</v>
      </c>
      <c r="E277" s="29">
        <v>128.009451</v>
      </c>
      <c r="F277" s="29">
        <v>19</v>
      </c>
      <c r="G277" s="29">
        <v>4.073717</v>
      </c>
      <c r="H277" s="29">
        <v>5</v>
      </c>
      <c r="I277" s="29">
        <v>13.060895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38169</v>
      </c>
      <c r="C278" s="202"/>
      <c r="D278" s="29">
        <v>71</v>
      </c>
      <c r="E278" s="29">
        <v>128</v>
      </c>
      <c r="F278" s="29">
        <v>21</v>
      </c>
      <c r="G278" s="29">
        <v>4</v>
      </c>
      <c r="H278" s="29">
        <v>5</v>
      </c>
      <c r="I278" s="29">
        <v>3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38200</v>
      </c>
      <c r="C279" s="202"/>
      <c r="D279" s="29">
        <v>70</v>
      </c>
      <c r="E279" s="29">
        <f>133005013/1000000</f>
        <v>133.005013</v>
      </c>
      <c r="F279" s="29">
        <v>17</v>
      </c>
      <c r="G279" s="29">
        <v>4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38231</v>
      </c>
      <c r="C280" s="202"/>
      <c r="D280" s="29">
        <v>69</v>
      </c>
      <c r="E280" s="29">
        <f>124344146/1000000</f>
        <v>124.344146</v>
      </c>
      <c r="F280" s="29">
        <v>15</v>
      </c>
      <c r="G280" s="29">
        <v>3</v>
      </c>
      <c r="H280" s="29">
        <v>4</v>
      </c>
      <c r="I280" s="29">
        <v>12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38261</v>
      </c>
      <c r="C281" s="202"/>
      <c r="D281" s="29">
        <v>68</v>
      </c>
      <c r="E281" s="29">
        <v>122.381485</v>
      </c>
      <c r="F281" s="29">
        <v>11</v>
      </c>
      <c r="G281" s="29">
        <v>2.465467</v>
      </c>
      <c r="H281" s="29">
        <v>1</v>
      </c>
      <c r="I281" s="29">
        <v>0.044712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38292</v>
      </c>
      <c r="C282" s="202"/>
      <c r="D282" s="29">
        <v>67</v>
      </c>
      <c r="E282" s="29">
        <v>127.851651</v>
      </c>
      <c r="F282" s="29">
        <v>18</v>
      </c>
      <c r="G282" s="29">
        <v>11.687526</v>
      </c>
      <c r="H282" s="29">
        <v>2</v>
      </c>
      <c r="I282" s="29">
        <v>6.653353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38322</v>
      </c>
      <c r="C283" s="202"/>
      <c r="D283" s="29">
        <v>64</v>
      </c>
      <c r="E283" s="29">
        <v>131.210469</v>
      </c>
      <c r="F283" s="29">
        <v>15</v>
      </c>
      <c r="G283" s="29">
        <v>3.726932</v>
      </c>
      <c r="H283" s="29">
        <v>5</v>
      </c>
      <c r="I283" s="29">
        <v>1.260078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38353</v>
      </c>
      <c r="C284" s="202"/>
      <c r="D284" s="29">
        <v>56</v>
      </c>
      <c r="E284" s="29">
        <v>138.18602</v>
      </c>
      <c r="F284" s="29">
        <v>18</v>
      </c>
      <c r="G284" s="29">
        <v>6.048462</v>
      </c>
      <c r="H284" s="29">
        <v>1</v>
      </c>
      <c r="I284" s="29">
        <v>0.0233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38384</v>
      </c>
      <c r="C285" s="202"/>
      <c r="D285" s="29">
        <v>56</v>
      </c>
      <c r="E285" s="29">
        <v>111.693739</v>
      </c>
      <c r="F285" s="29">
        <v>12</v>
      </c>
      <c r="G285" s="29">
        <v>3.065964</v>
      </c>
      <c r="H285" s="29">
        <v>5</v>
      </c>
      <c r="I285" s="29">
        <v>18.983802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38412</v>
      </c>
      <c r="C286" s="202"/>
      <c r="D286" s="29">
        <v>55</v>
      </c>
      <c r="E286" s="29">
        <v>113.559553</v>
      </c>
      <c r="F286" s="29">
        <v>13</v>
      </c>
      <c r="G286" s="29">
        <v>1.889447</v>
      </c>
      <c r="H286" s="29">
        <v>0</v>
      </c>
      <c r="I286" s="29">
        <v>0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38443</v>
      </c>
      <c r="C287" s="202"/>
      <c r="D287" s="29">
        <v>58</v>
      </c>
      <c r="E287" s="29">
        <v>111.831206</v>
      </c>
      <c r="F287" s="29">
        <v>14</v>
      </c>
      <c r="G287" s="29">
        <v>3.217934</v>
      </c>
      <c r="H287" s="29">
        <v>2</v>
      </c>
      <c r="I287" s="29">
        <v>4.307294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38473</v>
      </c>
      <c r="C288" s="202"/>
      <c r="D288" s="29">
        <v>57</v>
      </c>
      <c r="E288" s="29">
        <v>113.371018</v>
      </c>
      <c r="F288" s="29">
        <v>10</v>
      </c>
      <c r="G288" s="29">
        <v>1.491419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38504</v>
      </c>
      <c r="C289" s="202"/>
      <c r="D289" s="29">
        <v>59</v>
      </c>
      <c r="E289" s="29">
        <v>114.195588</v>
      </c>
      <c r="F289" s="29">
        <v>13</v>
      </c>
      <c r="G289" s="29">
        <v>3.229053</v>
      </c>
      <c r="H289" s="29">
        <v>2</v>
      </c>
      <c r="I289" s="29">
        <v>2.548054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38534</v>
      </c>
      <c r="C290" s="202"/>
      <c r="D290" s="29">
        <v>56</v>
      </c>
      <c r="E290" s="29">
        <v>115.823953</v>
      </c>
      <c r="F290" s="29">
        <v>10</v>
      </c>
      <c r="G290" s="29">
        <v>1.511818</v>
      </c>
      <c r="H290" s="29">
        <v>1</v>
      </c>
      <c r="I290" s="29">
        <v>0.03444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38565</v>
      </c>
      <c r="C291" s="202"/>
      <c r="D291" s="29">
        <v>53</v>
      </c>
      <c r="E291" s="29">
        <v>117.580376</v>
      </c>
      <c r="F291" s="29">
        <v>7</v>
      </c>
      <c r="G291" s="29">
        <v>1.283531</v>
      </c>
      <c r="H291" s="29">
        <v>0</v>
      </c>
      <c r="I291" s="29">
        <v>0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38596</v>
      </c>
      <c r="C292" s="202"/>
      <c r="D292" s="29">
        <v>55</v>
      </c>
      <c r="E292" s="29">
        <v>119.022173</v>
      </c>
      <c r="F292" s="29">
        <v>7</v>
      </c>
      <c r="G292" s="29">
        <v>1.288895</v>
      </c>
      <c r="H292" s="29">
        <v>0</v>
      </c>
      <c r="I292" s="29">
        <v>0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38626</v>
      </c>
      <c r="C293" s="202"/>
      <c r="D293" s="29">
        <v>57</v>
      </c>
      <c r="E293" s="29">
        <v>122.788852</v>
      </c>
      <c r="F293" s="29">
        <v>7</v>
      </c>
      <c r="G293" s="29">
        <v>0.506722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38657</v>
      </c>
      <c r="C294" s="202"/>
      <c r="D294" s="29">
        <v>58</v>
      </c>
      <c r="E294" s="29">
        <v>124.994289</v>
      </c>
      <c r="F294" s="29">
        <v>8</v>
      </c>
      <c r="G294" s="29">
        <v>1.800745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38687</v>
      </c>
      <c r="C295" s="202"/>
      <c r="D295" s="29">
        <v>57</v>
      </c>
      <c r="E295" s="29">
        <v>131.465328</v>
      </c>
      <c r="F295" s="29">
        <v>7</v>
      </c>
      <c r="G295" s="29">
        <v>5.722099</v>
      </c>
      <c r="H295" s="29">
        <v>0</v>
      </c>
      <c r="I295" s="29">
        <v>0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38718</v>
      </c>
      <c r="C296" s="202"/>
      <c r="D296" s="29">
        <v>59</v>
      </c>
      <c r="E296" s="29">
        <v>132.434773</v>
      </c>
      <c r="F296" s="29">
        <v>8</v>
      </c>
      <c r="G296" s="29">
        <v>1.207076</v>
      </c>
      <c r="H296" s="29">
        <v>2</v>
      </c>
      <c r="I296" s="29">
        <v>32.177368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38749</v>
      </c>
      <c r="C297" s="202"/>
      <c r="D297" s="29">
        <v>57</v>
      </c>
      <c r="E297" s="29">
        <v>99.390952</v>
      </c>
      <c r="F297" s="29">
        <v>11</v>
      </c>
      <c r="G297" s="29">
        <v>1.362899</v>
      </c>
      <c r="H297" s="29">
        <v>1</v>
      </c>
      <c r="I297" s="29">
        <v>0.45643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38777</v>
      </c>
      <c r="C298" s="202"/>
      <c r="D298" s="29">
        <v>56</v>
      </c>
      <c r="E298" s="29">
        <v>100.598006</v>
      </c>
      <c r="F298" s="29">
        <v>6</v>
      </c>
      <c r="G298" s="29">
        <v>1.204053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38808</v>
      </c>
      <c r="C299" s="202"/>
      <c r="D299" s="29">
        <v>56</v>
      </c>
      <c r="E299" s="29">
        <v>90.572647</v>
      </c>
      <c r="F299" s="29">
        <v>6</v>
      </c>
      <c r="G299" s="29">
        <v>1.203627</v>
      </c>
      <c r="H299" s="29">
        <v>0</v>
      </c>
      <c r="I299" s="29">
        <v>0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38838</v>
      </c>
      <c r="C300" s="202"/>
      <c r="D300" s="29">
        <v>56</v>
      </c>
      <c r="E300" s="29">
        <v>91.587768</v>
      </c>
      <c r="F300" s="29">
        <v>7</v>
      </c>
      <c r="G300" s="29">
        <v>1.307735</v>
      </c>
      <c r="H300" s="29">
        <v>1</v>
      </c>
      <c r="I300" s="29">
        <v>0.364999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38869</v>
      </c>
      <c r="C301" s="202"/>
      <c r="D301" s="29">
        <v>56</v>
      </c>
      <c r="E301" s="29">
        <v>93.344584</v>
      </c>
      <c r="F301" s="29">
        <v>7</v>
      </c>
      <c r="G301" s="29">
        <v>1.363817</v>
      </c>
      <c r="H301" s="29">
        <v>1</v>
      </c>
      <c r="I301" s="29">
        <v>0.364999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38899</v>
      </c>
      <c r="C302" s="202"/>
      <c r="D302" s="29">
        <v>56</v>
      </c>
      <c r="E302" s="29">
        <v>94.502689</v>
      </c>
      <c r="F302" s="29">
        <v>5</v>
      </c>
      <c r="G302" s="29">
        <v>1.212431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38930</v>
      </c>
      <c r="C303" s="202"/>
      <c r="D303" s="29">
        <v>54</v>
      </c>
      <c r="E303" s="29">
        <v>96.595241</v>
      </c>
      <c r="F303" s="29">
        <v>6</v>
      </c>
      <c r="G303" s="29">
        <v>1.221954</v>
      </c>
      <c r="H303" s="29">
        <v>1</v>
      </c>
      <c r="I303" s="29">
        <v>0.038542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38961</v>
      </c>
      <c r="C304" s="202"/>
      <c r="D304" s="29">
        <v>53</v>
      </c>
      <c r="E304" s="29">
        <v>97.189682</v>
      </c>
      <c r="F304" s="29">
        <v>8</v>
      </c>
      <c r="G304" s="29">
        <v>1.327303</v>
      </c>
      <c r="H304" s="29">
        <v>2</v>
      </c>
      <c r="I304" s="29">
        <v>0.585074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38991</v>
      </c>
      <c r="C305" s="202"/>
      <c r="D305" s="29">
        <v>53</v>
      </c>
      <c r="E305" s="29">
        <v>99.438076</v>
      </c>
      <c r="F305" s="29">
        <v>5</v>
      </c>
      <c r="G305" s="29">
        <v>1.127704</v>
      </c>
      <c r="H305" s="29">
        <v>3</v>
      </c>
      <c r="I305" s="29">
        <v>1.287593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39022</v>
      </c>
      <c r="C306" s="202"/>
      <c r="D306" s="29">
        <v>52</v>
      </c>
      <c r="E306" s="29">
        <v>99.414623</v>
      </c>
      <c r="F306" s="29">
        <v>6</v>
      </c>
      <c r="G306" s="29">
        <v>1.181751</v>
      </c>
      <c r="H306" s="29">
        <v>1</v>
      </c>
      <c r="I306" s="29">
        <v>0.51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39052</v>
      </c>
      <c r="C307" s="202"/>
      <c r="D307" s="29">
        <v>52</v>
      </c>
      <c r="E307" s="29">
        <v>100.613824</v>
      </c>
      <c r="F307" s="29">
        <v>2</v>
      </c>
      <c r="G307" s="29">
        <v>1.229527</v>
      </c>
      <c r="H307" s="29">
        <v>1</v>
      </c>
      <c r="I307" s="29">
        <v>0.04058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39083</v>
      </c>
      <c r="C308" s="202"/>
      <c r="D308" s="29">
        <v>51</v>
      </c>
      <c r="E308" s="29">
        <v>101.883832</v>
      </c>
      <c r="F308" s="29">
        <v>6</v>
      </c>
      <c r="G308" s="29">
        <v>1.177153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39114</v>
      </c>
      <c r="C309" s="202"/>
      <c r="D309" s="29">
        <v>51</v>
      </c>
      <c r="E309" s="29">
        <v>99.801825</v>
      </c>
      <c r="F309" s="29">
        <v>4</v>
      </c>
      <c r="G309" s="29">
        <v>0.223738</v>
      </c>
      <c r="H309" s="29">
        <v>2</v>
      </c>
      <c r="I309" s="29">
        <v>2.342709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39142</v>
      </c>
      <c r="C310" s="202"/>
      <c r="D310" s="29">
        <v>51</v>
      </c>
      <c r="E310" s="29">
        <v>100.022558</v>
      </c>
      <c r="F310" s="29">
        <v>4</v>
      </c>
      <c r="G310" s="29">
        <v>0.210744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39173</v>
      </c>
      <c r="C311" s="202"/>
      <c r="D311" s="29">
        <v>51</v>
      </c>
      <c r="E311" s="29">
        <v>101.822806</v>
      </c>
      <c r="F311" s="29">
        <v>3</v>
      </c>
      <c r="G311" s="29">
        <v>0.19219</v>
      </c>
      <c r="H311" s="29">
        <v>0</v>
      </c>
      <c r="I311" s="29">
        <v>0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39203</v>
      </c>
      <c r="C312" s="202"/>
      <c r="D312" s="29">
        <v>51</v>
      </c>
      <c r="E312" s="29">
        <v>102.564144</v>
      </c>
      <c r="F312" s="29">
        <v>5</v>
      </c>
      <c r="G312" s="29">
        <v>0.73298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39234</v>
      </c>
      <c r="C313" s="202"/>
      <c r="D313" s="29">
        <v>51</v>
      </c>
      <c r="E313" s="29">
        <v>106.190677</v>
      </c>
      <c r="F313" s="29">
        <v>8</v>
      </c>
      <c r="G313" s="29">
        <v>3.918424</v>
      </c>
      <c r="H313" s="29">
        <v>1</v>
      </c>
      <c r="I313" s="29">
        <v>0.6325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39264</v>
      </c>
      <c r="C314" s="202"/>
      <c r="D314" s="29">
        <v>51</v>
      </c>
      <c r="E314" s="29">
        <v>108.176081</v>
      </c>
      <c r="F314" s="29">
        <v>6</v>
      </c>
      <c r="G314" s="29">
        <v>2.069228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39295</v>
      </c>
      <c r="C315" s="202"/>
      <c r="D315" s="29">
        <v>51</v>
      </c>
      <c r="E315" s="29">
        <v>92.528059</v>
      </c>
      <c r="F315" s="29">
        <v>4</v>
      </c>
      <c r="G315" s="29">
        <v>0.244537</v>
      </c>
      <c r="H315" s="29">
        <v>2</v>
      </c>
      <c r="I315" s="29">
        <v>8.904591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39326</v>
      </c>
      <c r="C316" s="202"/>
      <c r="D316" s="29">
        <v>51</v>
      </c>
      <c r="E316" s="29">
        <v>93.077312</v>
      </c>
      <c r="F316" s="29">
        <v>5</v>
      </c>
      <c r="G316" s="29">
        <v>1.184411</v>
      </c>
      <c r="H316" s="29">
        <v>1</v>
      </c>
      <c r="I316" s="29">
        <v>0.57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39356</v>
      </c>
      <c r="C317" s="202"/>
      <c r="D317" s="29">
        <v>51</v>
      </c>
      <c r="E317" s="29">
        <v>95.09806</v>
      </c>
      <c r="F317" s="29">
        <v>3</v>
      </c>
      <c r="G317" s="29">
        <v>0.196629</v>
      </c>
      <c r="H317" s="29">
        <v>1</v>
      </c>
      <c r="I317" s="29">
        <v>0.57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39387</v>
      </c>
      <c r="C318" s="202"/>
      <c r="D318" s="29">
        <v>51</v>
      </c>
      <c r="E318" s="29">
        <v>95.182041</v>
      </c>
      <c r="F318" s="29">
        <v>5</v>
      </c>
      <c r="G318" s="29">
        <v>0.297657</v>
      </c>
      <c r="H318" s="29">
        <v>2</v>
      </c>
      <c r="I318" s="29">
        <v>0.690149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39417</v>
      </c>
      <c r="C319" s="202"/>
      <c r="D319" s="29">
        <v>51</v>
      </c>
      <c r="E319" s="29">
        <v>94.163247</v>
      </c>
      <c r="F319" s="29">
        <v>5</v>
      </c>
      <c r="G319" s="29">
        <v>4.113966</v>
      </c>
      <c r="H319" s="29">
        <v>2</v>
      </c>
      <c r="I319" s="29">
        <v>0.684809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>
      <c r="B320" s="262">
        <v>39448</v>
      </c>
      <c r="C320" s="202"/>
      <c r="D320" s="29">
        <v>51</v>
      </c>
      <c r="E320" s="29">
        <v>94.355743</v>
      </c>
      <c r="F320" s="29">
        <v>6</v>
      </c>
      <c r="G320" s="29">
        <v>0.225235</v>
      </c>
      <c r="H320" s="29">
        <v>1</v>
      </c>
      <c r="I320" s="29">
        <v>0.670588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>
      <c r="B321" s="262">
        <v>39479</v>
      </c>
      <c r="C321" s="202"/>
      <c r="D321" s="29">
        <v>50</v>
      </c>
      <c r="E321" s="29">
        <v>93.693955</v>
      </c>
      <c r="F321" s="29">
        <v>2</v>
      </c>
      <c r="G321" s="29">
        <v>0.139527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>
      <c r="B322" s="262">
        <v>39508</v>
      </c>
      <c r="C322" s="202"/>
      <c r="D322" s="29">
        <v>50</v>
      </c>
      <c r="E322" s="29">
        <v>94.868934</v>
      </c>
      <c r="F322" s="29">
        <v>5</v>
      </c>
      <c r="G322" s="29">
        <v>2.170671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>
      <c r="B323" s="262">
        <v>39539</v>
      </c>
      <c r="C323" s="202"/>
      <c r="D323" s="29">
        <v>50</v>
      </c>
      <c r="E323" s="29">
        <v>102.90872</v>
      </c>
      <c r="F323" s="29">
        <v>3</v>
      </c>
      <c r="G323" s="29">
        <v>1.139702</v>
      </c>
      <c r="H323" s="29">
        <v>1</v>
      </c>
      <c r="I323" s="29">
        <v>0.046248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>
      <c r="B324" s="262">
        <v>39569</v>
      </c>
      <c r="C324" s="202"/>
      <c r="D324" s="29">
        <v>50</v>
      </c>
      <c r="E324" s="29">
        <v>103.20787</v>
      </c>
      <c r="F324" s="29">
        <v>2</v>
      </c>
      <c r="G324" s="29">
        <v>1.040009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>
      <c r="B325" s="262">
        <v>39600</v>
      </c>
      <c r="C325" s="202"/>
      <c r="D325" s="29">
        <v>50</v>
      </c>
      <c r="E325" s="29">
        <v>104.546376</v>
      </c>
      <c r="F325" s="29">
        <v>2</v>
      </c>
      <c r="G325" s="29">
        <v>1.040185</v>
      </c>
      <c r="H325" s="29">
        <v>0</v>
      </c>
      <c r="I325" s="29">
        <v>0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>
      <c r="B326" s="262">
        <v>39630</v>
      </c>
      <c r="C326" s="202"/>
      <c r="D326" s="29">
        <v>50</v>
      </c>
      <c r="E326" s="29">
        <v>115.167225</v>
      </c>
      <c r="F326" s="29">
        <v>5</v>
      </c>
      <c r="G326" s="29">
        <v>9.514067</v>
      </c>
      <c r="H326" s="29">
        <v>0</v>
      </c>
      <c r="I326" s="29">
        <v>0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>
      <c r="B327" s="262">
        <v>39661</v>
      </c>
      <c r="C327" s="202"/>
      <c r="D327" s="29">
        <v>50</v>
      </c>
      <c r="E327" s="29">
        <v>116.359675</v>
      </c>
      <c r="F327" s="29">
        <v>2</v>
      </c>
      <c r="G327" s="29">
        <v>1.041241</v>
      </c>
      <c r="H327" s="29">
        <v>0</v>
      </c>
      <c r="I327" s="29">
        <v>0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>
      <c r="B328" s="262">
        <v>39692</v>
      </c>
      <c r="C328" s="202"/>
      <c r="D328" s="29">
        <v>50</v>
      </c>
      <c r="E328" s="29">
        <v>108.195949</v>
      </c>
      <c r="F328" s="29">
        <v>3</v>
      </c>
      <c r="G328" s="29">
        <v>1.141727</v>
      </c>
      <c r="H328" s="29">
        <v>1</v>
      </c>
      <c r="I328" s="29">
        <v>9.4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>
      <c r="B329" s="262">
        <v>39722</v>
      </c>
      <c r="C329" s="202"/>
      <c r="D329" s="29">
        <v>50</v>
      </c>
      <c r="E329" s="29">
        <v>113.853689</v>
      </c>
      <c r="F329" s="29">
        <v>3</v>
      </c>
      <c r="G329" s="29">
        <v>1.092105</v>
      </c>
      <c r="H329" s="29">
        <v>0</v>
      </c>
      <c r="I329" s="29">
        <v>0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39753</v>
      </c>
      <c r="C330" s="202"/>
      <c r="D330" s="29">
        <v>50</v>
      </c>
      <c r="E330" s="29">
        <v>115.012999</v>
      </c>
      <c r="F330" s="29">
        <v>3</v>
      </c>
      <c r="G330" s="29">
        <v>1.142565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39783</v>
      </c>
      <c r="C331" s="202"/>
      <c r="D331" s="29">
        <v>50</v>
      </c>
      <c r="E331" s="29">
        <v>106</v>
      </c>
      <c r="F331" s="29">
        <v>3</v>
      </c>
      <c r="G331" s="29">
        <v>1.142934</v>
      </c>
      <c r="H331" s="29">
        <v>1</v>
      </c>
      <c r="I331" s="29">
        <v>10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39814</v>
      </c>
      <c r="C332" s="202"/>
      <c r="D332" s="29">
        <v>50</v>
      </c>
      <c r="E332" s="29">
        <v>106.81967</v>
      </c>
      <c r="F332" s="29">
        <v>3</v>
      </c>
      <c r="G332" s="29">
        <v>0.642893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39845</v>
      </c>
      <c r="C333" s="202"/>
      <c r="D333" s="29">
        <v>50</v>
      </c>
      <c r="E333" s="29">
        <v>107.362036</v>
      </c>
      <c r="F333" s="29">
        <v>2</v>
      </c>
      <c r="G333" s="29">
        <v>0.542366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39873</v>
      </c>
      <c r="C334" s="202"/>
      <c r="D334" s="29">
        <v>50</v>
      </c>
      <c r="E334" s="29">
        <v>107.504409</v>
      </c>
      <c r="F334" s="29">
        <v>3</v>
      </c>
      <c r="G334" s="29">
        <v>0.142034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39904</v>
      </c>
      <c r="C335" s="202"/>
      <c r="D335" s="29">
        <v>50</v>
      </c>
      <c r="E335" s="29">
        <v>91.275314</v>
      </c>
      <c r="F335" s="29">
        <v>2</v>
      </c>
      <c r="G335" s="29">
        <v>0.141871</v>
      </c>
      <c r="H335" s="29">
        <v>1</v>
      </c>
      <c r="I335" s="29">
        <v>19.696607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39934</v>
      </c>
      <c r="C336" s="202"/>
      <c r="D336" s="29">
        <v>50</v>
      </c>
      <c r="E336" s="29">
        <v>91.581983</v>
      </c>
      <c r="F336" s="29">
        <v>2</v>
      </c>
      <c r="G336" s="29">
        <v>0.092033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39965</v>
      </c>
      <c r="C337" s="202"/>
      <c r="D337" s="29">
        <v>50</v>
      </c>
      <c r="E337" s="29">
        <v>91.740029</v>
      </c>
      <c r="F337" s="29">
        <v>3</v>
      </c>
      <c r="G337" s="29">
        <v>0.14195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39995</v>
      </c>
      <c r="C338" s="202"/>
      <c r="D338" s="29">
        <v>50</v>
      </c>
      <c r="E338" s="29">
        <v>91.718664</v>
      </c>
      <c r="F338" s="29">
        <v>1</v>
      </c>
      <c r="G338" s="29">
        <v>0.041832</v>
      </c>
      <c r="H338" s="29">
        <v>1</v>
      </c>
      <c r="I338" s="29">
        <v>0.09056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40026</v>
      </c>
      <c r="C339" s="202"/>
      <c r="D339" s="29">
        <v>50</v>
      </c>
      <c r="E339" s="29">
        <v>91.875925</v>
      </c>
      <c r="F339" s="29">
        <v>3</v>
      </c>
      <c r="G339" s="29">
        <v>0.141948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40057</v>
      </c>
      <c r="C340" s="202"/>
      <c r="D340" s="29">
        <v>50</v>
      </c>
      <c r="E340" s="29">
        <v>91.929053</v>
      </c>
      <c r="F340" s="29">
        <v>1</v>
      </c>
      <c r="G340" s="29">
        <v>0.04178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40087</v>
      </c>
      <c r="C341" s="202"/>
      <c r="D341" s="29">
        <v>50</v>
      </c>
      <c r="E341" s="29">
        <v>92.507214</v>
      </c>
      <c r="F341" s="29">
        <v>2</v>
      </c>
      <c r="G341" s="29">
        <v>0.091619</v>
      </c>
      <c r="H341" s="29">
        <v>0</v>
      </c>
      <c r="I341" s="29">
        <v>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40118</v>
      </c>
      <c r="C342" s="202"/>
      <c r="D342" s="29">
        <v>50</v>
      </c>
      <c r="E342" s="29">
        <v>92.669436</v>
      </c>
      <c r="F342" s="29">
        <v>3</v>
      </c>
      <c r="G342" s="29">
        <v>0.162035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40148</v>
      </c>
      <c r="C343" s="202"/>
      <c r="D343" s="29">
        <v>50</v>
      </c>
      <c r="E343" s="29">
        <v>71.720468</v>
      </c>
      <c r="F343" s="29">
        <v>2</v>
      </c>
      <c r="G343" s="29">
        <v>0.142028</v>
      </c>
      <c r="H343" s="29">
        <v>2</v>
      </c>
      <c r="I343" s="29">
        <v>2.086473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40179</v>
      </c>
      <c r="C344" s="202"/>
      <c r="D344" s="29">
        <v>50</v>
      </c>
      <c r="E344" s="29">
        <v>71.720468</v>
      </c>
      <c r="F344" s="29">
        <v>2</v>
      </c>
      <c r="G344" s="29">
        <v>0.142028</v>
      </c>
      <c r="H344" s="29">
        <v>2</v>
      </c>
      <c r="I344" s="29">
        <v>2.086473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40210</v>
      </c>
      <c r="C345" s="202"/>
      <c r="D345" s="29">
        <v>49</v>
      </c>
      <c r="E345" s="29">
        <v>71.854036</v>
      </c>
      <c r="F345" s="29">
        <v>1</v>
      </c>
      <c r="G345" s="29">
        <v>0.041707</v>
      </c>
      <c r="H345" s="29">
        <v>0</v>
      </c>
      <c r="I345" s="29">
        <v>0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40238</v>
      </c>
      <c r="C346" s="202"/>
      <c r="D346" s="29">
        <v>49</v>
      </c>
      <c r="E346" s="29">
        <v>71.780548</v>
      </c>
      <c r="F346" s="29">
        <v>2</v>
      </c>
      <c r="G346" s="29">
        <v>0.141912</v>
      </c>
      <c r="H346" s="29">
        <v>1</v>
      </c>
      <c r="I346" s="29">
        <v>0.307537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40269</v>
      </c>
      <c r="C347" s="202"/>
      <c r="D347" s="29">
        <v>49</v>
      </c>
      <c r="E347" s="29">
        <v>71.482618</v>
      </c>
      <c r="F347" s="29">
        <v>2</v>
      </c>
      <c r="G347" s="29">
        <v>0.1</v>
      </c>
      <c r="H347" s="29">
        <v>1</v>
      </c>
      <c r="I347" s="29">
        <v>0.705883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40299</v>
      </c>
      <c r="C348" s="202"/>
      <c r="D348" s="29">
        <v>49</v>
      </c>
      <c r="E348" s="29">
        <v>71.577756</v>
      </c>
      <c r="F348" s="29">
        <v>2</v>
      </c>
      <c r="G348" s="29">
        <v>0.092082</v>
      </c>
      <c r="H348" s="29">
        <v>1</v>
      </c>
      <c r="I348" s="29">
        <v>0.116345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40330</v>
      </c>
      <c r="C349" s="202"/>
      <c r="D349" s="29">
        <v>49</v>
      </c>
      <c r="E349" s="29">
        <v>71.708114</v>
      </c>
      <c r="F349" s="29">
        <v>2</v>
      </c>
      <c r="G349" s="29">
        <v>0.127292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40360</v>
      </c>
      <c r="C350" s="202"/>
      <c r="D350" s="29">
        <v>49</v>
      </c>
      <c r="E350" s="29">
        <v>71.858429</v>
      </c>
      <c r="F350" s="29">
        <v>3</v>
      </c>
      <c r="G350" s="29">
        <v>0.142455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40391</v>
      </c>
      <c r="C351" s="202"/>
      <c r="D351" s="29">
        <v>50</v>
      </c>
      <c r="E351" s="29">
        <v>74.529305</v>
      </c>
      <c r="F351" s="29">
        <v>4</v>
      </c>
      <c r="G351" s="29">
        <v>2.662463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40422</v>
      </c>
      <c r="C352" s="202"/>
      <c r="D352" s="29">
        <v>50</v>
      </c>
      <c r="E352" s="29">
        <v>74.742771</v>
      </c>
      <c r="F352" s="29">
        <v>3</v>
      </c>
      <c r="G352" s="29">
        <v>0.172708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40452</v>
      </c>
      <c r="C353" s="202"/>
      <c r="D353" s="29">
        <v>50</v>
      </c>
      <c r="E353" s="29">
        <v>75.21389</v>
      </c>
      <c r="F353" s="29">
        <v>3</v>
      </c>
      <c r="G353" s="29">
        <v>0.342669</v>
      </c>
      <c r="H353" s="29">
        <v>0</v>
      </c>
      <c r="I353" s="29">
        <v>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40483</v>
      </c>
      <c r="C354" s="202"/>
      <c r="D354" s="29">
        <v>50</v>
      </c>
      <c r="E354" s="29">
        <v>74.551674</v>
      </c>
      <c r="F354" s="29">
        <v>4</v>
      </c>
      <c r="G354" s="29">
        <v>1.032839</v>
      </c>
      <c r="H354" s="29">
        <v>2</v>
      </c>
      <c r="I354" s="29">
        <v>1.7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40513</v>
      </c>
      <c r="C355" s="202"/>
      <c r="D355" s="29">
        <v>49</v>
      </c>
      <c r="E355" s="29">
        <v>60.150661</v>
      </c>
      <c r="F355" s="29">
        <v>2</v>
      </c>
      <c r="G355" s="29">
        <v>0.092882</v>
      </c>
      <c r="H355" s="29">
        <v>2</v>
      </c>
      <c r="I355" s="29">
        <v>12.512313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40544</v>
      </c>
      <c r="C356" s="202"/>
      <c r="D356" s="29">
        <v>49</v>
      </c>
      <c r="E356" s="29">
        <v>60.194718</v>
      </c>
      <c r="F356" s="29">
        <v>1</v>
      </c>
      <c r="G356" s="29">
        <v>0.042925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40575</v>
      </c>
      <c r="C357" s="202"/>
      <c r="D357" s="29">
        <v>49</v>
      </c>
      <c r="E357" s="29">
        <v>60.287689</v>
      </c>
      <c r="F357" s="29">
        <v>2</v>
      </c>
      <c r="G357" s="29">
        <v>0.092971</v>
      </c>
      <c r="H357" s="29">
        <v>0</v>
      </c>
      <c r="I357" s="29">
        <v>0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40603</v>
      </c>
      <c r="C358" s="202"/>
      <c r="D358" s="29">
        <v>49</v>
      </c>
      <c r="E358" s="29">
        <v>60.381017</v>
      </c>
      <c r="F358" s="29">
        <v>2</v>
      </c>
      <c r="G358" s="29">
        <v>0.093098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40634</v>
      </c>
      <c r="C359" s="29"/>
      <c r="D359" s="29">
        <v>49</v>
      </c>
      <c r="E359" s="29">
        <v>62.432871</v>
      </c>
      <c r="F359" s="277">
        <v>2</v>
      </c>
      <c r="G359" s="29">
        <v>0.093179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40664</v>
      </c>
      <c r="C360" s="29"/>
      <c r="D360" s="29">
        <v>49</v>
      </c>
      <c r="E360" s="29">
        <v>62.679344</v>
      </c>
      <c r="F360" s="277">
        <v>2</v>
      </c>
      <c r="G360" s="29">
        <v>0.093531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40695</v>
      </c>
      <c r="C361" s="29"/>
      <c r="D361" s="29">
        <v>49</v>
      </c>
      <c r="E361" s="29">
        <v>62.828244</v>
      </c>
      <c r="F361" s="277">
        <v>2</v>
      </c>
      <c r="G361" s="29">
        <v>0.145663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24" s="237" customFormat="1" ht="12.75">
      <c r="B362" s="262">
        <v>40725</v>
      </c>
      <c r="C362" s="202"/>
      <c r="D362" s="29">
        <v>49</v>
      </c>
      <c r="E362" s="29">
        <v>62.922631</v>
      </c>
      <c r="F362" s="29">
        <v>2</v>
      </c>
      <c r="G362" s="29">
        <v>0.093826</v>
      </c>
      <c r="H362" s="29">
        <v>0</v>
      </c>
      <c r="I362" s="29">
        <v>0</v>
      </c>
      <c r="J362" s="235"/>
      <c r="K362" s="235"/>
      <c r="P362" s="207"/>
      <c r="Q362" s="207"/>
      <c r="R362" s="207"/>
      <c r="S362" s="207"/>
      <c r="T362" s="207"/>
      <c r="U362" s="207"/>
      <c r="V362" s="207"/>
      <c r="W362" s="207"/>
      <c r="X362" s="207"/>
    </row>
    <row r="363" spans="2:24" s="237" customFormat="1" ht="12.75">
      <c r="B363" s="262">
        <v>40756</v>
      </c>
      <c r="C363" s="202"/>
      <c r="D363" s="29">
        <v>49</v>
      </c>
      <c r="E363" s="29">
        <v>62.98343</v>
      </c>
      <c r="F363" s="29">
        <v>1</v>
      </c>
      <c r="G363" s="29">
        <v>0.043921</v>
      </c>
      <c r="H363" s="29">
        <v>0</v>
      </c>
      <c r="I363" s="29">
        <v>0</v>
      </c>
      <c r="J363" s="235"/>
      <c r="K363" s="235"/>
      <c r="P363" s="207"/>
      <c r="Q363" s="207"/>
      <c r="R363" s="207"/>
      <c r="S363" s="207"/>
      <c r="T363" s="207"/>
      <c r="U363" s="207"/>
      <c r="V363" s="207"/>
      <c r="W363" s="207"/>
      <c r="X363" s="207"/>
    </row>
    <row r="364" spans="2:24" s="237" customFormat="1" ht="12.75">
      <c r="B364" s="262">
        <v>40787</v>
      </c>
      <c r="C364" s="202"/>
      <c r="D364" s="29">
        <v>49</v>
      </c>
      <c r="E364" s="29">
        <v>63.076626</v>
      </c>
      <c r="F364" s="29">
        <v>1</v>
      </c>
      <c r="G364" s="29">
        <v>0.043964</v>
      </c>
      <c r="H364" s="29">
        <v>0</v>
      </c>
      <c r="I364" s="29">
        <v>0</v>
      </c>
      <c r="J364" s="235"/>
      <c r="K364" s="235"/>
      <c r="P364" s="207"/>
      <c r="Q364" s="207"/>
      <c r="R364" s="207"/>
      <c r="S364" s="207"/>
      <c r="T364" s="207"/>
      <c r="U364" s="207"/>
      <c r="V364" s="207"/>
      <c r="W364" s="207"/>
      <c r="X364" s="207"/>
    </row>
    <row r="365" spans="2:24" s="237" customFormat="1" ht="12.75">
      <c r="B365" s="262">
        <v>40817</v>
      </c>
      <c r="C365" s="202"/>
      <c r="D365" s="29">
        <v>49</v>
      </c>
      <c r="E365" s="29">
        <v>63.318664</v>
      </c>
      <c r="F365" s="29">
        <v>1</v>
      </c>
      <c r="G365" s="29">
        <v>0.044046</v>
      </c>
      <c r="H365" s="29">
        <v>0</v>
      </c>
      <c r="I365" s="29">
        <v>0</v>
      </c>
      <c r="J365" s="235"/>
      <c r="K365" s="235"/>
      <c r="P365" s="207"/>
      <c r="Q365" s="207"/>
      <c r="R365" s="207"/>
      <c r="S365" s="207"/>
      <c r="T365" s="207"/>
      <c r="U365" s="207"/>
      <c r="V365" s="207"/>
      <c r="W365" s="207"/>
      <c r="X365" s="207"/>
    </row>
    <row r="366" spans="2:24" s="237" customFormat="1" ht="12.75">
      <c r="B366" s="262">
        <v>40848</v>
      </c>
      <c r="C366" s="202"/>
      <c r="D366" s="29">
        <v>49</v>
      </c>
      <c r="E366" s="29">
        <v>63.370109</v>
      </c>
      <c r="F366" s="29">
        <v>1</v>
      </c>
      <c r="G366" s="29">
        <v>0.044279</v>
      </c>
      <c r="H366" s="29">
        <v>0</v>
      </c>
      <c r="I366" s="29">
        <v>0</v>
      </c>
      <c r="J366" s="235"/>
      <c r="K366" s="235"/>
      <c r="P366" s="207"/>
      <c r="Q366" s="207"/>
      <c r="R366" s="207"/>
      <c r="S366" s="207"/>
      <c r="T366" s="207"/>
      <c r="U366" s="207"/>
      <c r="V366" s="207"/>
      <c r="W366" s="207"/>
      <c r="X366" s="207"/>
    </row>
    <row r="367" spans="2:24" s="237" customFormat="1" ht="12.75">
      <c r="B367" s="262">
        <v>40878</v>
      </c>
      <c r="C367" s="202"/>
      <c r="D367" s="29">
        <v>49</v>
      </c>
      <c r="E367" s="29">
        <v>64.626017</v>
      </c>
      <c r="F367" s="29">
        <v>2</v>
      </c>
      <c r="G367" s="29">
        <v>1.244493</v>
      </c>
      <c r="H367" s="29">
        <v>0</v>
      </c>
      <c r="I367" s="29">
        <v>0</v>
      </c>
      <c r="J367" s="235"/>
      <c r="K367" s="235"/>
      <c r="P367" s="207"/>
      <c r="Q367" s="207"/>
      <c r="R367" s="207"/>
      <c r="S367" s="207"/>
      <c r="T367" s="207"/>
      <c r="U367" s="207"/>
      <c r="V367" s="207"/>
      <c r="W367" s="207"/>
      <c r="X367" s="207"/>
    </row>
    <row r="368" spans="2:24" s="237" customFormat="1" ht="12.75">
      <c r="B368" s="262">
        <v>40909</v>
      </c>
      <c r="C368" s="202"/>
      <c r="D368" s="29">
        <v>49</v>
      </c>
      <c r="E368" s="29">
        <v>64.131334</v>
      </c>
      <c r="F368" s="29">
        <v>2</v>
      </c>
      <c r="G368" s="29">
        <v>0.054635</v>
      </c>
      <c r="H368" s="29">
        <v>0</v>
      </c>
      <c r="I368" s="29">
        <v>0</v>
      </c>
      <c r="J368" s="235"/>
      <c r="K368" s="235"/>
      <c r="P368" s="207"/>
      <c r="Q368" s="207"/>
      <c r="R368" s="207"/>
      <c r="S368" s="207"/>
      <c r="T368" s="207"/>
      <c r="U368" s="207"/>
      <c r="V368" s="207"/>
      <c r="W368" s="207"/>
      <c r="X368" s="207"/>
    </row>
    <row r="369" spans="2:24" s="237" customFormat="1" ht="12.75">
      <c r="B369" s="262">
        <v>40940</v>
      </c>
      <c r="C369" s="202"/>
      <c r="D369" s="29">
        <v>49</v>
      </c>
      <c r="E369" s="29">
        <v>64.19623</v>
      </c>
      <c r="F369" s="29">
        <v>2</v>
      </c>
      <c r="G369" s="29">
        <v>0.064896</v>
      </c>
      <c r="H369" s="29">
        <v>0</v>
      </c>
      <c r="I369" s="29">
        <v>0</v>
      </c>
      <c r="J369" s="235"/>
      <c r="K369" s="235"/>
      <c r="P369" s="207"/>
      <c r="Q369" s="207"/>
      <c r="R369" s="207"/>
      <c r="S369" s="207"/>
      <c r="T369" s="207"/>
      <c r="U369" s="207"/>
      <c r="V369" s="207"/>
      <c r="W369" s="207"/>
      <c r="X369" s="207"/>
    </row>
    <row r="370" spans="2:24" s="237" customFormat="1" ht="12.75">
      <c r="B370" s="262">
        <v>40969</v>
      </c>
      <c r="C370" s="202"/>
      <c r="D370" s="29">
        <v>49</v>
      </c>
      <c r="E370" s="29">
        <v>67.599757</v>
      </c>
      <c r="F370" s="29">
        <v>4</v>
      </c>
      <c r="G370" s="29">
        <v>3.4032</v>
      </c>
      <c r="H370" s="29">
        <v>0</v>
      </c>
      <c r="I370" s="29">
        <v>0</v>
      </c>
      <c r="J370" s="235"/>
      <c r="K370" s="235"/>
      <c r="P370" s="207"/>
      <c r="Q370" s="207"/>
      <c r="R370" s="207"/>
      <c r="S370" s="207"/>
      <c r="T370" s="207"/>
      <c r="U370" s="207"/>
      <c r="V370" s="207"/>
      <c r="W370" s="207"/>
      <c r="X370" s="207"/>
    </row>
    <row r="371" spans="2:18" s="28" customFormat="1" ht="12.75">
      <c r="B371" s="276"/>
      <c r="C371" s="30"/>
      <c r="D371" s="30"/>
      <c r="E371" s="30"/>
      <c r="F371" s="304"/>
      <c r="G371" s="30"/>
      <c r="H371" s="30"/>
      <c r="I371" s="30"/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76"/>
      <c r="C372" s="199"/>
      <c r="D372" s="30"/>
      <c r="E372" s="30"/>
      <c r="F372" s="30"/>
      <c r="G372" s="30"/>
      <c r="H372" s="30"/>
      <c r="I372" s="30"/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16" customFormat="1" ht="12.75">
      <c r="B373" s="349"/>
      <c r="C373" s="354"/>
      <c r="D373" s="355"/>
      <c r="E373" s="355"/>
      <c r="F373" s="355"/>
      <c r="G373" s="355"/>
      <c r="H373" s="355"/>
      <c r="I373" s="352"/>
      <c r="J373" s="347"/>
      <c r="K373" s="347"/>
      <c r="L373" s="348"/>
      <c r="M373" s="348"/>
      <c r="N373" s="266"/>
      <c r="O373" s="266"/>
      <c r="P373" s="348"/>
      <c r="Q373" s="348"/>
      <c r="R373" s="348"/>
    </row>
    <row r="374" spans="2:18" s="28" customFormat="1" ht="12.75">
      <c r="B374" s="204" t="s">
        <v>67</v>
      </c>
      <c r="C374" s="195"/>
      <c r="D374" s="31"/>
      <c r="E374" s="31"/>
      <c r="F374" s="31"/>
      <c r="G374" s="31"/>
      <c r="H374" s="31"/>
      <c r="I374" s="200"/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195"/>
      <c r="C375" s="195"/>
      <c r="D375" s="31"/>
      <c r="E375" s="31"/>
      <c r="F375" s="31"/>
      <c r="G375" s="31"/>
      <c r="H375" s="31"/>
      <c r="I375" s="200"/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198" customFormat="1" ht="25.5">
      <c r="B376" s="196" t="s">
        <v>26</v>
      </c>
      <c r="C376" s="196"/>
      <c r="D376" s="197" t="s">
        <v>29</v>
      </c>
      <c r="E376" s="197" t="s">
        <v>0</v>
      </c>
      <c r="F376" s="197" t="s">
        <v>1</v>
      </c>
      <c r="G376" s="197" t="s">
        <v>2</v>
      </c>
      <c r="H376" s="197" t="s">
        <v>3</v>
      </c>
      <c r="I376" s="201" t="s">
        <v>4</v>
      </c>
      <c r="J376" s="254"/>
      <c r="K376" s="254"/>
      <c r="L376" s="255"/>
      <c r="M376" s="255"/>
      <c r="N376" s="285"/>
      <c r="O376" s="285"/>
      <c r="P376" s="255"/>
      <c r="Q376" s="255"/>
      <c r="R376" s="255"/>
    </row>
    <row r="377" spans="2:18" s="28" customFormat="1" ht="12.75" hidden="1">
      <c r="B377" s="262">
        <v>37469</v>
      </c>
      <c r="C377" s="199"/>
      <c r="D377" s="30">
        <v>66</v>
      </c>
      <c r="E377" s="30">
        <v>144.142248</v>
      </c>
      <c r="F377" s="30">
        <v>23</v>
      </c>
      <c r="G377" s="30">
        <v>4.792275</v>
      </c>
      <c r="H377" s="30">
        <v>0</v>
      </c>
      <c r="I377" s="30">
        <v>0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 hidden="1">
      <c r="B378" s="262">
        <v>37500</v>
      </c>
      <c r="C378" s="202"/>
      <c r="D378" s="29">
        <v>77</v>
      </c>
      <c r="E378" s="29">
        <v>197.436743</v>
      </c>
      <c r="F378" s="29">
        <v>22</v>
      </c>
      <c r="G378" s="29">
        <v>52.328593000000005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 hidden="1">
      <c r="B379" s="262">
        <v>37530</v>
      </c>
      <c r="C379" s="202"/>
      <c r="D379" s="29">
        <v>95</v>
      </c>
      <c r="E379" s="29">
        <v>208.659244</v>
      </c>
      <c r="F379" s="29">
        <v>30</v>
      </c>
      <c r="G379" s="29">
        <v>11.121237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 hidden="1">
      <c r="B380" s="262">
        <v>37561</v>
      </c>
      <c r="C380" s="202"/>
      <c r="D380" s="29">
        <v>107</v>
      </c>
      <c r="E380" s="29">
        <v>212.071875</v>
      </c>
      <c r="F380" s="29">
        <v>33</v>
      </c>
      <c r="G380" s="29">
        <v>3.363208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 hidden="1">
      <c r="B381" s="262">
        <v>37591</v>
      </c>
      <c r="C381" s="202"/>
      <c r="D381" s="29">
        <v>110</v>
      </c>
      <c r="E381" s="29">
        <v>220.983439</v>
      </c>
      <c r="F381" s="29">
        <v>49</v>
      </c>
      <c r="G381" s="29">
        <v>5.800562000000001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 hidden="1">
      <c r="B382" s="262">
        <v>37622</v>
      </c>
      <c r="C382" s="202"/>
      <c r="D382" s="29">
        <v>113</v>
      </c>
      <c r="E382" s="29">
        <v>229.78711700000002</v>
      </c>
      <c r="F382" s="29">
        <v>47</v>
      </c>
      <c r="G382" s="29">
        <v>6.484271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 hidden="1">
      <c r="B383" s="262">
        <v>37653</v>
      </c>
      <c r="C383" s="202"/>
      <c r="D383" s="29">
        <v>121</v>
      </c>
      <c r="E383" s="29">
        <v>249.62236600000003</v>
      </c>
      <c r="F383" s="29">
        <v>49</v>
      </c>
      <c r="G383" s="29">
        <v>3.52417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 hidden="1">
      <c r="B384" s="262">
        <v>37681</v>
      </c>
      <c r="C384" s="202"/>
      <c r="D384" s="29">
        <v>131</v>
      </c>
      <c r="E384" s="29">
        <v>262.05527700000005</v>
      </c>
      <c r="F384" s="29">
        <v>48</v>
      </c>
      <c r="G384" s="29">
        <v>6.553765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 hidden="1">
      <c r="B385" s="262">
        <v>37712</v>
      </c>
      <c r="C385" s="202"/>
      <c r="D385" s="29">
        <v>137</v>
      </c>
      <c r="E385" s="29">
        <v>313.92261300000007</v>
      </c>
      <c r="F385" s="29">
        <v>63</v>
      </c>
      <c r="G385" s="29">
        <v>47.233988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 hidden="1">
      <c r="B386" s="262">
        <v>37742</v>
      </c>
      <c r="C386" s="202"/>
      <c r="D386" s="29">
        <v>149</v>
      </c>
      <c r="E386" s="29">
        <v>318.02967500000005</v>
      </c>
      <c r="F386" s="29">
        <v>62</v>
      </c>
      <c r="G386" s="29">
        <v>5.141183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 hidden="1">
      <c r="B387" s="262">
        <v>37773</v>
      </c>
      <c r="C387" s="202"/>
      <c r="D387" s="29">
        <v>152</v>
      </c>
      <c r="E387" s="29">
        <v>301.12167500000004</v>
      </c>
      <c r="F387" s="29">
        <v>54</v>
      </c>
      <c r="G387" s="29">
        <v>4.253071</v>
      </c>
      <c r="H387" s="29">
        <v>0</v>
      </c>
      <c r="I387" s="29">
        <v>0</v>
      </c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28" customFormat="1" ht="12.75" hidden="1">
      <c r="B388" s="262">
        <v>37803</v>
      </c>
      <c r="C388" s="202"/>
      <c r="D388" s="29">
        <v>159</v>
      </c>
      <c r="E388" s="29">
        <v>305.30162000000007</v>
      </c>
      <c r="F388" s="29">
        <v>64</v>
      </c>
      <c r="G388" s="29">
        <v>4.80324</v>
      </c>
      <c r="H388" s="29">
        <v>0</v>
      </c>
      <c r="I388" s="29">
        <v>0</v>
      </c>
      <c r="J388" s="208"/>
      <c r="K388" s="208"/>
      <c r="L388" s="207"/>
      <c r="M388" s="207"/>
      <c r="N388" s="237"/>
      <c r="O388" s="237"/>
      <c r="P388" s="207"/>
      <c r="Q388" s="207"/>
      <c r="R388" s="207"/>
    </row>
    <row r="389" spans="2:18" s="28" customFormat="1" ht="12.75" hidden="1">
      <c r="B389" s="262">
        <v>37834</v>
      </c>
      <c r="C389" s="202"/>
      <c r="D389" s="29">
        <v>160</v>
      </c>
      <c r="E389" s="29">
        <v>311.366959</v>
      </c>
      <c r="F389" s="29">
        <v>63</v>
      </c>
      <c r="G389" s="29">
        <v>7.320895000000001</v>
      </c>
      <c r="H389" s="29">
        <v>0</v>
      </c>
      <c r="I389" s="29">
        <v>0</v>
      </c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 hidden="1">
      <c r="B390" s="262">
        <v>37865</v>
      </c>
      <c r="C390" s="202"/>
      <c r="D390" s="29">
        <v>170</v>
      </c>
      <c r="E390" s="29">
        <v>272.854059</v>
      </c>
      <c r="F390" s="29">
        <v>55</v>
      </c>
      <c r="G390" s="29">
        <v>4.086061</v>
      </c>
      <c r="H390" s="29">
        <v>0</v>
      </c>
      <c r="I390" s="29">
        <v>0</v>
      </c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28" customFormat="1" ht="12.75" hidden="1">
      <c r="B391" s="262">
        <v>37895</v>
      </c>
      <c r="C391" s="202"/>
      <c r="D391" s="29">
        <v>173</v>
      </c>
      <c r="E391" s="29">
        <v>277.20442</v>
      </c>
      <c r="F391" s="29">
        <v>66</v>
      </c>
      <c r="G391" s="29">
        <v>5.089604</v>
      </c>
      <c r="H391" s="29">
        <v>0</v>
      </c>
      <c r="I391" s="29">
        <v>0</v>
      </c>
      <c r="J391" s="208"/>
      <c r="K391" s="208"/>
      <c r="L391" s="207"/>
      <c r="M391" s="207"/>
      <c r="N391" s="237"/>
      <c r="O391" s="237"/>
      <c r="P391" s="207"/>
      <c r="Q391" s="207"/>
      <c r="R391" s="207"/>
    </row>
    <row r="392" spans="2:18" s="28" customFormat="1" ht="12.75" hidden="1">
      <c r="B392" s="262">
        <v>37926</v>
      </c>
      <c r="C392" s="202"/>
      <c r="D392" s="29">
        <v>180</v>
      </c>
      <c r="E392" s="29">
        <v>202.080948</v>
      </c>
      <c r="F392" s="29">
        <v>57</v>
      </c>
      <c r="G392" s="29">
        <v>2.02</v>
      </c>
      <c r="H392" s="29">
        <v>0</v>
      </c>
      <c r="I392" s="29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37956</v>
      </c>
      <c r="C393" s="202"/>
      <c r="D393" s="29">
        <v>187</v>
      </c>
      <c r="E393" s="29">
        <v>186.26830800000002</v>
      </c>
      <c r="F393" s="29">
        <v>63</v>
      </c>
      <c r="G393" s="29">
        <v>4.381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37987</v>
      </c>
      <c r="C394" s="202"/>
      <c r="D394" s="29">
        <v>184</v>
      </c>
      <c r="E394" s="29">
        <v>138.303077</v>
      </c>
      <c r="F394" s="29">
        <v>63</v>
      </c>
      <c r="G394" s="29">
        <v>1.931175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38018</v>
      </c>
      <c r="C395" s="202"/>
      <c r="D395" s="29">
        <v>188</v>
      </c>
      <c r="E395" s="29">
        <v>133.688655</v>
      </c>
      <c r="F395" s="29">
        <v>55</v>
      </c>
      <c r="G395" s="29">
        <v>1.6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38047</v>
      </c>
      <c r="C396" s="202"/>
      <c r="D396" s="29">
        <v>188</v>
      </c>
      <c r="E396" s="29">
        <v>131.74960900000002</v>
      </c>
      <c r="F396" s="29">
        <v>59</v>
      </c>
      <c r="G396" s="29">
        <v>1.562304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38078</v>
      </c>
      <c r="C397" s="202"/>
      <c r="D397" s="29">
        <v>188</v>
      </c>
      <c r="E397" s="29">
        <v>130.064382</v>
      </c>
      <c r="F397" s="29">
        <v>56</v>
      </c>
      <c r="G397" s="29">
        <v>1.68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38108</v>
      </c>
      <c r="C398" s="202"/>
      <c r="D398" s="29">
        <v>197</v>
      </c>
      <c r="E398" s="29">
        <v>126.19818200000002</v>
      </c>
      <c r="F398" s="29">
        <v>49</v>
      </c>
      <c r="G398" s="29">
        <v>1.46</v>
      </c>
      <c r="H398" s="29">
        <v>0</v>
      </c>
      <c r="I398" s="29">
        <v>0</v>
      </c>
      <c r="J398" s="208"/>
      <c r="K398" s="207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38139</v>
      </c>
      <c r="C399" s="202"/>
      <c r="D399" s="29">
        <v>196</v>
      </c>
      <c r="E399" s="29">
        <v>57.022555</v>
      </c>
      <c r="F399" s="29">
        <v>55</v>
      </c>
      <c r="G399" s="29">
        <v>1.573901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38169</v>
      </c>
      <c r="C400" s="202"/>
      <c r="D400" s="29">
        <f aca="true" t="shared" si="4" ref="D400:I409">+D520+D640</f>
        <v>195</v>
      </c>
      <c r="E400" s="29">
        <f t="shared" si="4"/>
        <v>59</v>
      </c>
      <c r="F400" s="29">
        <f t="shared" si="4"/>
        <v>53</v>
      </c>
      <c r="G400" s="29">
        <f t="shared" si="4"/>
        <v>1</v>
      </c>
      <c r="H400" s="29">
        <f t="shared" si="4"/>
        <v>0</v>
      </c>
      <c r="I400" s="29">
        <f t="shared" si="4"/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38200</v>
      </c>
      <c r="C401" s="202"/>
      <c r="D401" s="29">
        <f t="shared" si="4"/>
        <v>192</v>
      </c>
      <c r="E401" s="29">
        <f t="shared" si="4"/>
        <v>60</v>
      </c>
      <c r="F401" s="29">
        <f t="shared" si="4"/>
        <v>50</v>
      </c>
      <c r="G401" s="29">
        <f t="shared" si="4"/>
        <v>3</v>
      </c>
      <c r="H401" s="29">
        <f t="shared" si="4"/>
        <v>0</v>
      </c>
      <c r="I401" s="29">
        <f t="shared" si="4"/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38231</v>
      </c>
      <c r="C402" s="202"/>
      <c r="D402" s="29">
        <f t="shared" si="4"/>
        <v>213</v>
      </c>
      <c r="E402" s="29">
        <f t="shared" si="4"/>
        <v>123</v>
      </c>
      <c r="F402" s="29">
        <f t="shared" si="4"/>
        <v>60</v>
      </c>
      <c r="G402" s="29">
        <f t="shared" si="4"/>
        <v>2</v>
      </c>
      <c r="H402" s="29">
        <f t="shared" si="4"/>
        <v>13</v>
      </c>
      <c r="I402" s="29">
        <f t="shared" si="4"/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38261</v>
      </c>
      <c r="C403" s="202"/>
      <c r="D403" s="29">
        <f t="shared" si="4"/>
        <v>188</v>
      </c>
      <c r="E403" s="29">
        <f t="shared" si="4"/>
        <v>61.971718</v>
      </c>
      <c r="F403" s="29">
        <f t="shared" si="4"/>
        <v>50</v>
      </c>
      <c r="G403" s="29">
        <f t="shared" si="4"/>
        <v>4.343827</v>
      </c>
      <c r="H403" s="29">
        <f t="shared" si="4"/>
        <v>0</v>
      </c>
      <c r="I403" s="29">
        <f t="shared" si="4"/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38292</v>
      </c>
      <c r="C404" s="202"/>
      <c r="D404" s="29">
        <f t="shared" si="4"/>
        <v>188</v>
      </c>
      <c r="E404" s="29">
        <f t="shared" si="4"/>
        <v>58.418631000000005</v>
      </c>
      <c r="F404" s="29">
        <f t="shared" si="4"/>
        <v>47</v>
      </c>
      <c r="G404" s="29">
        <f t="shared" si="4"/>
        <v>1.255</v>
      </c>
      <c r="H404" s="29">
        <f t="shared" si="4"/>
        <v>0</v>
      </c>
      <c r="I404" s="29">
        <f t="shared" si="4"/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38322</v>
      </c>
      <c r="C405" s="202"/>
      <c r="D405" s="29">
        <f t="shared" si="4"/>
        <v>184</v>
      </c>
      <c r="E405" s="29">
        <f t="shared" si="4"/>
        <v>58.889211</v>
      </c>
      <c r="F405" s="29">
        <f t="shared" si="4"/>
        <v>45</v>
      </c>
      <c r="G405" s="29">
        <f t="shared" si="4"/>
        <v>1.235</v>
      </c>
      <c r="H405" s="29">
        <f t="shared" si="4"/>
        <v>1</v>
      </c>
      <c r="I405" s="29">
        <f t="shared" si="4"/>
        <v>0.338404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38353</v>
      </c>
      <c r="C406" s="202"/>
      <c r="D406" s="29">
        <f t="shared" si="4"/>
        <v>183</v>
      </c>
      <c r="E406" s="29">
        <f t="shared" si="4"/>
        <v>48.068175</v>
      </c>
      <c r="F406" s="29">
        <f t="shared" si="4"/>
        <v>43</v>
      </c>
      <c r="G406" s="29">
        <f t="shared" si="4"/>
        <v>1.216</v>
      </c>
      <c r="H406" s="29">
        <f t="shared" si="4"/>
        <v>0</v>
      </c>
      <c r="I406" s="29">
        <f t="shared" si="4"/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38384</v>
      </c>
      <c r="C407" s="202"/>
      <c r="D407" s="29">
        <f t="shared" si="4"/>
        <v>179</v>
      </c>
      <c r="E407" s="29">
        <f t="shared" si="4"/>
        <v>48.412014</v>
      </c>
      <c r="F407" s="29">
        <f t="shared" si="4"/>
        <v>45</v>
      </c>
      <c r="G407" s="29">
        <f t="shared" si="4"/>
        <v>1.397359</v>
      </c>
      <c r="H407" s="29">
        <f t="shared" si="4"/>
        <v>0</v>
      </c>
      <c r="I407" s="29">
        <f t="shared" si="4"/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38412</v>
      </c>
      <c r="C408" s="202"/>
      <c r="D408" s="29">
        <f t="shared" si="4"/>
        <v>177</v>
      </c>
      <c r="E408" s="29">
        <f t="shared" si="4"/>
        <v>50.006316</v>
      </c>
      <c r="F408" s="29">
        <f t="shared" si="4"/>
        <v>42</v>
      </c>
      <c r="G408" s="29">
        <f t="shared" si="4"/>
        <v>1.13</v>
      </c>
      <c r="H408" s="29">
        <f t="shared" si="4"/>
        <v>0</v>
      </c>
      <c r="I408" s="29">
        <f t="shared" si="4"/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38443</v>
      </c>
      <c r="C409" s="202"/>
      <c r="D409" s="29">
        <f t="shared" si="4"/>
        <v>176</v>
      </c>
      <c r="E409" s="29">
        <f t="shared" si="4"/>
        <v>53.402138</v>
      </c>
      <c r="F409" s="29">
        <f t="shared" si="4"/>
        <v>44</v>
      </c>
      <c r="G409" s="29">
        <f t="shared" si="4"/>
        <v>3.291494</v>
      </c>
      <c r="H409" s="29">
        <f t="shared" si="4"/>
        <v>0</v>
      </c>
      <c r="I409" s="29">
        <f t="shared" si="4"/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38473</v>
      </c>
      <c r="C410" s="202"/>
      <c r="D410" s="29">
        <f aca="true" t="shared" si="5" ref="D410:I419">+D530+D650</f>
        <v>174</v>
      </c>
      <c r="E410" s="29">
        <f t="shared" si="5"/>
        <v>53.017184</v>
      </c>
      <c r="F410" s="29">
        <f t="shared" si="5"/>
        <v>38</v>
      </c>
      <c r="G410" s="29">
        <f t="shared" si="5"/>
        <v>1.025</v>
      </c>
      <c r="H410" s="29">
        <f t="shared" si="5"/>
        <v>0</v>
      </c>
      <c r="I410" s="29">
        <f t="shared" si="5"/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38504</v>
      </c>
      <c r="C411" s="202"/>
      <c r="D411" s="29">
        <f t="shared" si="5"/>
        <v>173</v>
      </c>
      <c r="E411" s="29">
        <f t="shared" si="5"/>
        <v>53.509863</v>
      </c>
      <c r="F411" s="29">
        <f t="shared" si="5"/>
        <v>42</v>
      </c>
      <c r="G411" s="29">
        <f t="shared" si="5"/>
        <v>1.08572</v>
      </c>
      <c r="H411" s="29">
        <f t="shared" si="5"/>
        <v>0</v>
      </c>
      <c r="I411" s="29">
        <f t="shared" si="5"/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38534</v>
      </c>
      <c r="C412" s="202"/>
      <c r="D412" s="29">
        <f t="shared" si="5"/>
        <v>172</v>
      </c>
      <c r="E412" s="29">
        <f t="shared" si="5"/>
        <v>52.501708</v>
      </c>
      <c r="F412" s="29">
        <f t="shared" si="5"/>
        <v>40</v>
      </c>
      <c r="G412" s="29">
        <f t="shared" si="5"/>
        <v>1.055049</v>
      </c>
      <c r="H412" s="29">
        <f t="shared" si="5"/>
        <v>0</v>
      </c>
      <c r="I412" s="29">
        <f t="shared" si="5"/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38565</v>
      </c>
      <c r="C413" s="202"/>
      <c r="D413" s="29">
        <f t="shared" si="5"/>
        <v>172</v>
      </c>
      <c r="E413" s="29">
        <f t="shared" si="5"/>
        <v>53.536135</v>
      </c>
      <c r="F413" s="29">
        <f t="shared" si="5"/>
        <v>38</v>
      </c>
      <c r="G413" s="29">
        <f t="shared" si="5"/>
        <v>1.03</v>
      </c>
      <c r="H413" s="29">
        <f t="shared" si="5"/>
        <v>0</v>
      </c>
      <c r="I413" s="29">
        <f t="shared" si="5"/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38596</v>
      </c>
      <c r="C414" s="202"/>
      <c r="D414" s="29">
        <f t="shared" si="5"/>
        <v>171</v>
      </c>
      <c r="E414" s="29">
        <f t="shared" si="5"/>
        <v>51.095063</v>
      </c>
      <c r="F414" s="29">
        <f t="shared" si="5"/>
        <v>38</v>
      </c>
      <c r="G414" s="29">
        <f t="shared" si="5"/>
        <v>1.11</v>
      </c>
      <c r="H414" s="29">
        <f t="shared" si="5"/>
        <v>0</v>
      </c>
      <c r="I414" s="29">
        <f t="shared" si="5"/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38626</v>
      </c>
      <c r="C415" s="202"/>
      <c r="D415" s="29">
        <f t="shared" si="5"/>
        <v>171</v>
      </c>
      <c r="E415" s="29">
        <f t="shared" si="5"/>
        <v>51.37123</v>
      </c>
      <c r="F415" s="29">
        <f t="shared" si="5"/>
        <v>31</v>
      </c>
      <c r="G415" s="29">
        <f t="shared" si="5"/>
        <v>0.775</v>
      </c>
      <c r="H415" s="29">
        <f t="shared" si="5"/>
        <v>13</v>
      </c>
      <c r="I415" s="29">
        <f t="shared" si="5"/>
        <v>0.679709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38657</v>
      </c>
      <c r="C416" s="202"/>
      <c r="D416" s="29">
        <f t="shared" si="5"/>
        <v>169</v>
      </c>
      <c r="E416" s="29">
        <f t="shared" si="5"/>
        <v>51.133171</v>
      </c>
      <c r="F416" s="29">
        <f t="shared" si="5"/>
        <v>31</v>
      </c>
      <c r="G416" s="29">
        <f t="shared" si="5"/>
        <v>0.7613</v>
      </c>
      <c r="H416" s="29">
        <f t="shared" si="5"/>
        <v>0</v>
      </c>
      <c r="I416" s="29">
        <f t="shared" si="5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38687</v>
      </c>
      <c r="C417" s="202"/>
      <c r="D417" s="29">
        <f t="shared" si="5"/>
        <v>169</v>
      </c>
      <c r="E417" s="29">
        <f t="shared" si="5"/>
        <v>49.487233</v>
      </c>
      <c r="F417" s="29">
        <f t="shared" si="5"/>
        <v>32</v>
      </c>
      <c r="G417" s="29">
        <f t="shared" si="5"/>
        <v>0.765</v>
      </c>
      <c r="H417" s="29">
        <f t="shared" si="5"/>
        <v>0</v>
      </c>
      <c r="I417" s="29">
        <f t="shared" si="5"/>
        <v>0</v>
      </c>
      <c r="J417" s="207"/>
      <c r="K417" s="207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38718</v>
      </c>
      <c r="C418" s="202"/>
      <c r="D418" s="29">
        <f t="shared" si="5"/>
        <v>168</v>
      </c>
      <c r="E418" s="29">
        <f t="shared" si="5"/>
        <v>50.196109</v>
      </c>
      <c r="F418" s="29">
        <f t="shared" si="5"/>
        <v>30</v>
      </c>
      <c r="G418" s="29">
        <f t="shared" si="5"/>
        <v>0.715</v>
      </c>
      <c r="H418" s="29">
        <f t="shared" si="5"/>
        <v>3</v>
      </c>
      <c r="I418" s="29">
        <f t="shared" si="5"/>
        <v>0.002472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38749</v>
      </c>
      <c r="C419" s="202"/>
      <c r="D419" s="29">
        <f t="shared" si="5"/>
        <v>168</v>
      </c>
      <c r="E419" s="29">
        <f t="shared" si="5"/>
        <v>50.720714</v>
      </c>
      <c r="F419" s="29">
        <f t="shared" si="5"/>
        <v>31</v>
      </c>
      <c r="G419" s="29">
        <f t="shared" si="5"/>
        <v>0.79</v>
      </c>
      <c r="H419" s="29">
        <f t="shared" si="5"/>
        <v>5</v>
      </c>
      <c r="I419" s="29">
        <f t="shared" si="5"/>
        <v>0.308928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38777</v>
      </c>
      <c r="C420" s="202"/>
      <c r="D420" s="29">
        <f aca="true" t="shared" si="6" ref="D420:I429">+D540+D660</f>
        <v>168</v>
      </c>
      <c r="E420" s="29">
        <f t="shared" si="6"/>
        <v>52.246136</v>
      </c>
      <c r="F420" s="29">
        <f t="shared" si="6"/>
        <v>33</v>
      </c>
      <c r="G420" s="29">
        <f t="shared" si="6"/>
        <v>0.755282</v>
      </c>
      <c r="H420" s="29">
        <f t="shared" si="6"/>
        <v>13</v>
      </c>
      <c r="I420" s="29">
        <f t="shared" si="6"/>
        <v>0.394823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38808</v>
      </c>
      <c r="C421" s="202"/>
      <c r="D421" s="29">
        <f t="shared" si="6"/>
        <v>168</v>
      </c>
      <c r="E421" s="29">
        <f t="shared" si="6"/>
        <v>54.222673</v>
      </c>
      <c r="F421" s="29">
        <f t="shared" si="6"/>
        <v>33</v>
      </c>
      <c r="G421" s="29">
        <f t="shared" si="6"/>
        <v>3.296604</v>
      </c>
      <c r="H421" s="29">
        <f t="shared" si="6"/>
        <v>8</v>
      </c>
      <c r="I421" s="29">
        <f t="shared" si="6"/>
        <v>1.398598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38838</v>
      </c>
      <c r="C422" s="202"/>
      <c r="D422" s="29">
        <f t="shared" si="6"/>
        <v>167</v>
      </c>
      <c r="E422" s="29">
        <f t="shared" si="6"/>
        <v>54.723964</v>
      </c>
      <c r="F422" s="29">
        <f t="shared" si="6"/>
        <v>28</v>
      </c>
      <c r="G422" s="29">
        <f t="shared" si="6"/>
        <v>0.725</v>
      </c>
      <c r="H422" s="29">
        <f t="shared" si="6"/>
        <v>7</v>
      </c>
      <c r="I422" s="29">
        <f t="shared" si="6"/>
        <v>0.42391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38869</v>
      </c>
      <c r="C423" s="202"/>
      <c r="D423" s="29">
        <f t="shared" si="6"/>
        <v>166</v>
      </c>
      <c r="E423" s="29">
        <f t="shared" si="6"/>
        <v>55.872149</v>
      </c>
      <c r="F423" s="29">
        <f t="shared" si="6"/>
        <v>32</v>
      </c>
      <c r="G423" s="29">
        <f t="shared" si="6"/>
        <v>1.200031</v>
      </c>
      <c r="H423" s="29">
        <f t="shared" si="6"/>
        <v>8</v>
      </c>
      <c r="I423" s="29">
        <f t="shared" si="6"/>
        <v>0.032568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38899</v>
      </c>
      <c r="C424" s="202"/>
      <c r="D424" s="29">
        <f t="shared" si="6"/>
        <v>165</v>
      </c>
      <c r="E424" s="29">
        <f t="shared" si="6"/>
        <v>57.210332</v>
      </c>
      <c r="F424" s="29">
        <f t="shared" si="6"/>
        <v>28</v>
      </c>
      <c r="G424" s="29">
        <f t="shared" si="6"/>
        <v>1.12</v>
      </c>
      <c r="H424" s="29">
        <f t="shared" si="6"/>
        <v>7</v>
      </c>
      <c r="I424" s="29">
        <f t="shared" si="6"/>
        <v>0.615422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38930</v>
      </c>
      <c r="C425" s="202"/>
      <c r="D425" s="29">
        <f t="shared" si="6"/>
        <v>165</v>
      </c>
      <c r="E425" s="29">
        <f t="shared" si="6"/>
        <v>58.011826</v>
      </c>
      <c r="F425" s="29">
        <f t="shared" si="6"/>
        <v>26</v>
      </c>
      <c r="G425" s="29">
        <f t="shared" si="6"/>
        <v>0.71</v>
      </c>
      <c r="H425" s="29">
        <f t="shared" si="6"/>
        <v>0</v>
      </c>
      <c r="I425" s="29">
        <f t="shared" si="6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38961</v>
      </c>
      <c r="C426" s="202"/>
      <c r="D426" s="29">
        <f t="shared" si="6"/>
        <v>164</v>
      </c>
      <c r="E426" s="29">
        <f t="shared" si="6"/>
        <v>58.623474</v>
      </c>
      <c r="F426" s="29">
        <f t="shared" si="6"/>
        <v>28</v>
      </c>
      <c r="G426" s="29">
        <f t="shared" si="6"/>
        <v>0.765</v>
      </c>
      <c r="H426" s="29">
        <f t="shared" si="6"/>
        <v>8</v>
      </c>
      <c r="I426" s="29">
        <f t="shared" si="6"/>
        <v>0.039074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38991</v>
      </c>
      <c r="C427" s="202"/>
      <c r="D427" s="29">
        <f t="shared" si="6"/>
        <v>164</v>
      </c>
      <c r="E427" s="29">
        <f t="shared" si="6"/>
        <v>59.59472100000001</v>
      </c>
      <c r="F427" s="29">
        <f t="shared" si="6"/>
        <v>25</v>
      </c>
      <c r="G427" s="29">
        <f t="shared" si="6"/>
        <v>0.695</v>
      </c>
      <c r="H427" s="29">
        <f t="shared" si="6"/>
        <v>0</v>
      </c>
      <c r="I427" s="29">
        <f t="shared" si="6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39022</v>
      </c>
      <c r="C428" s="202"/>
      <c r="D428" s="29">
        <f t="shared" si="6"/>
        <v>164</v>
      </c>
      <c r="E428" s="29">
        <f t="shared" si="6"/>
        <v>58.817665000000005</v>
      </c>
      <c r="F428" s="29">
        <f t="shared" si="6"/>
        <v>27</v>
      </c>
      <c r="G428" s="29">
        <f t="shared" si="6"/>
        <v>0.735</v>
      </c>
      <c r="H428" s="29">
        <f t="shared" si="6"/>
        <v>3</v>
      </c>
      <c r="I428" s="29">
        <f t="shared" si="6"/>
        <v>1.623469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39052</v>
      </c>
      <c r="C429" s="202"/>
      <c r="D429" s="29">
        <f t="shared" si="6"/>
        <v>164</v>
      </c>
      <c r="E429" s="29">
        <f t="shared" si="6"/>
        <v>59.002263</v>
      </c>
      <c r="F429" s="29">
        <f t="shared" si="6"/>
        <v>27</v>
      </c>
      <c r="G429" s="29">
        <f t="shared" si="6"/>
        <v>0.76</v>
      </c>
      <c r="H429" s="29">
        <f t="shared" si="6"/>
        <v>9</v>
      </c>
      <c r="I429" s="29">
        <f t="shared" si="6"/>
        <v>0.386238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39083</v>
      </c>
      <c r="C430" s="202"/>
      <c r="D430" s="29">
        <f aca="true" t="shared" si="7" ref="D430:I432">+D550+D670</f>
        <v>163</v>
      </c>
      <c r="E430" s="29">
        <f t="shared" si="7"/>
        <v>53.461423</v>
      </c>
      <c r="F430" s="29">
        <f t="shared" si="7"/>
        <v>24</v>
      </c>
      <c r="G430" s="29">
        <f t="shared" si="7"/>
        <v>0.675</v>
      </c>
      <c r="H430" s="29">
        <f t="shared" si="7"/>
        <v>3</v>
      </c>
      <c r="I430" s="29">
        <f t="shared" si="7"/>
        <v>6.21654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39114</v>
      </c>
      <c r="C431" s="202"/>
      <c r="D431" s="29">
        <f t="shared" si="7"/>
        <v>163</v>
      </c>
      <c r="E431" s="29">
        <f t="shared" si="7"/>
        <v>54.247681</v>
      </c>
      <c r="F431" s="29">
        <f t="shared" si="7"/>
        <v>27</v>
      </c>
      <c r="G431" s="29">
        <f t="shared" si="7"/>
        <v>0.745</v>
      </c>
      <c r="H431" s="29">
        <f t="shared" si="7"/>
        <v>0</v>
      </c>
      <c r="I431" s="29">
        <f t="shared" si="7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39142</v>
      </c>
      <c r="C432" s="202"/>
      <c r="D432" s="29">
        <f t="shared" si="7"/>
        <v>161</v>
      </c>
      <c r="E432" s="29">
        <f t="shared" si="7"/>
        <v>53.38316</v>
      </c>
      <c r="F432" s="29">
        <f t="shared" si="7"/>
        <v>29</v>
      </c>
      <c r="G432" s="29">
        <f t="shared" si="7"/>
        <v>0.746196</v>
      </c>
      <c r="H432" s="29">
        <f t="shared" si="7"/>
        <v>5</v>
      </c>
      <c r="I432" s="29">
        <f t="shared" si="7"/>
        <v>2.165727</v>
      </c>
      <c r="J432" s="208"/>
      <c r="K432" s="208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39173</v>
      </c>
      <c r="C433" s="202"/>
      <c r="D433" s="29">
        <v>160</v>
      </c>
      <c r="E433" s="29">
        <v>56.724635</v>
      </c>
      <c r="F433" s="29">
        <v>26</v>
      </c>
      <c r="G433" s="29">
        <v>3.265551</v>
      </c>
      <c r="H433" s="29">
        <v>1</v>
      </c>
      <c r="I433" s="29">
        <v>0.005935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39203</v>
      </c>
      <c r="C434" s="202"/>
      <c r="D434" s="29">
        <v>160</v>
      </c>
      <c r="E434" s="29">
        <v>57.185895</v>
      </c>
      <c r="F434" s="29">
        <v>23</v>
      </c>
      <c r="G434" s="29">
        <v>0.64</v>
      </c>
      <c r="H434" s="29">
        <v>4</v>
      </c>
      <c r="I434" s="29">
        <v>0.517647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39234</v>
      </c>
      <c r="C435" s="202"/>
      <c r="D435" s="29">
        <v>160</v>
      </c>
      <c r="E435" s="29">
        <v>56.847848</v>
      </c>
      <c r="F435" s="29">
        <v>29</v>
      </c>
      <c r="G435" s="29">
        <v>0.795106</v>
      </c>
      <c r="H435" s="29">
        <v>2</v>
      </c>
      <c r="I435" s="29">
        <v>1.047059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39264</v>
      </c>
      <c r="C436" s="202"/>
      <c r="D436" s="29">
        <v>159</v>
      </c>
      <c r="E436" s="29">
        <v>57.927463</v>
      </c>
      <c r="F436" s="29">
        <v>24</v>
      </c>
      <c r="G436" s="29">
        <v>0.69</v>
      </c>
      <c r="H436" s="29">
        <v>2</v>
      </c>
      <c r="I436" s="29">
        <v>0.235294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39295</v>
      </c>
      <c r="C437" s="202"/>
      <c r="D437" s="29">
        <v>158</v>
      </c>
      <c r="E437" s="29">
        <v>58.725212</v>
      </c>
      <c r="F437" s="29">
        <v>26</v>
      </c>
      <c r="G437" s="29">
        <v>0.71</v>
      </c>
      <c r="H437" s="29">
        <v>0</v>
      </c>
      <c r="I437" s="29"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39326</v>
      </c>
      <c r="C438" s="202"/>
      <c r="D438" s="29">
        <v>158</v>
      </c>
      <c r="E438" s="29">
        <v>58.457601</v>
      </c>
      <c r="F438" s="29">
        <v>24</v>
      </c>
      <c r="G438" s="29">
        <v>1.22</v>
      </c>
      <c r="H438" s="29">
        <v>8</v>
      </c>
      <c r="I438" s="29">
        <v>1.461006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39356</v>
      </c>
      <c r="C439" s="202"/>
      <c r="D439" s="29">
        <v>158</v>
      </c>
      <c r="E439" s="29">
        <v>58.882762</v>
      </c>
      <c r="F439" s="29">
        <v>23</v>
      </c>
      <c r="G439" s="29">
        <v>0.66</v>
      </c>
      <c r="H439" s="29">
        <v>2</v>
      </c>
      <c r="I439" s="29">
        <v>0.646091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39387</v>
      </c>
      <c r="C440" s="202"/>
      <c r="D440" s="29">
        <v>157</v>
      </c>
      <c r="E440" s="29">
        <v>54.662512</v>
      </c>
      <c r="F440" s="29">
        <v>22</v>
      </c>
      <c r="G440" s="29">
        <v>0.78</v>
      </c>
      <c r="H440" s="29">
        <v>5</v>
      </c>
      <c r="I440" s="29">
        <v>4.384543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39417</v>
      </c>
      <c r="C441" s="202"/>
      <c r="D441" s="29">
        <v>157</v>
      </c>
      <c r="E441" s="29">
        <v>55.173668</v>
      </c>
      <c r="F441" s="29">
        <v>22</v>
      </c>
      <c r="G441" s="29">
        <v>0.73</v>
      </c>
      <c r="H441" s="29">
        <v>0</v>
      </c>
      <c r="I441" s="29"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>
      <c r="B442" s="262">
        <v>39448</v>
      </c>
      <c r="C442" s="202"/>
      <c r="D442" s="29">
        <v>157</v>
      </c>
      <c r="E442" s="29">
        <v>54.977854</v>
      </c>
      <c r="F442" s="29">
        <v>21</v>
      </c>
      <c r="G442" s="29">
        <v>0.67</v>
      </c>
      <c r="H442" s="29">
        <v>4</v>
      </c>
      <c r="I442" s="29">
        <v>0.865883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>
      <c r="B443" s="262">
        <v>39479</v>
      </c>
      <c r="C443" s="202"/>
      <c r="D443" s="29">
        <v>157</v>
      </c>
      <c r="E443" s="29">
        <v>55.598658</v>
      </c>
      <c r="F443" s="29">
        <v>19</v>
      </c>
      <c r="G443" s="29">
        <v>0.54</v>
      </c>
      <c r="H443" s="29">
        <v>0</v>
      </c>
      <c r="I443" s="29"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>
      <c r="B444" s="262">
        <v>39508</v>
      </c>
      <c r="C444" s="202"/>
      <c r="D444" s="29">
        <v>157</v>
      </c>
      <c r="E444" s="29">
        <v>57.12345</v>
      </c>
      <c r="F444" s="29">
        <v>18</v>
      </c>
      <c r="G444" s="29">
        <v>0.58</v>
      </c>
      <c r="H444" s="29">
        <v>0</v>
      </c>
      <c r="I444" s="29"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>
      <c r="B445" s="262">
        <v>39539</v>
      </c>
      <c r="C445" s="202"/>
      <c r="D445" s="29">
        <v>156</v>
      </c>
      <c r="E445" s="29">
        <v>60.819855</v>
      </c>
      <c r="F445" s="29">
        <v>21</v>
      </c>
      <c r="G445" s="29">
        <v>3.699397</v>
      </c>
      <c r="H445" s="29">
        <v>4</v>
      </c>
      <c r="I445" s="29">
        <v>0.271764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>
      <c r="B446" s="262">
        <v>39569</v>
      </c>
      <c r="C446" s="202"/>
      <c r="D446" s="29">
        <v>156</v>
      </c>
      <c r="E446" s="29">
        <v>62.546869</v>
      </c>
      <c r="F446" s="29">
        <v>18</v>
      </c>
      <c r="G446" s="29">
        <v>0.58</v>
      </c>
      <c r="H446" s="29">
        <v>0</v>
      </c>
      <c r="I446" s="29"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>
      <c r="B447" s="262">
        <v>39600</v>
      </c>
      <c r="C447" s="202"/>
      <c r="D447" s="29">
        <v>156</v>
      </c>
      <c r="E447" s="29">
        <v>63.089764</v>
      </c>
      <c r="F447" s="29">
        <v>17</v>
      </c>
      <c r="G447" s="29">
        <v>0.55</v>
      </c>
      <c r="H447" s="29">
        <v>0</v>
      </c>
      <c r="I447" s="29"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>
      <c r="B448" s="262">
        <v>39630</v>
      </c>
      <c r="C448" s="202"/>
      <c r="D448" s="29">
        <v>154</v>
      </c>
      <c r="E448" s="29">
        <v>65.20128</v>
      </c>
      <c r="F448" s="29">
        <v>19</v>
      </c>
      <c r="G448" s="29">
        <v>0.61</v>
      </c>
      <c r="H448" s="29">
        <v>0</v>
      </c>
      <c r="I448" s="29"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>
      <c r="B449" s="262">
        <v>39661</v>
      </c>
      <c r="C449" s="202"/>
      <c r="D449" s="29">
        <v>154</v>
      </c>
      <c r="E449" s="29">
        <v>64.361008</v>
      </c>
      <c r="F449" s="29">
        <v>19</v>
      </c>
      <c r="G449" s="29">
        <v>0.61</v>
      </c>
      <c r="H449" s="29">
        <v>2</v>
      </c>
      <c r="I449" s="29">
        <v>1.682353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>
      <c r="B450" s="262">
        <v>39692</v>
      </c>
      <c r="C450" s="202"/>
      <c r="D450" s="29">
        <v>154</v>
      </c>
      <c r="E450" s="29">
        <v>64.961378</v>
      </c>
      <c r="F450" s="29">
        <v>17</v>
      </c>
      <c r="G450" s="29">
        <v>0.62</v>
      </c>
      <c r="H450" s="29">
        <v>2</v>
      </c>
      <c r="I450" s="29">
        <v>0.052471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>
      <c r="B451" s="262">
        <v>39722</v>
      </c>
      <c r="C451" s="202"/>
      <c r="D451" s="29">
        <v>154</v>
      </c>
      <c r="E451" s="29">
        <v>66.354655</v>
      </c>
      <c r="F451" s="29">
        <v>20</v>
      </c>
      <c r="G451" s="29">
        <v>0.641919</v>
      </c>
      <c r="H451" s="29">
        <v>0</v>
      </c>
      <c r="I451" s="29">
        <v>0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>
      <c r="B452" s="262">
        <v>39753</v>
      </c>
      <c r="C452" s="202"/>
      <c r="D452" s="29">
        <v>154</v>
      </c>
      <c r="E452" s="29">
        <v>65.247185</v>
      </c>
      <c r="F452" s="29">
        <v>18</v>
      </c>
      <c r="G452" s="29">
        <v>0.538576</v>
      </c>
      <c r="H452" s="29">
        <v>2</v>
      </c>
      <c r="I452" s="29">
        <v>2.066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>
      <c r="B453" s="262">
        <v>39783</v>
      </c>
      <c r="C453" s="202"/>
      <c r="D453" s="29">
        <v>153</v>
      </c>
      <c r="E453" s="29">
        <v>65.707491</v>
      </c>
      <c r="F453" s="29">
        <v>15</v>
      </c>
      <c r="G453" s="29">
        <v>0.49</v>
      </c>
      <c r="H453" s="29">
        <v>0</v>
      </c>
      <c r="I453" s="29">
        <v>0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>
      <c r="B454" s="262">
        <v>39814</v>
      </c>
      <c r="C454" s="202"/>
      <c r="D454" s="29">
        <v>153</v>
      </c>
      <c r="E454" s="29">
        <v>66.352831</v>
      </c>
      <c r="F454" s="29">
        <v>19</v>
      </c>
      <c r="G454" s="29">
        <v>0.636424</v>
      </c>
      <c r="H454" s="29">
        <v>0</v>
      </c>
      <c r="I454" s="29">
        <v>0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>
      <c r="B455" s="262">
        <v>39845</v>
      </c>
      <c r="C455" s="202"/>
      <c r="D455" s="29">
        <v>153</v>
      </c>
      <c r="E455" s="29">
        <v>65.89103</v>
      </c>
      <c r="F455" s="29">
        <v>18</v>
      </c>
      <c r="G455" s="29">
        <v>0.576</v>
      </c>
      <c r="H455" s="29">
        <v>6</v>
      </c>
      <c r="I455" s="29">
        <v>1.03808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>
      <c r="B456" s="262">
        <v>39873</v>
      </c>
      <c r="C456" s="202"/>
      <c r="D456" s="29">
        <v>151</v>
      </c>
      <c r="E456" s="29">
        <v>66.346472</v>
      </c>
      <c r="F456" s="29">
        <v>20</v>
      </c>
      <c r="G456" s="29">
        <v>0.547632</v>
      </c>
      <c r="H456" s="29">
        <v>2</v>
      </c>
      <c r="I456" s="29">
        <v>0.966246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39904</v>
      </c>
      <c r="C457" s="202"/>
      <c r="D457" s="29">
        <v>151</v>
      </c>
      <c r="E457" s="29">
        <v>89.190599</v>
      </c>
      <c r="F457" s="29">
        <v>22</v>
      </c>
      <c r="G457" s="29">
        <v>22.539636</v>
      </c>
      <c r="H457" s="29">
        <v>0</v>
      </c>
      <c r="I457" s="29">
        <v>0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39934</v>
      </c>
      <c r="C458" s="202"/>
      <c r="D458" s="29">
        <v>151</v>
      </c>
      <c r="E458" s="29">
        <v>92.940444</v>
      </c>
      <c r="F458" s="29">
        <v>21</v>
      </c>
      <c r="G458" s="29">
        <v>2.700748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39965</v>
      </c>
      <c r="C459" s="202"/>
      <c r="D459" s="29">
        <v>151</v>
      </c>
      <c r="E459" s="29">
        <v>70.803301</v>
      </c>
      <c r="F459" s="29">
        <v>18</v>
      </c>
      <c r="G459" s="29">
        <v>0.640059</v>
      </c>
      <c r="H459" s="29">
        <v>6</v>
      </c>
      <c r="I459" s="29">
        <v>22.839109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39995</v>
      </c>
      <c r="C460" s="202"/>
      <c r="D460" s="29">
        <v>150</v>
      </c>
      <c r="E460" s="29">
        <v>71.972409</v>
      </c>
      <c r="F460" s="29">
        <v>17</v>
      </c>
      <c r="G460" s="29">
        <v>0.62</v>
      </c>
      <c r="H460" s="29">
        <v>0</v>
      </c>
      <c r="I460" s="29">
        <v>0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40026</v>
      </c>
      <c r="C461" s="202"/>
      <c r="D461" s="29">
        <v>148</v>
      </c>
      <c r="E461" s="29">
        <v>72.551958</v>
      </c>
      <c r="F461" s="29">
        <v>17</v>
      </c>
      <c r="G461" s="29">
        <v>0.62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40057</v>
      </c>
      <c r="C462" s="202"/>
      <c r="D462" s="29">
        <v>148</v>
      </c>
      <c r="E462" s="29">
        <v>73.098933</v>
      </c>
      <c r="F462" s="29">
        <v>16</v>
      </c>
      <c r="G462" s="29">
        <v>0.61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40087</v>
      </c>
      <c r="C463" s="202"/>
      <c r="D463" s="29">
        <v>147</v>
      </c>
      <c r="E463" s="29">
        <v>73.391151</v>
      </c>
      <c r="F463" s="29">
        <v>16</v>
      </c>
      <c r="G463" s="29">
        <v>0.61</v>
      </c>
      <c r="H463" s="29">
        <v>2</v>
      </c>
      <c r="I463" s="29">
        <v>0.282864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40118</v>
      </c>
      <c r="C464" s="202"/>
      <c r="D464" s="29">
        <v>147</v>
      </c>
      <c r="E464" s="29">
        <v>76.665941</v>
      </c>
      <c r="F464" s="29">
        <v>15</v>
      </c>
      <c r="G464" s="29">
        <v>3.610391</v>
      </c>
      <c r="H464" s="29">
        <v>1</v>
      </c>
      <c r="I464" s="29">
        <v>0.347824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40148</v>
      </c>
      <c r="C465" s="202"/>
      <c r="D465" s="29">
        <v>147</v>
      </c>
      <c r="E465" s="29">
        <v>74.536365</v>
      </c>
      <c r="F465" s="29">
        <v>15</v>
      </c>
      <c r="G465" s="29">
        <v>0.6</v>
      </c>
      <c r="H465" s="29">
        <v>4</v>
      </c>
      <c r="I465" s="29">
        <v>2.692978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40179</v>
      </c>
      <c r="C466" s="202"/>
      <c r="D466" s="29">
        <v>147</v>
      </c>
      <c r="E466" s="29">
        <v>75.148489</v>
      </c>
      <c r="F466" s="29">
        <v>15</v>
      </c>
      <c r="G466" s="29">
        <v>0.619434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40210</v>
      </c>
      <c r="C467" s="202"/>
      <c r="D467" s="29">
        <v>146</v>
      </c>
      <c r="E467" s="29">
        <v>75.577406</v>
      </c>
      <c r="F467" s="29">
        <v>12</v>
      </c>
      <c r="G467" s="29">
        <v>0.48</v>
      </c>
      <c r="H467" s="29">
        <v>0</v>
      </c>
      <c r="I467" s="29">
        <v>0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40238</v>
      </c>
      <c r="C468" s="202"/>
      <c r="D468" s="29">
        <v>146</v>
      </c>
      <c r="E468" s="29">
        <v>70.534299</v>
      </c>
      <c r="F468" s="29">
        <v>11</v>
      </c>
      <c r="G468" s="29">
        <v>0.45</v>
      </c>
      <c r="H468" s="29">
        <v>4</v>
      </c>
      <c r="I468" s="29">
        <v>5.832788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40269</v>
      </c>
      <c r="C469" s="202"/>
      <c r="D469" s="29">
        <v>146</v>
      </c>
      <c r="E469" s="29">
        <v>74.126623</v>
      </c>
      <c r="F469" s="29">
        <v>13</v>
      </c>
      <c r="G469" s="29">
        <v>3.433111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40299</v>
      </c>
      <c r="C470" s="202"/>
      <c r="D470" s="29">
        <v>146</v>
      </c>
      <c r="E470" s="29">
        <v>75.102813</v>
      </c>
      <c r="F470" s="29">
        <v>14</v>
      </c>
      <c r="G470" s="29">
        <v>0.51001</v>
      </c>
      <c r="H470" s="29">
        <v>0</v>
      </c>
      <c r="I470" s="29">
        <v>0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40330</v>
      </c>
      <c r="C471" s="202"/>
      <c r="D471" s="29">
        <v>146</v>
      </c>
      <c r="E471" s="29">
        <v>75.624973</v>
      </c>
      <c r="F471" s="29">
        <v>13</v>
      </c>
      <c r="G471" s="29">
        <v>0.49</v>
      </c>
      <c r="H471" s="29">
        <v>2</v>
      </c>
      <c r="I471" s="29">
        <v>0.06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40360</v>
      </c>
      <c r="C472" s="202"/>
      <c r="D472" s="29">
        <v>146</v>
      </c>
      <c r="E472" s="29">
        <v>74.666034</v>
      </c>
      <c r="F472" s="29">
        <v>16</v>
      </c>
      <c r="G472" s="29">
        <v>0.567</v>
      </c>
      <c r="H472" s="29">
        <v>2</v>
      </c>
      <c r="I472" s="29">
        <v>1.764706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40391</v>
      </c>
      <c r="C473" s="202"/>
      <c r="D473" s="29">
        <v>146</v>
      </c>
      <c r="E473" s="29">
        <v>75.192764</v>
      </c>
      <c r="F473" s="29">
        <v>14</v>
      </c>
      <c r="G473" s="29">
        <v>0.52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40422</v>
      </c>
      <c r="C474" s="202"/>
      <c r="D474" s="29">
        <v>146</v>
      </c>
      <c r="E474" s="29">
        <v>75.569537</v>
      </c>
      <c r="F474" s="29">
        <v>14</v>
      </c>
      <c r="G474" s="29">
        <v>0.52</v>
      </c>
      <c r="H474" s="29">
        <v>2</v>
      </c>
      <c r="I474" s="29">
        <v>0.170716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40452</v>
      </c>
      <c r="C475" s="202"/>
      <c r="D475" s="29">
        <v>146</v>
      </c>
      <c r="E475" s="29">
        <v>76.660572</v>
      </c>
      <c r="F475" s="29">
        <v>15</v>
      </c>
      <c r="G475" s="29">
        <v>1.02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40483</v>
      </c>
      <c r="C476" s="202"/>
      <c r="D476" s="29">
        <v>146</v>
      </c>
      <c r="E476" s="29">
        <v>74.696341</v>
      </c>
      <c r="F476" s="29">
        <v>16</v>
      </c>
      <c r="G476" s="29">
        <v>1.02</v>
      </c>
      <c r="H476" s="29">
        <v>1</v>
      </c>
      <c r="I476" s="29">
        <v>3.146793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40513</v>
      </c>
      <c r="C477" s="202"/>
      <c r="D477" s="29">
        <v>146</v>
      </c>
      <c r="E477" s="29">
        <v>75.199828</v>
      </c>
      <c r="F477" s="29">
        <v>14</v>
      </c>
      <c r="G477" s="29">
        <v>0.52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40544</v>
      </c>
      <c r="C478" s="202"/>
      <c r="D478" s="29">
        <v>146</v>
      </c>
      <c r="E478" s="29">
        <v>75.719867</v>
      </c>
      <c r="F478" s="29">
        <v>15</v>
      </c>
      <c r="G478" s="29">
        <v>0.526035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40575</v>
      </c>
      <c r="C479" s="202"/>
      <c r="D479" s="29">
        <v>145</v>
      </c>
      <c r="E479" s="29">
        <v>76.239912</v>
      </c>
      <c r="F479" s="29">
        <v>14</v>
      </c>
      <c r="G479" s="29">
        <v>0.52</v>
      </c>
      <c r="H479" s="29">
        <v>0</v>
      </c>
      <c r="I479" s="29">
        <v>0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40603</v>
      </c>
      <c r="C480" s="202"/>
      <c r="D480" s="29">
        <v>145</v>
      </c>
      <c r="E480" s="29">
        <v>77.515094</v>
      </c>
      <c r="F480" s="29">
        <v>14</v>
      </c>
      <c r="G480" s="29">
        <v>0.52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40634</v>
      </c>
      <c r="C481" s="29"/>
      <c r="D481" s="29">
        <v>145</v>
      </c>
      <c r="E481" s="29">
        <v>81.800384</v>
      </c>
      <c r="F481" s="277">
        <v>15</v>
      </c>
      <c r="G481" s="29">
        <v>3.740211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40664</v>
      </c>
      <c r="C482" s="29"/>
      <c r="D482" s="29">
        <v>146</v>
      </c>
      <c r="E482" s="29">
        <v>83.5835</v>
      </c>
      <c r="F482" s="277">
        <v>15</v>
      </c>
      <c r="G482" s="29">
        <v>1.02</v>
      </c>
      <c r="H482" s="29">
        <v>4</v>
      </c>
      <c r="I482" s="29">
        <v>0.409023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40695</v>
      </c>
      <c r="C483" s="29"/>
      <c r="D483" s="29">
        <v>146</v>
      </c>
      <c r="E483" s="29">
        <v>84.242038</v>
      </c>
      <c r="F483" s="277">
        <v>14</v>
      </c>
      <c r="G483" s="29">
        <v>0.52</v>
      </c>
      <c r="H483" s="29">
        <v>0</v>
      </c>
      <c r="I483" s="29">
        <v>0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24" s="237" customFormat="1" ht="12.75">
      <c r="B484" s="262">
        <v>40725</v>
      </c>
      <c r="C484" s="202"/>
      <c r="D484" s="29">
        <v>146</v>
      </c>
      <c r="E484" s="29">
        <v>85.180586</v>
      </c>
      <c r="F484" s="29">
        <v>16</v>
      </c>
      <c r="G484" s="29">
        <v>0.574925</v>
      </c>
      <c r="H484" s="29">
        <v>2</v>
      </c>
      <c r="I484" s="29">
        <v>0.275989</v>
      </c>
      <c r="J484" s="235"/>
      <c r="K484" s="235"/>
      <c r="P484" s="207"/>
      <c r="Q484" s="207"/>
      <c r="R484" s="207"/>
      <c r="S484" s="207"/>
      <c r="T484" s="207"/>
      <c r="U484" s="207"/>
      <c r="V484" s="207"/>
      <c r="W484" s="207"/>
      <c r="X484" s="207"/>
    </row>
    <row r="485" spans="2:24" s="237" customFormat="1" ht="12.75">
      <c r="B485" s="262">
        <v>40756</v>
      </c>
      <c r="C485" s="202"/>
      <c r="D485" s="29">
        <v>146</v>
      </c>
      <c r="E485" s="29">
        <v>85.655271</v>
      </c>
      <c r="F485" s="29">
        <v>14</v>
      </c>
      <c r="G485" s="29">
        <v>0.52</v>
      </c>
      <c r="H485" s="29">
        <v>2</v>
      </c>
      <c r="I485" s="29">
        <v>0.054925</v>
      </c>
      <c r="J485" s="235"/>
      <c r="K485" s="235"/>
      <c r="P485" s="207"/>
      <c r="Q485" s="207"/>
      <c r="R485" s="207"/>
      <c r="S485" s="207"/>
      <c r="T485" s="207"/>
      <c r="U485" s="207"/>
      <c r="V485" s="207"/>
      <c r="W485" s="207"/>
      <c r="X485" s="207"/>
    </row>
    <row r="486" spans="2:24" s="237" customFormat="1" ht="12.75">
      <c r="B486" s="262">
        <v>40787</v>
      </c>
      <c r="C486" s="202"/>
      <c r="D486" s="29">
        <v>146</v>
      </c>
      <c r="E486" s="29">
        <v>86.329647</v>
      </c>
      <c r="F486" s="29">
        <v>15</v>
      </c>
      <c r="G486" s="29">
        <v>0.62</v>
      </c>
      <c r="H486" s="29">
        <v>0</v>
      </c>
      <c r="I486" s="29">
        <v>0</v>
      </c>
      <c r="J486" s="235"/>
      <c r="K486" s="235"/>
      <c r="P486" s="207"/>
      <c r="Q486" s="207"/>
      <c r="R486" s="207"/>
      <c r="S486" s="207"/>
      <c r="T486" s="207"/>
      <c r="U486" s="207"/>
      <c r="V486" s="207"/>
      <c r="W486" s="207"/>
      <c r="X486" s="207"/>
    </row>
    <row r="487" spans="2:24" s="237" customFormat="1" ht="12.75">
      <c r="B487" s="262">
        <v>40817</v>
      </c>
      <c r="C487" s="202"/>
      <c r="D487" s="29">
        <v>146</v>
      </c>
      <c r="E487" s="29">
        <v>87.004231</v>
      </c>
      <c r="F487" s="29">
        <v>15</v>
      </c>
      <c r="G487" s="29">
        <v>0.57</v>
      </c>
      <c r="H487" s="29">
        <v>0</v>
      </c>
      <c r="I487" s="29">
        <v>0</v>
      </c>
      <c r="J487" s="235"/>
      <c r="K487" s="235"/>
      <c r="P487" s="207"/>
      <c r="Q487" s="207"/>
      <c r="R487" s="207"/>
      <c r="S487" s="207"/>
      <c r="T487" s="207"/>
      <c r="U487" s="207"/>
      <c r="V487" s="207"/>
      <c r="W487" s="207"/>
      <c r="X487" s="207"/>
    </row>
    <row r="488" spans="2:24" s="237" customFormat="1" ht="12.75">
      <c r="B488" s="262">
        <v>40848</v>
      </c>
      <c r="C488" s="202"/>
      <c r="D488" s="29">
        <v>146</v>
      </c>
      <c r="E488" s="29">
        <v>87.93367</v>
      </c>
      <c r="F488" s="29">
        <v>15</v>
      </c>
      <c r="G488" s="29">
        <v>0.64</v>
      </c>
      <c r="H488" s="29">
        <v>0</v>
      </c>
      <c r="I488" s="29">
        <v>0</v>
      </c>
      <c r="J488" s="235"/>
      <c r="K488" s="235"/>
      <c r="P488" s="207"/>
      <c r="Q488" s="207"/>
      <c r="R488" s="207"/>
      <c r="S488" s="207"/>
      <c r="T488" s="207"/>
      <c r="U488" s="207"/>
      <c r="V488" s="207"/>
      <c r="W488" s="207"/>
      <c r="X488" s="207"/>
    </row>
    <row r="489" spans="2:24" s="237" customFormat="1" ht="12.75">
      <c r="B489" s="262">
        <v>40878</v>
      </c>
      <c r="C489" s="202"/>
      <c r="D489" s="29">
        <v>146</v>
      </c>
      <c r="E489" s="29">
        <v>88.535509</v>
      </c>
      <c r="F489" s="29">
        <v>14</v>
      </c>
      <c r="G489" s="29">
        <v>0.64</v>
      </c>
      <c r="H489" s="29">
        <v>1</v>
      </c>
      <c r="I489" s="29">
        <v>0.142514</v>
      </c>
      <c r="J489" s="235"/>
      <c r="K489" s="235"/>
      <c r="P489" s="207"/>
      <c r="Q489" s="207"/>
      <c r="R489" s="207"/>
      <c r="S489" s="207"/>
      <c r="T489" s="207"/>
      <c r="U489" s="207"/>
      <c r="V489" s="207"/>
      <c r="W489" s="207"/>
      <c r="X489" s="207"/>
    </row>
    <row r="490" spans="2:24" s="237" customFormat="1" ht="12.75">
      <c r="B490" s="262">
        <v>40909</v>
      </c>
      <c r="C490" s="202"/>
      <c r="D490" s="29">
        <v>146</v>
      </c>
      <c r="E490" s="29">
        <v>87.855693</v>
      </c>
      <c r="F490" s="29">
        <v>14</v>
      </c>
      <c r="G490" s="29">
        <v>0.52</v>
      </c>
      <c r="H490" s="29">
        <v>1</v>
      </c>
      <c r="I490" s="29">
        <v>1.199834</v>
      </c>
      <c r="J490" s="235"/>
      <c r="K490" s="235"/>
      <c r="P490" s="207"/>
      <c r="Q490" s="207"/>
      <c r="R490" s="207"/>
      <c r="S490" s="207"/>
      <c r="T490" s="207"/>
      <c r="U490" s="207"/>
      <c r="V490" s="207"/>
      <c r="W490" s="207"/>
      <c r="X490" s="207"/>
    </row>
    <row r="491" spans="2:24" s="237" customFormat="1" ht="12.75">
      <c r="B491" s="262">
        <v>40940</v>
      </c>
      <c r="C491" s="202"/>
      <c r="D491" s="29">
        <v>145</v>
      </c>
      <c r="E491" s="29">
        <v>88.526255</v>
      </c>
      <c r="F491" s="29">
        <v>16</v>
      </c>
      <c r="G491" s="29">
        <v>0.705028</v>
      </c>
      <c r="H491" s="29">
        <v>0</v>
      </c>
      <c r="I491" s="29">
        <v>0.005195</v>
      </c>
      <c r="J491" s="235"/>
      <c r="K491" s="235"/>
      <c r="P491" s="207"/>
      <c r="Q491" s="207"/>
      <c r="R491" s="207"/>
      <c r="S491" s="207"/>
      <c r="T491" s="207"/>
      <c r="U491" s="207"/>
      <c r="V491" s="207"/>
      <c r="W491" s="207"/>
      <c r="X491" s="207"/>
    </row>
    <row r="492" spans="2:24" s="237" customFormat="1" ht="12.75">
      <c r="B492" s="262">
        <v>40969</v>
      </c>
      <c r="C492" s="202"/>
      <c r="D492" s="29">
        <v>145</v>
      </c>
      <c r="E492" s="29">
        <v>90.290901</v>
      </c>
      <c r="F492" s="29">
        <v>13</v>
      </c>
      <c r="G492" s="29">
        <v>0.73</v>
      </c>
      <c r="H492" s="29">
        <v>0</v>
      </c>
      <c r="I492" s="29">
        <v>0</v>
      </c>
      <c r="J492" s="235"/>
      <c r="K492" s="235"/>
      <c r="P492" s="207"/>
      <c r="Q492" s="207"/>
      <c r="R492" s="207"/>
      <c r="S492" s="207"/>
      <c r="T492" s="207"/>
      <c r="U492" s="207"/>
      <c r="V492" s="207"/>
      <c r="W492" s="207"/>
      <c r="X492" s="207"/>
    </row>
    <row r="493" spans="2:18" s="28" customFormat="1" ht="12.75">
      <c r="B493" s="276"/>
      <c r="C493" s="30"/>
      <c r="D493" s="30"/>
      <c r="E493" s="30"/>
      <c r="F493" s="304"/>
      <c r="G493" s="30"/>
      <c r="H493" s="30"/>
      <c r="I493" s="30"/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76"/>
      <c r="C494" s="199"/>
      <c r="D494" s="30"/>
      <c r="E494" s="30"/>
      <c r="F494" s="30"/>
      <c r="G494" s="30"/>
      <c r="H494" s="30"/>
      <c r="I494" s="30"/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16" customFormat="1" ht="12.75">
      <c r="B495" s="349"/>
      <c r="C495" s="354"/>
      <c r="D495" s="355"/>
      <c r="E495" s="355"/>
      <c r="F495" s="355"/>
      <c r="G495" s="355"/>
      <c r="H495" s="355"/>
      <c r="I495" s="352"/>
      <c r="J495" s="347"/>
      <c r="K495" s="347"/>
      <c r="L495" s="348"/>
      <c r="M495" s="348"/>
      <c r="N495" s="266"/>
      <c r="O495" s="266"/>
      <c r="P495" s="348"/>
      <c r="Q495" s="348"/>
      <c r="R495" s="348"/>
    </row>
    <row r="496" spans="2:18" s="198" customFormat="1" ht="25.5">
      <c r="B496" s="196" t="s">
        <v>199</v>
      </c>
      <c r="C496" s="196"/>
      <c r="D496" s="197" t="s">
        <v>29</v>
      </c>
      <c r="E496" s="197" t="s">
        <v>0</v>
      </c>
      <c r="F496" s="197" t="s">
        <v>1</v>
      </c>
      <c r="G496" s="197" t="s">
        <v>2</v>
      </c>
      <c r="H496" s="197" t="s">
        <v>3</v>
      </c>
      <c r="I496" s="201" t="s">
        <v>4</v>
      </c>
      <c r="J496" s="254"/>
      <c r="K496" s="254"/>
      <c r="L496" s="255"/>
      <c r="M496" s="255"/>
      <c r="N496" s="285"/>
      <c r="O496" s="285"/>
      <c r="P496" s="255"/>
      <c r="Q496" s="255"/>
      <c r="R496" s="255"/>
    </row>
    <row r="497" spans="2:18" s="28" customFormat="1" ht="12.75" hidden="1">
      <c r="B497" s="262">
        <v>37469</v>
      </c>
      <c r="C497" s="199"/>
      <c r="D497" s="30">
        <v>66</v>
      </c>
      <c r="E497" s="30">
        <v>144.142248</v>
      </c>
      <c r="F497" s="30">
        <v>23</v>
      </c>
      <c r="G497" s="30">
        <v>4.792275</v>
      </c>
      <c r="H497" s="30">
        <v>0</v>
      </c>
      <c r="I497" s="30">
        <v>0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 hidden="1">
      <c r="B498" s="262">
        <v>37500</v>
      </c>
      <c r="C498" s="202"/>
      <c r="D498" s="29">
        <v>77</v>
      </c>
      <c r="E498" s="29">
        <v>197.436743</v>
      </c>
      <c r="F498" s="29">
        <v>22</v>
      </c>
      <c r="G498" s="29">
        <v>52.328593000000005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 hidden="1">
      <c r="B499" s="262">
        <v>37530</v>
      </c>
      <c r="C499" s="202"/>
      <c r="D499" s="29">
        <v>95</v>
      </c>
      <c r="E499" s="29">
        <v>208.659244</v>
      </c>
      <c r="F499" s="29">
        <v>30</v>
      </c>
      <c r="G499" s="29">
        <v>11.121237</v>
      </c>
      <c r="H499" s="29">
        <v>0</v>
      </c>
      <c r="I499" s="29">
        <v>0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 hidden="1">
      <c r="B500" s="262">
        <v>37561</v>
      </c>
      <c r="C500" s="202"/>
      <c r="D500" s="29">
        <v>107</v>
      </c>
      <c r="E500" s="29">
        <v>212.071875</v>
      </c>
      <c r="F500" s="29">
        <v>33</v>
      </c>
      <c r="G500" s="29">
        <v>3.363208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 hidden="1">
      <c r="B501" s="262">
        <v>37591</v>
      </c>
      <c r="C501" s="202"/>
      <c r="D501" s="29">
        <v>110</v>
      </c>
      <c r="E501" s="29">
        <v>220.983439</v>
      </c>
      <c r="F501" s="29">
        <v>49</v>
      </c>
      <c r="G501" s="29">
        <v>5.800562000000001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 hidden="1">
      <c r="B502" s="262">
        <v>37622</v>
      </c>
      <c r="C502" s="202"/>
      <c r="D502" s="29">
        <v>111</v>
      </c>
      <c r="E502" s="29">
        <v>229.684396</v>
      </c>
      <c r="F502" s="29">
        <v>47</v>
      </c>
      <c r="G502" s="29">
        <v>6.484271</v>
      </c>
      <c r="H502" s="29">
        <v>0</v>
      </c>
      <c r="I502" s="29">
        <v>0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 hidden="1">
      <c r="B503" s="262">
        <v>37653</v>
      </c>
      <c r="C503" s="202"/>
      <c r="D503" s="29">
        <v>119</v>
      </c>
      <c r="E503" s="29">
        <v>234.083023</v>
      </c>
      <c r="F503" s="29">
        <v>49</v>
      </c>
      <c r="G503" s="29">
        <v>3.52417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 hidden="1">
      <c r="B504" s="262">
        <v>37681</v>
      </c>
      <c r="C504" s="202"/>
      <c r="D504" s="29">
        <v>128</v>
      </c>
      <c r="E504" s="29">
        <v>246.51593400000002</v>
      </c>
      <c r="F504" s="29">
        <v>48</v>
      </c>
      <c r="G504" s="29">
        <v>6.553765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 hidden="1">
      <c r="B505" s="262">
        <v>37712</v>
      </c>
      <c r="C505" s="202"/>
      <c r="D505" s="29">
        <v>134</v>
      </c>
      <c r="E505" s="29">
        <v>293.648606</v>
      </c>
      <c r="F505" s="29">
        <v>63</v>
      </c>
      <c r="G505" s="29">
        <v>47.233988</v>
      </c>
      <c r="H505" s="29">
        <v>0</v>
      </c>
      <c r="I505" s="29">
        <v>0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 hidden="1">
      <c r="B506" s="262">
        <v>37742</v>
      </c>
      <c r="C506" s="202"/>
      <c r="D506" s="29">
        <v>146</v>
      </c>
      <c r="E506" s="29">
        <v>297.449327</v>
      </c>
      <c r="F506" s="29">
        <v>62</v>
      </c>
      <c r="G506" s="29">
        <v>5.141183</v>
      </c>
      <c r="H506" s="29">
        <v>0</v>
      </c>
      <c r="I506" s="29">
        <v>0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 hidden="1">
      <c r="B507" s="262">
        <v>37773</v>
      </c>
      <c r="C507" s="202"/>
      <c r="D507" s="29">
        <v>149</v>
      </c>
      <c r="E507" s="29">
        <v>301.017376</v>
      </c>
      <c r="F507" s="29">
        <v>54</v>
      </c>
      <c r="G507" s="29">
        <v>4.253071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 hidden="1">
      <c r="B508" s="262">
        <v>37803</v>
      </c>
      <c r="C508" s="202"/>
      <c r="D508" s="29">
        <v>156</v>
      </c>
      <c r="E508" s="29">
        <v>305.19732100000004</v>
      </c>
      <c r="F508" s="29">
        <v>64</v>
      </c>
      <c r="G508" s="29">
        <v>4.80324</v>
      </c>
      <c r="H508" s="29">
        <v>0</v>
      </c>
      <c r="I508" s="29">
        <v>0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 hidden="1">
      <c r="B509" s="262">
        <v>37834</v>
      </c>
      <c r="C509" s="202"/>
      <c r="D509" s="29">
        <v>157</v>
      </c>
      <c r="E509" s="29">
        <v>311.26266</v>
      </c>
      <c r="F509" s="29">
        <v>63</v>
      </c>
      <c r="G509" s="29">
        <v>7.320895000000001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 hidden="1">
      <c r="B510" s="262">
        <v>37865</v>
      </c>
      <c r="C510" s="202"/>
      <c r="D510" s="29">
        <v>167</v>
      </c>
      <c r="E510" s="29">
        <v>272.74976</v>
      </c>
      <c r="F510" s="29">
        <v>55</v>
      </c>
      <c r="G510" s="29">
        <v>4.086061</v>
      </c>
      <c r="H510" s="29">
        <v>0</v>
      </c>
      <c r="I510" s="29">
        <v>0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 hidden="1">
      <c r="B511" s="262">
        <v>37895</v>
      </c>
      <c r="C511" s="202"/>
      <c r="D511" s="29">
        <v>170</v>
      </c>
      <c r="E511" s="29">
        <v>277.099869</v>
      </c>
      <c r="F511" s="29">
        <v>66</v>
      </c>
      <c r="G511" s="29">
        <v>5.089604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 hidden="1">
      <c r="B512" s="262">
        <v>37926</v>
      </c>
      <c r="C512" s="202"/>
      <c r="D512" s="29">
        <v>177</v>
      </c>
      <c r="E512" s="29">
        <v>201.976397</v>
      </c>
      <c r="F512" s="29">
        <v>57</v>
      </c>
      <c r="G512" s="29">
        <v>2.02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 hidden="1">
      <c r="B513" s="262">
        <v>37956</v>
      </c>
      <c r="C513" s="202"/>
      <c r="D513" s="29">
        <v>184</v>
      </c>
      <c r="E513" s="29">
        <v>186.16375700000003</v>
      </c>
      <c r="F513" s="29">
        <v>63</v>
      </c>
      <c r="G513" s="29">
        <v>4.381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 hidden="1">
      <c r="B514" s="262">
        <v>37987</v>
      </c>
      <c r="C514" s="202"/>
      <c r="D514" s="29">
        <v>181</v>
      </c>
      <c r="E514" s="29">
        <v>138.19648200000003</v>
      </c>
      <c r="F514" s="29">
        <v>63</v>
      </c>
      <c r="G514" s="29">
        <v>1.931175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 hidden="1">
      <c r="B515" s="262">
        <v>38018</v>
      </c>
      <c r="C515" s="202"/>
      <c r="D515" s="29">
        <v>185</v>
      </c>
      <c r="E515" s="29">
        <v>133.515949</v>
      </c>
      <c r="F515" s="29">
        <v>55</v>
      </c>
      <c r="G515" s="29">
        <v>1.6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 hidden="1">
      <c r="B516" s="262">
        <v>38047</v>
      </c>
      <c r="C516" s="202"/>
      <c r="D516" s="29">
        <v>185</v>
      </c>
      <c r="E516" s="29">
        <v>131.57690300000002</v>
      </c>
      <c r="F516" s="29">
        <v>59</v>
      </c>
      <c r="G516" s="29">
        <v>1.562304</v>
      </c>
      <c r="H516" s="29">
        <v>0</v>
      </c>
      <c r="I516" s="29">
        <v>0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 hidden="1">
      <c r="B517" s="262">
        <v>38078</v>
      </c>
      <c r="C517" s="202"/>
      <c r="D517" s="29">
        <v>185</v>
      </c>
      <c r="E517" s="29">
        <v>129.811267</v>
      </c>
      <c r="F517" s="29">
        <v>56</v>
      </c>
      <c r="G517" s="29">
        <v>1.68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18" s="28" customFormat="1" ht="12.75" hidden="1">
      <c r="B518" s="262">
        <v>38108</v>
      </c>
      <c r="C518" s="202"/>
      <c r="D518" s="29">
        <v>194</v>
      </c>
      <c r="E518" s="29">
        <v>125.94506700000001</v>
      </c>
      <c r="F518" s="29">
        <v>49</v>
      </c>
      <c r="G518" s="29">
        <v>1.46</v>
      </c>
      <c r="H518" s="29">
        <v>0</v>
      </c>
      <c r="I518" s="29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38139</v>
      </c>
      <c r="C519" s="202"/>
      <c r="D519" s="29">
        <v>193</v>
      </c>
      <c r="E519" s="29">
        <v>56.942146</v>
      </c>
      <c r="F519" s="29">
        <v>55</v>
      </c>
      <c r="G519" s="29">
        <v>1.573901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38169</v>
      </c>
      <c r="C520" s="202"/>
      <c r="D520" s="29">
        <v>192</v>
      </c>
      <c r="E520" s="29">
        <v>59</v>
      </c>
      <c r="F520" s="29">
        <v>53</v>
      </c>
      <c r="G520" s="29">
        <v>1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38200</v>
      </c>
      <c r="C521" s="202"/>
      <c r="D521" s="29">
        <v>189</v>
      </c>
      <c r="E521" s="29">
        <v>60</v>
      </c>
      <c r="F521" s="29">
        <v>50</v>
      </c>
      <c r="G521" s="29">
        <v>3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38231</v>
      </c>
      <c r="C522" s="202"/>
      <c r="D522" s="29">
        <v>188</v>
      </c>
      <c r="E522" s="29">
        <v>60</v>
      </c>
      <c r="F522" s="29">
        <v>53</v>
      </c>
      <c r="G522" s="29">
        <v>1</v>
      </c>
      <c r="H522" s="29">
        <v>13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38261</v>
      </c>
      <c r="C523" s="202"/>
      <c r="D523" s="29">
        <v>185</v>
      </c>
      <c r="E523" s="29">
        <v>61.891309</v>
      </c>
      <c r="F523" s="29">
        <v>50</v>
      </c>
      <c r="G523" s="29">
        <v>4.343827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38292</v>
      </c>
      <c r="C524" s="202"/>
      <c r="D524" s="29">
        <v>185</v>
      </c>
      <c r="E524" s="29">
        <v>58.338222</v>
      </c>
      <c r="F524" s="29">
        <v>47</v>
      </c>
      <c r="G524" s="29">
        <v>1.255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38322</v>
      </c>
      <c r="C525" s="202"/>
      <c r="D525" s="29">
        <v>184</v>
      </c>
      <c r="E525" s="29">
        <v>58.889211</v>
      </c>
      <c r="F525" s="29">
        <v>45</v>
      </c>
      <c r="G525" s="29">
        <v>1.235</v>
      </c>
      <c r="H525" s="29">
        <v>1</v>
      </c>
      <c r="I525" s="29">
        <v>0.338404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38353</v>
      </c>
      <c r="C526" s="202"/>
      <c r="D526" s="29">
        <v>183</v>
      </c>
      <c r="E526" s="29">
        <v>48.068175</v>
      </c>
      <c r="F526" s="29">
        <v>43</v>
      </c>
      <c r="G526" s="29">
        <v>1.216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38384</v>
      </c>
      <c r="C527" s="202"/>
      <c r="D527" s="29">
        <v>179</v>
      </c>
      <c r="E527" s="29">
        <v>48.412014</v>
      </c>
      <c r="F527" s="29">
        <v>45</v>
      </c>
      <c r="G527" s="29">
        <v>1.397359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38412</v>
      </c>
      <c r="C528" s="202"/>
      <c r="D528" s="29">
        <v>177</v>
      </c>
      <c r="E528" s="29">
        <v>50.006316</v>
      </c>
      <c r="F528" s="29">
        <v>42</v>
      </c>
      <c r="G528" s="29">
        <v>1.13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38443</v>
      </c>
      <c r="C529" s="202"/>
      <c r="D529" s="29">
        <v>176</v>
      </c>
      <c r="E529" s="29">
        <v>53.402138</v>
      </c>
      <c r="F529" s="29">
        <v>44</v>
      </c>
      <c r="G529" s="29">
        <v>3.291494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38473</v>
      </c>
      <c r="C530" s="202"/>
      <c r="D530" s="29">
        <v>174</v>
      </c>
      <c r="E530" s="29">
        <v>53.017184</v>
      </c>
      <c r="F530" s="29">
        <v>38</v>
      </c>
      <c r="G530" s="29">
        <v>1.025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38504</v>
      </c>
      <c r="C531" s="202"/>
      <c r="D531" s="29">
        <v>173</v>
      </c>
      <c r="E531" s="29">
        <v>53.509863</v>
      </c>
      <c r="F531" s="29">
        <v>42</v>
      </c>
      <c r="G531" s="29">
        <v>1.08572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38534</v>
      </c>
      <c r="C532" s="202"/>
      <c r="D532" s="29">
        <v>172</v>
      </c>
      <c r="E532" s="29">
        <v>52.501708</v>
      </c>
      <c r="F532" s="29">
        <v>40</v>
      </c>
      <c r="G532" s="29">
        <v>1.055049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38565</v>
      </c>
      <c r="C533" s="202"/>
      <c r="D533" s="29">
        <v>172</v>
      </c>
      <c r="E533" s="29">
        <v>53.536135</v>
      </c>
      <c r="F533" s="29">
        <v>38</v>
      </c>
      <c r="G533" s="29">
        <v>1.03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38596</v>
      </c>
      <c r="C534" s="202"/>
      <c r="D534" s="29">
        <v>171</v>
      </c>
      <c r="E534" s="29">
        <v>51.095063</v>
      </c>
      <c r="F534" s="29">
        <v>38</v>
      </c>
      <c r="G534" s="29">
        <v>1.11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38626</v>
      </c>
      <c r="C535" s="202"/>
      <c r="D535" s="29">
        <v>171</v>
      </c>
      <c r="E535" s="29">
        <v>51.37123</v>
      </c>
      <c r="F535" s="29">
        <v>31</v>
      </c>
      <c r="G535" s="29">
        <v>0.775</v>
      </c>
      <c r="H535" s="29">
        <v>13</v>
      </c>
      <c r="I535" s="29">
        <v>0.679709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38657</v>
      </c>
      <c r="C536" s="202"/>
      <c r="D536" s="29">
        <v>169</v>
      </c>
      <c r="E536" s="29">
        <v>51.133171</v>
      </c>
      <c r="F536" s="29">
        <v>31</v>
      </c>
      <c r="G536" s="29">
        <v>0.7613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38687</v>
      </c>
      <c r="C537" s="202"/>
      <c r="D537" s="29">
        <v>169</v>
      </c>
      <c r="E537" s="29">
        <v>49.487233</v>
      </c>
      <c r="F537" s="29">
        <v>32</v>
      </c>
      <c r="G537" s="29">
        <v>0.765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38718</v>
      </c>
      <c r="C538" s="202"/>
      <c r="D538" s="29">
        <v>168</v>
      </c>
      <c r="E538" s="29">
        <v>50.196109</v>
      </c>
      <c r="F538" s="29">
        <v>30</v>
      </c>
      <c r="G538" s="29">
        <v>0.715</v>
      </c>
      <c r="H538" s="29">
        <v>3</v>
      </c>
      <c r="I538" s="29">
        <v>0.002472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38749</v>
      </c>
      <c r="C539" s="202"/>
      <c r="D539" s="29">
        <v>168</v>
      </c>
      <c r="E539" s="29">
        <v>50.720714</v>
      </c>
      <c r="F539" s="29">
        <v>31</v>
      </c>
      <c r="G539" s="29">
        <v>0.79</v>
      </c>
      <c r="H539" s="29">
        <v>5</v>
      </c>
      <c r="I539" s="29">
        <v>0.308928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38777</v>
      </c>
      <c r="C540" s="202"/>
      <c r="D540" s="29">
        <v>168</v>
      </c>
      <c r="E540" s="29">
        <v>52.246136</v>
      </c>
      <c r="F540" s="29">
        <v>33</v>
      </c>
      <c r="G540" s="29">
        <v>0.755282</v>
      </c>
      <c r="H540" s="29">
        <v>13</v>
      </c>
      <c r="I540" s="29">
        <v>0.394823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38808</v>
      </c>
      <c r="C541" s="202"/>
      <c r="D541" s="29">
        <v>168</v>
      </c>
      <c r="E541" s="29">
        <v>54.222673</v>
      </c>
      <c r="F541" s="29">
        <v>33</v>
      </c>
      <c r="G541" s="29">
        <v>3.296604</v>
      </c>
      <c r="H541" s="29">
        <v>8</v>
      </c>
      <c r="I541" s="29">
        <v>1.398598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38838</v>
      </c>
      <c r="C542" s="202"/>
      <c r="D542" s="29">
        <v>167</v>
      </c>
      <c r="E542" s="29">
        <v>54.723964</v>
      </c>
      <c r="F542" s="29">
        <v>28</v>
      </c>
      <c r="G542" s="29">
        <v>0.725</v>
      </c>
      <c r="H542" s="29">
        <v>7</v>
      </c>
      <c r="I542" s="29">
        <v>0.42391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38869</v>
      </c>
      <c r="C543" s="202"/>
      <c r="D543" s="29">
        <v>166</v>
      </c>
      <c r="E543" s="29">
        <v>55.872149</v>
      </c>
      <c r="F543" s="29">
        <v>32</v>
      </c>
      <c r="G543" s="29">
        <v>1.200031</v>
      </c>
      <c r="H543" s="29">
        <v>8</v>
      </c>
      <c r="I543" s="29">
        <v>0.032568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38899</v>
      </c>
      <c r="C544" s="202"/>
      <c r="D544" s="29">
        <v>165</v>
      </c>
      <c r="E544" s="29">
        <v>57.210332</v>
      </c>
      <c r="F544" s="29">
        <v>28</v>
      </c>
      <c r="G544" s="29">
        <v>1.12</v>
      </c>
      <c r="H544" s="29">
        <v>7</v>
      </c>
      <c r="I544" s="29">
        <v>0.615422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38930</v>
      </c>
      <c r="C545" s="202"/>
      <c r="D545" s="29">
        <v>165</v>
      </c>
      <c r="E545" s="29">
        <v>58.011826</v>
      </c>
      <c r="F545" s="29">
        <v>26</v>
      </c>
      <c r="G545" s="29">
        <v>0.71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38961</v>
      </c>
      <c r="C546" s="202"/>
      <c r="D546" s="29">
        <v>164</v>
      </c>
      <c r="E546" s="29">
        <v>58.623474</v>
      </c>
      <c r="F546" s="29">
        <v>28</v>
      </c>
      <c r="G546" s="29">
        <v>0.765</v>
      </c>
      <c r="H546" s="29">
        <v>8</v>
      </c>
      <c r="I546" s="29">
        <v>0.039074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38991</v>
      </c>
      <c r="C547" s="202"/>
      <c r="D547" s="29">
        <v>164</v>
      </c>
      <c r="E547" s="29">
        <v>59.59472100000001</v>
      </c>
      <c r="F547" s="29">
        <v>25</v>
      </c>
      <c r="G547" s="29">
        <v>0.695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39022</v>
      </c>
      <c r="C548" s="202"/>
      <c r="D548" s="29">
        <v>164</v>
      </c>
      <c r="E548" s="29">
        <v>58.817665000000005</v>
      </c>
      <c r="F548" s="29">
        <v>27</v>
      </c>
      <c r="G548" s="29">
        <v>0.735</v>
      </c>
      <c r="H548" s="29">
        <v>3</v>
      </c>
      <c r="I548" s="29">
        <v>1.623469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39052</v>
      </c>
      <c r="C549" s="202"/>
      <c r="D549" s="29">
        <v>164</v>
      </c>
      <c r="E549" s="29">
        <v>59.002263</v>
      </c>
      <c r="F549" s="29">
        <v>27</v>
      </c>
      <c r="G549" s="29">
        <v>0.76</v>
      </c>
      <c r="H549" s="29">
        <v>9</v>
      </c>
      <c r="I549" s="29">
        <v>0.386238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39083</v>
      </c>
      <c r="C550" s="202"/>
      <c r="D550" s="29">
        <v>163</v>
      </c>
      <c r="E550" s="29">
        <v>53.461423</v>
      </c>
      <c r="F550" s="29">
        <v>24</v>
      </c>
      <c r="G550" s="29">
        <v>0.675</v>
      </c>
      <c r="H550" s="29">
        <v>3</v>
      </c>
      <c r="I550" s="29">
        <v>6.21654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39114</v>
      </c>
      <c r="C551" s="202"/>
      <c r="D551" s="29">
        <v>163</v>
      </c>
      <c r="E551" s="29">
        <v>54.247681</v>
      </c>
      <c r="F551" s="29">
        <v>27</v>
      </c>
      <c r="G551" s="29">
        <v>0.745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39142</v>
      </c>
      <c r="C552" s="202"/>
      <c r="D552" s="29">
        <v>161</v>
      </c>
      <c r="E552" s="29">
        <v>53.38316</v>
      </c>
      <c r="F552" s="29">
        <v>29</v>
      </c>
      <c r="G552" s="29">
        <v>0.746196</v>
      </c>
      <c r="H552" s="29">
        <v>5</v>
      </c>
      <c r="I552" s="29">
        <v>2.165727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39173</v>
      </c>
      <c r="C553" s="202"/>
      <c r="D553" s="29">
        <v>160</v>
      </c>
      <c r="E553" s="29">
        <v>56.724635</v>
      </c>
      <c r="F553" s="29">
        <v>26</v>
      </c>
      <c r="G553" s="29">
        <v>3.265551</v>
      </c>
      <c r="H553" s="29">
        <v>1</v>
      </c>
      <c r="I553" s="29">
        <v>0.005935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39203</v>
      </c>
      <c r="C554" s="202"/>
      <c r="D554" s="29">
        <v>160</v>
      </c>
      <c r="E554" s="29">
        <v>57.185895</v>
      </c>
      <c r="F554" s="29">
        <v>23</v>
      </c>
      <c r="G554" s="29">
        <v>0.64</v>
      </c>
      <c r="H554" s="29">
        <v>4</v>
      </c>
      <c r="I554" s="29">
        <v>0.517647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39234</v>
      </c>
      <c r="C555" s="202"/>
      <c r="D555" s="29">
        <v>160</v>
      </c>
      <c r="E555" s="29">
        <v>56.847848</v>
      </c>
      <c r="F555" s="29">
        <v>29</v>
      </c>
      <c r="G555" s="29">
        <v>0.795106</v>
      </c>
      <c r="H555" s="29">
        <v>2</v>
      </c>
      <c r="I555" s="29">
        <v>1.047059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39264</v>
      </c>
      <c r="C556" s="202"/>
      <c r="D556" s="29">
        <v>159</v>
      </c>
      <c r="E556" s="29">
        <v>57.927463</v>
      </c>
      <c r="F556" s="29">
        <v>24</v>
      </c>
      <c r="G556" s="29">
        <v>0.69</v>
      </c>
      <c r="H556" s="29">
        <v>2</v>
      </c>
      <c r="I556" s="29">
        <v>0.235294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39295</v>
      </c>
      <c r="C557" s="202"/>
      <c r="D557" s="29">
        <v>158</v>
      </c>
      <c r="E557" s="29">
        <v>58.725212</v>
      </c>
      <c r="F557" s="29">
        <v>26</v>
      </c>
      <c r="G557" s="29">
        <v>0.71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39326</v>
      </c>
      <c r="C558" s="202"/>
      <c r="D558" s="29">
        <v>158</v>
      </c>
      <c r="E558" s="29">
        <v>58.457601</v>
      </c>
      <c r="F558" s="29">
        <v>24</v>
      </c>
      <c r="G558" s="29">
        <v>1.22</v>
      </c>
      <c r="H558" s="29">
        <v>8</v>
      </c>
      <c r="I558" s="29">
        <v>1.461006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39356</v>
      </c>
      <c r="C559" s="202"/>
      <c r="D559" s="29">
        <v>158</v>
      </c>
      <c r="E559" s="29">
        <v>58.882762</v>
      </c>
      <c r="F559" s="29">
        <v>23</v>
      </c>
      <c r="G559" s="29">
        <v>0.66</v>
      </c>
      <c r="H559" s="29">
        <v>2</v>
      </c>
      <c r="I559" s="29">
        <v>0.646091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39387</v>
      </c>
      <c r="C560" s="202"/>
      <c r="D560" s="29">
        <v>157</v>
      </c>
      <c r="E560" s="29">
        <v>54.662512</v>
      </c>
      <c r="F560" s="29">
        <v>22</v>
      </c>
      <c r="G560" s="29">
        <v>0.78</v>
      </c>
      <c r="H560" s="29">
        <v>5</v>
      </c>
      <c r="I560" s="29">
        <v>4.384543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39417</v>
      </c>
      <c r="C561" s="202"/>
      <c r="D561" s="29">
        <v>157</v>
      </c>
      <c r="E561" s="29">
        <v>55.173668</v>
      </c>
      <c r="F561" s="29">
        <v>22</v>
      </c>
      <c r="G561" s="29">
        <v>0.73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>
      <c r="B562" s="262">
        <v>39448</v>
      </c>
      <c r="C562" s="202"/>
      <c r="D562" s="29">
        <v>157</v>
      </c>
      <c r="E562" s="29">
        <v>54.977854</v>
      </c>
      <c r="F562" s="29">
        <v>21</v>
      </c>
      <c r="G562" s="29">
        <v>0.67</v>
      </c>
      <c r="H562" s="29">
        <v>4</v>
      </c>
      <c r="I562" s="29">
        <v>0.865883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>
      <c r="B563" s="262">
        <v>39479</v>
      </c>
      <c r="C563" s="202"/>
      <c r="D563" s="29">
        <v>157</v>
      </c>
      <c r="E563" s="29">
        <v>55.598658</v>
      </c>
      <c r="F563" s="29">
        <v>19</v>
      </c>
      <c r="G563" s="29">
        <v>0.54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>
      <c r="B564" s="262">
        <v>39508</v>
      </c>
      <c r="C564" s="202"/>
      <c r="D564" s="29">
        <v>157</v>
      </c>
      <c r="E564" s="29">
        <v>57.12345</v>
      </c>
      <c r="F564" s="29">
        <v>18</v>
      </c>
      <c r="G564" s="29">
        <v>0.58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>
      <c r="B565" s="262">
        <v>39539</v>
      </c>
      <c r="C565" s="202"/>
      <c r="D565" s="29">
        <v>156</v>
      </c>
      <c r="E565" s="29">
        <v>60.819855</v>
      </c>
      <c r="F565" s="29">
        <v>21</v>
      </c>
      <c r="G565" s="29">
        <v>3.699397</v>
      </c>
      <c r="H565" s="29">
        <v>4</v>
      </c>
      <c r="I565" s="29">
        <v>0.271764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>
      <c r="B566" s="262">
        <v>39569</v>
      </c>
      <c r="C566" s="202"/>
      <c r="D566" s="29">
        <v>156</v>
      </c>
      <c r="E566" s="29">
        <v>62.546869</v>
      </c>
      <c r="F566" s="29">
        <v>18</v>
      </c>
      <c r="G566" s="29">
        <v>0.58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>
      <c r="B567" s="262">
        <v>39600</v>
      </c>
      <c r="C567" s="202"/>
      <c r="D567" s="29">
        <v>156</v>
      </c>
      <c r="E567" s="29">
        <v>63.089764</v>
      </c>
      <c r="F567" s="29">
        <v>17</v>
      </c>
      <c r="G567" s="29">
        <v>0.55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>
      <c r="B568" s="262">
        <v>39630</v>
      </c>
      <c r="C568" s="202"/>
      <c r="D568" s="29">
        <v>154</v>
      </c>
      <c r="E568" s="29">
        <v>65.20128</v>
      </c>
      <c r="F568" s="29">
        <v>19</v>
      </c>
      <c r="G568" s="29">
        <v>0.61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>
      <c r="B569" s="262">
        <v>39661</v>
      </c>
      <c r="C569" s="202"/>
      <c r="D569" s="29">
        <v>154</v>
      </c>
      <c r="E569" s="29">
        <v>64.361008</v>
      </c>
      <c r="F569" s="29">
        <v>19</v>
      </c>
      <c r="G569" s="29">
        <v>0.61</v>
      </c>
      <c r="H569" s="29">
        <v>2</v>
      </c>
      <c r="I569" s="29">
        <v>1.682353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>
      <c r="B570" s="262">
        <v>39692</v>
      </c>
      <c r="C570" s="202"/>
      <c r="D570" s="29">
        <v>154</v>
      </c>
      <c r="E570" s="29">
        <v>64.961378</v>
      </c>
      <c r="F570" s="29">
        <v>17</v>
      </c>
      <c r="G570" s="29">
        <v>0.62</v>
      </c>
      <c r="H570" s="29">
        <v>2</v>
      </c>
      <c r="I570" s="29">
        <v>0.052471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>
      <c r="B571" s="262">
        <v>39722</v>
      </c>
      <c r="C571" s="202"/>
      <c r="D571" s="29">
        <v>154</v>
      </c>
      <c r="E571" s="29">
        <v>66.354655</v>
      </c>
      <c r="F571" s="29">
        <v>20</v>
      </c>
      <c r="G571" s="29">
        <v>0.641919</v>
      </c>
      <c r="H571" s="29">
        <v>0</v>
      </c>
      <c r="I571" s="29">
        <v>0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>
      <c r="B572" s="262">
        <v>39753</v>
      </c>
      <c r="C572" s="202"/>
      <c r="D572" s="29">
        <v>154</v>
      </c>
      <c r="E572" s="29">
        <v>65.247185</v>
      </c>
      <c r="F572" s="29">
        <v>18</v>
      </c>
      <c r="G572" s="29">
        <v>0.538576</v>
      </c>
      <c r="H572" s="29">
        <v>2</v>
      </c>
      <c r="I572" s="29">
        <v>2.066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>
      <c r="B573" s="262">
        <v>39783</v>
      </c>
      <c r="C573" s="202"/>
      <c r="D573" s="29">
        <v>153</v>
      </c>
      <c r="E573" s="29">
        <v>65.707491</v>
      </c>
      <c r="F573" s="29">
        <v>15</v>
      </c>
      <c r="G573" s="29">
        <v>0.49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>
      <c r="B574" s="262">
        <v>39814</v>
      </c>
      <c r="C574" s="202"/>
      <c r="D574" s="29">
        <v>153</v>
      </c>
      <c r="E574" s="29">
        <v>66.352831</v>
      </c>
      <c r="F574" s="29">
        <v>19</v>
      </c>
      <c r="G574" s="29">
        <v>0.636424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>
      <c r="B575" s="262">
        <v>39845</v>
      </c>
      <c r="C575" s="202"/>
      <c r="D575" s="29">
        <v>153</v>
      </c>
      <c r="E575" s="29">
        <v>65.89103</v>
      </c>
      <c r="F575" s="29">
        <v>18</v>
      </c>
      <c r="G575" s="29">
        <v>0.576</v>
      </c>
      <c r="H575" s="29">
        <v>6</v>
      </c>
      <c r="I575" s="29">
        <v>1.03808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>
      <c r="B576" s="262">
        <v>39873</v>
      </c>
      <c r="C576" s="202"/>
      <c r="D576" s="29">
        <v>151</v>
      </c>
      <c r="E576" s="29">
        <v>66.346472</v>
      </c>
      <c r="F576" s="29">
        <v>20</v>
      </c>
      <c r="G576" s="29">
        <v>0.547632</v>
      </c>
      <c r="H576" s="29">
        <v>2</v>
      </c>
      <c r="I576" s="29">
        <v>0.966246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>
      <c r="B577" s="262">
        <v>39904</v>
      </c>
      <c r="C577" s="202"/>
      <c r="D577" s="29">
        <v>151</v>
      </c>
      <c r="E577" s="29">
        <v>89.190599</v>
      </c>
      <c r="F577" s="29">
        <v>22</v>
      </c>
      <c r="G577" s="29">
        <v>22.539636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>
      <c r="B578" s="262">
        <v>39934</v>
      </c>
      <c r="C578" s="202"/>
      <c r="D578" s="29">
        <v>151</v>
      </c>
      <c r="E578" s="29">
        <v>92.940444</v>
      </c>
      <c r="F578" s="29">
        <v>21</v>
      </c>
      <c r="G578" s="29">
        <v>2.700748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>
      <c r="B579" s="262">
        <v>39965</v>
      </c>
      <c r="C579" s="202"/>
      <c r="D579" s="29">
        <v>151</v>
      </c>
      <c r="E579" s="29">
        <v>70.803301</v>
      </c>
      <c r="F579" s="29">
        <v>18</v>
      </c>
      <c r="G579" s="29">
        <v>0.640059</v>
      </c>
      <c r="H579" s="29">
        <v>6</v>
      </c>
      <c r="I579" s="29">
        <v>22.839109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>
      <c r="B580" s="262">
        <v>39995</v>
      </c>
      <c r="C580" s="202"/>
      <c r="D580" s="29">
        <v>150</v>
      </c>
      <c r="E580" s="29">
        <v>71.972409</v>
      </c>
      <c r="F580" s="29">
        <v>17</v>
      </c>
      <c r="G580" s="29">
        <v>0.62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>
      <c r="B581" s="262">
        <v>40026</v>
      </c>
      <c r="C581" s="202"/>
      <c r="D581" s="29">
        <v>148</v>
      </c>
      <c r="E581" s="29">
        <v>72.551958</v>
      </c>
      <c r="F581" s="29">
        <v>17</v>
      </c>
      <c r="G581" s="29">
        <v>0.62</v>
      </c>
      <c r="H581" s="29">
        <v>0</v>
      </c>
      <c r="I581" s="29">
        <v>0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>
      <c r="B582" s="262">
        <v>40057</v>
      </c>
      <c r="C582" s="202"/>
      <c r="D582" s="29">
        <v>148</v>
      </c>
      <c r="E582" s="29">
        <v>73.098933</v>
      </c>
      <c r="F582" s="29">
        <v>16</v>
      </c>
      <c r="G582" s="29">
        <v>0.61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40087</v>
      </c>
      <c r="C583" s="202"/>
      <c r="D583" s="29">
        <v>147</v>
      </c>
      <c r="E583" s="29">
        <v>73.391151</v>
      </c>
      <c r="F583" s="29">
        <v>16</v>
      </c>
      <c r="G583" s="29">
        <v>0.61</v>
      </c>
      <c r="H583" s="29">
        <v>2</v>
      </c>
      <c r="I583" s="29">
        <v>0.282864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40118</v>
      </c>
      <c r="C584" s="202"/>
      <c r="D584" s="29">
        <v>147</v>
      </c>
      <c r="E584" s="29">
        <v>76.665941</v>
      </c>
      <c r="F584" s="29">
        <v>15</v>
      </c>
      <c r="G584" s="29">
        <v>3.610391</v>
      </c>
      <c r="H584" s="29">
        <v>1</v>
      </c>
      <c r="I584" s="29">
        <v>0.347824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40148</v>
      </c>
      <c r="C585" s="202"/>
      <c r="D585" s="29">
        <v>147</v>
      </c>
      <c r="E585" s="29">
        <v>74.536365</v>
      </c>
      <c r="F585" s="29">
        <v>15</v>
      </c>
      <c r="G585" s="29">
        <v>0.6</v>
      </c>
      <c r="H585" s="29">
        <v>4</v>
      </c>
      <c r="I585" s="29">
        <v>2.692978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40179</v>
      </c>
      <c r="C586" s="202"/>
      <c r="D586" s="29">
        <v>147</v>
      </c>
      <c r="E586" s="29">
        <v>75.148489</v>
      </c>
      <c r="F586" s="29">
        <v>15</v>
      </c>
      <c r="G586" s="29">
        <v>0.619434</v>
      </c>
      <c r="H586" s="29">
        <v>0</v>
      </c>
      <c r="I586" s="29">
        <v>0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40210</v>
      </c>
      <c r="C587" s="202"/>
      <c r="D587" s="29">
        <v>146</v>
      </c>
      <c r="E587" s="29">
        <v>75.577406</v>
      </c>
      <c r="F587" s="29">
        <v>12</v>
      </c>
      <c r="G587" s="29">
        <v>0.48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40238</v>
      </c>
      <c r="C588" s="202"/>
      <c r="D588" s="29">
        <v>146</v>
      </c>
      <c r="E588" s="29">
        <v>70.534299</v>
      </c>
      <c r="F588" s="29">
        <v>11</v>
      </c>
      <c r="G588" s="29">
        <v>0.45</v>
      </c>
      <c r="H588" s="29">
        <v>4</v>
      </c>
      <c r="I588" s="29">
        <v>5.832788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40269</v>
      </c>
      <c r="C589" s="202"/>
      <c r="D589" s="29">
        <v>146</v>
      </c>
      <c r="E589" s="29">
        <v>74.126623</v>
      </c>
      <c r="F589" s="29">
        <v>13</v>
      </c>
      <c r="G589" s="29">
        <v>3.433111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40299</v>
      </c>
      <c r="C590" s="202"/>
      <c r="D590" s="29">
        <v>146</v>
      </c>
      <c r="E590" s="29">
        <v>75.102813</v>
      </c>
      <c r="F590" s="29">
        <v>14</v>
      </c>
      <c r="G590" s="29">
        <v>0.51001</v>
      </c>
      <c r="H590" s="29">
        <v>0</v>
      </c>
      <c r="I590" s="29">
        <v>0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40330</v>
      </c>
      <c r="C591" s="202"/>
      <c r="D591" s="29">
        <v>146</v>
      </c>
      <c r="E591" s="29">
        <v>75.624973</v>
      </c>
      <c r="F591" s="29">
        <v>13</v>
      </c>
      <c r="G591" s="29">
        <v>0.49</v>
      </c>
      <c r="H591" s="29">
        <v>2</v>
      </c>
      <c r="I591" s="29">
        <v>0.06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40360</v>
      </c>
      <c r="C592" s="202"/>
      <c r="D592" s="29">
        <v>146</v>
      </c>
      <c r="E592" s="29">
        <v>74.666034</v>
      </c>
      <c r="F592" s="29">
        <v>16</v>
      </c>
      <c r="G592" s="29">
        <v>0.567</v>
      </c>
      <c r="H592" s="29">
        <v>2</v>
      </c>
      <c r="I592" s="29">
        <v>1.764706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40391</v>
      </c>
      <c r="C593" s="202"/>
      <c r="D593" s="29">
        <v>146</v>
      </c>
      <c r="E593" s="29">
        <v>75.192764</v>
      </c>
      <c r="F593" s="29">
        <v>14</v>
      </c>
      <c r="G593" s="29">
        <v>0.52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40422</v>
      </c>
      <c r="C594" s="202"/>
      <c r="D594" s="29">
        <v>146</v>
      </c>
      <c r="E594" s="29">
        <v>75.569537</v>
      </c>
      <c r="F594" s="29">
        <v>14</v>
      </c>
      <c r="G594" s="29">
        <v>0.52</v>
      </c>
      <c r="H594" s="29">
        <v>2</v>
      </c>
      <c r="I594" s="29">
        <v>0.170716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40452</v>
      </c>
      <c r="C595" s="202"/>
      <c r="D595" s="29">
        <v>146</v>
      </c>
      <c r="E595" s="29">
        <v>76.660572</v>
      </c>
      <c r="F595" s="29">
        <v>15</v>
      </c>
      <c r="G595" s="29">
        <v>1.02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40483</v>
      </c>
      <c r="C596" s="202"/>
      <c r="D596" s="29">
        <v>146</v>
      </c>
      <c r="E596" s="29">
        <v>74.696341</v>
      </c>
      <c r="F596" s="29">
        <v>16</v>
      </c>
      <c r="G596" s="29">
        <v>1.02</v>
      </c>
      <c r="H596" s="29">
        <v>1</v>
      </c>
      <c r="I596" s="29">
        <v>3.146793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40513</v>
      </c>
      <c r="C597" s="202"/>
      <c r="D597" s="29">
        <v>146</v>
      </c>
      <c r="E597" s="29">
        <v>75.199828</v>
      </c>
      <c r="F597" s="29">
        <v>14</v>
      </c>
      <c r="G597" s="29">
        <v>0.52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40544</v>
      </c>
      <c r="C598" s="202"/>
      <c r="D598" s="29">
        <v>146</v>
      </c>
      <c r="E598" s="29">
        <v>75.719867</v>
      </c>
      <c r="F598" s="29">
        <v>15</v>
      </c>
      <c r="G598" s="29">
        <v>0.526035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40575</v>
      </c>
      <c r="C599" s="202"/>
      <c r="D599" s="29">
        <v>145</v>
      </c>
      <c r="E599" s="29">
        <v>76.239912</v>
      </c>
      <c r="F599" s="29">
        <v>14</v>
      </c>
      <c r="G599" s="29">
        <v>0.52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40603</v>
      </c>
      <c r="C600" s="202"/>
      <c r="D600" s="29">
        <v>145</v>
      </c>
      <c r="E600" s="29">
        <v>77.515094</v>
      </c>
      <c r="F600" s="29">
        <v>14</v>
      </c>
      <c r="G600" s="29">
        <v>0.52</v>
      </c>
      <c r="H600" s="29">
        <v>0</v>
      </c>
      <c r="I600" s="29">
        <v>0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40634</v>
      </c>
      <c r="C601" s="29"/>
      <c r="D601" s="29">
        <v>145</v>
      </c>
      <c r="E601" s="29">
        <v>81.800384</v>
      </c>
      <c r="F601" s="277">
        <v>15</v>
      </c>
      <c r="G601" s="29">
        <v>3.740211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40664</v>
      </c>
      <c r="C602" s="29"/>
      <c r="D602" s="29">
        <v>146</v>
      </c>
      <c r="E602" s="29">
        <v>83.5835</v>
      </c>
      <c r="F602" s="277">
        <v>15</v>
      </c>
      <c r="G602" s="29">
        <v>1.02</v>
      </c>
      <c r="H602" s="29">
        <v>4</v>
      </c>
      <c r="I602" s="29">
        <v>0.409023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40695</v>
      </c>
      <c r="C603" s="29"/>
      <c r="D603" s="29">
        <v>146</v>
      </c>
      <c r="E603" s="29">
        <v>84.242038</v>
      </c>
      <c r="F603" s="277">
        <v>14</v>
      </c>
      <c r="G603" s="29">
        <v>0.52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24" s="237" customFormat="1" ht="12.75">
      <c r="B604" s="262">
        <v>40725</v>
      </c>
      <c r="C604" s="202"/>
      <c r="D604" s="29">
        <v>146</v>
      </c>
      <c r="E604" s="29">
        <v>85.180586</v>
      </c>
      <c r="F604" s="29">
        <v>16</v>
      </c>
      <c r="G604" s="29">
        <v>0.574925</v>
      </c>
      <c r="H604" s="29">
        <v>2</v>
      </c>
      <c r="I604" s="29">
        <v>0.275989</v>
      </c>
      <c r="J604" s="235"/>
      <c r="K604" s="235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7" customFormat="1" ht="12.75">
      <c r="B605" s="262">
        <v>40756</v>
      </c>
      <c r="C605" s="202"/>
      <c r="D605" s="29">
        <v>146</v>
      </c>
      <c r="E605" s="29">
        <v>85.655271</v>
      </c>
      <c r="F605" s="29">
        <v>14</v>
      </c>
      <c r="G605" s="29">
        <v>0.52</v>
      </c>
      <c r="H605" s="29">
        <v>2</v>
      </c>
      <c r="I605" s="29">
        <v>0.054925</v>
      </c>
      <c r="J605" s="235"/>
      <c r="K605" s="235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7" customFormat="1" ht="12.75">
      <c r="B606" s="262">
        <v>40787</v>
      </c>
      <c r="C606" s="202"/>
      <c r="D606" s="29">
        <v>146</v>
      </c>
      <c r="E606" s="29">
        <v>86.329647</v>
      </c>
      <c r="F606" s="29">
        <v>15</v>
      </c>
      <c r="G606" s="29">
        <v>0.62</v>
      </c>
      <c r="H606" s="29">
        <v>0</v>
      </c>
      <c r="I606" s="29">
        <v>0</v>
      </c>
      <c r="J606" s="235"/>
      <c r="K606" s="235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7" customFormat="1" ht="12.75">
      <c r="B607" s="262">
        <v>40817</v>
      </c>
      <c r="C607" s="202"/>
      <c r="D607" s="29">
        <v>146</v>
      </c>
      <c r="E607" s="29">
        <v>87.004231</v>
      </c>
      <c r="F607" s="29">
        <v>15</v>
      </c>
      <c r="G607" s="29">
        <v>0.57</v>
      </c>
      <c r="H607" s="29">
        <v>0</v>
      </c>
      <c r="I607" s="29">
        <v>0</v>
      </c>
      <c r="J607" s="235"/>
      <c r="K607" s="235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7" customFormat="1" ht="12.75">
      <c r="B608" s="262">
        <v>40848</v>
      </c>
      <c r="C608" s="202"/>
      <c r="D608" s="29">
        <v>146</v>
      </c>
      <c r="E608" s="29">
        <v>87.93367</v>
      </c>
      <c r="F608" s="29">
        <v>15</v>
      </c>
      <c r="G608" s="29">
        <v>0.64</v>
      </c>
      <c r="H608" s="29">
        <v>0</v>
      </c>
      <c r="I608" s="29">
        <v>0</v>
      </c>
      <c r="J608" s="235"/>
      <c r="K608" s="235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7" customFormat="1" ht="12.75">
      <c r="B609" s="262">
        <v>40878</v>
      </c>
      <c r="C609" s="202"/>
      <c r="D609" s="29">
        <v>146</v>
      </c>
      <c r="E609" s="29">
        <v>88.535509</v>
      </c>
      <c r="F609" s="29">
        <v>14</v>
      </c>
      <c r="G609" s="29">
        <v>0.64</v>
      </c>
      <c r="H609" s="29">
        <v>1</v>
      </c>
      <c r="I609" s="29">
        <v>0.142514</v>
      </c>
      <c r="J609" s="235"/>
      <c r="K609" s="235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7" customFormat="1" ht="12.75">
      <c r="B610" s="262">
        <v>40909</v>
      </c>
      <c r="C610" s="202"/>
      <c r="D610" s="29">
        <v>146</v>
      </c>
      <c r="E610" s="29">
        <v>87.855693</v>
      </c>
      <c r="F610" s="29">
        <v>14</v>
      </c>
      <c r="G610" s="29">
        <v>0.52</v>
      </c>
      <c r="H610" s="29">
        <v>1</v>
      </c>
      <c r="I610" s="29">
        <v>1.199834</v>
      </c>
      <c r="J610" s="235"/>
      <c r="K610" s="235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24" s="237" customFormat="1" ht="12.75">
      <c r="B611" s="262">
        <v>40940</v>
      </c>
      <c r="C611" s="202"/>
      <c r="D611" s="29">
        <v>145</v>
      </c>
      <c r="E611" s="29">
        <v>88.526255</v>
      </c>
      <c r="F611" s="29">
        <v>16</v>
      </c>
      <c r="G611" s="29">
        <v>0.705028</v>
      </c>
      <c r="H611" s="29">
        <v>0</v>
      </c>
      <c r="I611" s="29">
        <v>0.005195</v>
      </c>
      <c r="J611" s="235"/>
      <c r="K611" s="235"/>
      <c r="P611" s="207"/>
      <c r="Q611" s="207"/>
      <c r="R611" s="207"/>
      <c r="S611" s="207"/>
      <c r="T611" s="207"/>
      <c r="U611" s="207"/>
      <c r="V611" s="207"/>
      <c r="W611" s="207"/>
      <c r="X611" s="207"/>
    </row>
    <row r="612" spans="2:24" s="237" customFormat="1" ht="12.75">
      <c r="B612" s="262">
        <v>40969</v>
      </c>
      <c r="C612" s="202"/>
      <c r="D612" s="29">
        <v>145</v>
      </c>
      <c r="E612" s="29">
        <v>90.290901</v>
      </c>
      <c r="F612" s="29">
        <v>13</v>
      </c>
      <c r="G612" s="29">
        <v>0.73</v>
      </c>
      <c r="H612" s="29">
        <v>0</v>
      </c>
      <c r="I612" s="29">
        <v>0</v>
      </c>
      <c r="J612" s="235"/>
      <c r="K612" s="235"/>
      <c r="P612" s="207"/>
      <c r="Q612" s="207"/>
      <c r="R612" s="207"/>
      <c r="S612" s="207"/>
      <c r="T612" s="207"/>
      <c r="U612" s="207"/>
      <c r="V612" s="207"/>
      <c r="W612" s="207"/>
      <c r="X612" s="207"/>
    </row>
    <row r="613" spans="2:18" s="28" customFormat="1" ht="12.75">
      <c r="B613" s="276"/>
      <c r="C613" s="30"/>
      <c r="D613" s="30"/>
      <c r="E613" s="30"/>
      <c r="F613" s="304"/>
      <c r="G613" s="30"/>
      <c r="H613" s="30"/>
      <c r="I613" s="30"/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76"/>
      <c r="C614" s="199"/>
      <c r="D614" s="30"/>
      <c r="E614" s="30"/>
      <c r="F614" s="30"/>
      <c r="G614" s="30"/>
      <c r="H614" s="30"/>
      <c r="I614" s="30"/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16" customFormat="1" ht="12.75">
      <c r="B615" s="349"/>
      <c r="C615" s="350"/>
      <c r="D615" s="351"/>
      <c r="E615" s="351"/>
      <c r="F615" s="351"/>
      <c r="G615" s="351"/>
      <c r="H615" s="351"/>
      <c r="I615" s="351"/>
      <c r="J615" s="347"/>
      <c r="K615" s="347"/>
      <c r="L615" s="348"/>
      <c r="M615" s="348"/>
      <c r="N615" s="266"/>
      <c r="O615" s="266"/>
      <c r="P615" s="348"/>
      <c r="Q615" s="348"/>
      <c r="R615" s="348"/>
    </row>
    <row r="616" spans="2:18" s="198" customFormat="1" ht="25.5">
      <c r="B616" s="196" t="s">
        <v>202</v>
      </c>
      <c r="C616" s="196"/>
      <c r="D616" s="197" t="s">
        <v>29</v>
      </c>
      <c r="E616" s="197" t="s">
        <v>0</v>
      </c>
      <c r="F616" s="197" t="s">
        <v>1</v>
      </c>
      <c r="G616" s="197" t="s">
        <v>2</v>
      </c>
      <c r="H616" s="197" t="s">
        <v>3</v>
      </c>
      <c r="I616" s="201" t="s">
        <v>4</v>
      </c>
      <c r="J616" s="254"/>
      <c r="K616" s="254"/>
      <c r="L616" s="255"/>
      <c r="M616" s="255"/>
      <c r="N616" s="285"/>
      <c r="O616" s="285"/>
      <c r="P616" s="255"/>
      <c r="Q616" s="255"/>
      <c r="R616" s="255"/>
    </row>
    <row r="617" spans="2:18" s="28" customFormat="1" ht="12.75" hidden="1">
      <c r="B617" s="262">
        <v>37469</v>
      </c>
      <c r="C617" s="199"/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 hidden="1">
      <c r="B618" s="262">
        <v>37500</v>
      </c>
      <c r="C618" s="202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 hidden="1">
      <c r="B619" s="262">
        <v>37530</v>
      </c>
      <c r="C619" s="202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 hidden="1">
      <c r="B620" s="262">
        <v>37561</v>
      </c>
      <c r="C620" s="202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 hidden="1">
      <c r="B621" s="262">
        <v>37591</v>
      </c>
      <c r="C621" s="202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 hidden="1">
      <c r="B622" s="262">
        <v>37622</v>
      </c>
      <c r="C622" s="202"/>
      <c r="D622" s="29">
        <v>2</v>
      </c>
      <c r="E622" s="29">
        <v>0.102721</v>
      </c>
      <c r="F622" s="29">
        <v>0</v>
      </c>
      <c r="G622" s="29">
        <v>0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 hidden="1">
      <c r="B623" s="262">
        <v>37653</v>
      </c>
      <c r="C623" s="202"/>
      <c r="D623" s="29">
        <v>2</v>
      </c>
      <c r="E623" s="29">
        <v>15.539343000000002</v>
      </c>
      <c r="F623" s="29">
        <v>0</v>
      </c>
      <c r="G623" s="29">
        <v>0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 hidden="1">
      <c r="B624" s="262">
        <v>37681</v>
      </c>
      <c r="C624" s="202"/>
      <c r="D624" s="29">
        <v>3</v>
      </c>
      <c r="E624" s="29">
        <v>15.539343000000002</v>
      </c>
      <c r="F624" s="29">
        <v>0</v>
      </c>
      <c r="G624" s="29">
        <v>0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 hidden="1">
      <c r="B625" s="262">
        <v>37712</v>
      </c>
      <c r="C625" s="202"/>
      <c r="D625" s="29">
        <v>3</v>
      </c>
      <c r="E625" s="29">
        <v>20.274007</v>
      </c>
      <c r="F625" s="29">
        <v>0</v>
      </c>
      <c r="G625" s="29">
        <v>0</v>
      </c>
      <c r="H625" s="29">
        <v>0</v>
      </c>
      <c r="I625" s="29">
        <v>0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 hidden="1">
      <c r="B626" s="262">
        <v>37742</v>
      </c>
      <c r="C626" s="202"/>
      <c r="D626" s="29">
        <v>3</v>
      </c>
      <c r="E626" s="29">
        <v>20.580348</v>
      </c>
      <c r="F626" s="29">
        <v>0</v>
      </c>
      <c r="G626" s="29">
        <v>0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 hidden="1">
      <c r="B627" s="262">
        <v>37773</v>
      </c>
      <c r="C627" s="202"/>
      <c r="D627" s="29">
        <v>3</v>
      </c>
      <c r="E627" s="29">
        <v>0.104299</v>
      </c>
      <c r="F627" s="29">
        <v>0</v>
      </c>
      <c r="G627" s="29">
        <v>0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 hidden="1">
      <c r="B628" s="262">
        <v>37803</v>
      </c>
      <c r="C628" s="202"/>
      <c r="D628" s="29">
        <v>3</v>
      </c>
      <c r="E628" s="29">
        <v>0.104299</v>
      </c>
      <c r="F628" s="29">
        <v>0</v>
      </c>
      <c r="G628" s="29">
        <v>0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 hidden="1">
      <c r="B629" s="262">
        <v>37834</v>
      </c>
      <c r="C629" s="202"/>
      <c r="D629" s="29">
        <v>3</v>
      </c>
      <c r="E629" s="29">
        <v>0.104299</v>
      </c>
      <c r="F629" s="29">
        <v>0</v>
      </c>
      <c r="G629" s="29">
        <v>0</v>
      </c>
      <c r="H629" s="29">
        <v>0</v>
      </c>
      <c r="I629" s="29">
        <v>0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 hidden="1">
      <c r="B630" s="262">
        <v>37865</v>
      </c>
      <c r="C630" s="202"/>
      <c r="D630" s="29">
        <v>3</v>
      </c>
      <c r="E630" s="29">
        <v>0.104299</v>
      </c>
      <c r="F630" s="29">
        <v>0</v>
      </c>
      <c r="G630" s="29">
        <v>0</v>
      </c>
      <c r="H630" s="29">
        <v>0</v>
      </c>
      <c r="I630" s="29">
        <v>0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 hidden="1">
      <c r="B631" s="262">
        <v>37895</v>
      </c>
      <c r="C631" s="202"/>
      <c r="D631" s="29">
        <v>3</v>
      </c>
      <c r="E631" s="29">
        <v>0.104551</v>
      </c>
      <c r="F631" s="29">
        <v>0</v>
      </c>
      <c r="G631" s="29">
        <v>0</v>
      </c>
      <c r="H631" s="29">
        <v>0</v>
      </c>
      <c r="I631" s="29">
        <v>0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 hidden="1">
      <c r="B632" s="262">
        <v>37926</v>
      </c>
      <c r="C632" s="202"/>
      <c r="D632" s="29">
        <v>3</v>
      </c>
      <c r="E632" s="29">
        <v>0.104551</v>
      </c>
      <c r="F632" s="29">
        <v>0</v>
      </c>
      <c r="G632" s="29">
        <v>0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 hidden="1">
      <c r="B633" s="262">
        <v>37956</v>
      </c>
      <c r="C633" s="202"/>
      <c r="D633" s="29">
        <v>3</v>
      </c>
      <c r="E633" s="29">
        <v>0.104551</v>
      </c>
      <c r="F633" s="29">
        <v>0</v>
      </c>
      <c r="G633" s="29">
        <v>0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 hidden="1">
      <c r="B634" s="262">
        <v>37987</v>
      </c>
      <c r="C634" s="205"/>
      <c r="D634" s="29">
        <v>3</v>
      </c>
      <c r="E634" s="29">
        <v>0.106595</v>
      </c>
      <c r="F634" s="29">
        <v>0</v>
      </c>
      <c r="G634" s="29">
        <v>0</v>
      </c>
      <c r="H634" s="29">
        <v>0</v>
      </c>
      <c r="I634" s="29">
        <v>0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 hidden="1">
      <c r="B635" s="262">
        <v>38018</v>
      </c>
      <c r="C635" s="205"/>
      <c r="D635" s="29">
        <v>3</v>
      </c>
      <c r="E635" s="29">
        <v>0.172706</v>
      </c>
      <c r="F635" s="29">
        <v>0</v>
      </c>
      <c r="G635" s="29">
        <v>0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 hidden="1">
      <c r="B636" s="262">
        <v>38047</v>
      </c>
      <c r="C636" s="205"/>
      <c r="D636" s="29">
        <v>3</v>
      </c>
      <c r="E636" s="29">
        <v>0.172706</v>
      </c>
      <c r="F636" s="29">
        <v>0</v>
      </c>
      <c r="G636" s="29">
        <v>0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 hidden="1">
      <c r="B637" s="262">
        <v>38078</v>
      </c>
      <c r="C637" s="205"/>
      <c r="D637" s="29">
        <v>3</v>
      </c>
      <c r="E637" s="29">
        <v>0.253115</v>
      </c>
      <c r="F637" s="29">
        <v>0</v>
      </c>
      <c r="G637" s="29">
        <v>0</v>
      </c>
      <c r="H637" s="29">
        <v>0</v>
      </c>
      <c r="I637" s="29">
        <v>0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 hidden="1">
      <c r="B638" s="262">
        <v>38108</v>
      </c>
      <c r="C638" s="205"/>
      <c r="D638" s="29">
        <v>3</v>
      </c>
      <c r="E638" s="29">
        <v>0.253115</v>
      </c>
      <c r="F638" s="29">
        <v>0</v>
      </c>
      <c r="G638" s="29">
        <v>0</v>
      </c>
      <c r="H638" s="29">
        <v>0</v>
      </c>
      <c r="I638" s="29">
        <v>0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 hidden="1">
      <c r="B639" s="262">
        <v>38139</v>
      </c>
      <c r="C639" s="205"/>
      <c r="D639" s="29">
        <v>3</v>
      </c>
      <c r="E639" s="29">
        <v>0.080409</v>
      </c>
      <c r="F639" s="29">
        <v>0</v>
      </c>
      <c r="G639" s="29">
        <v>0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 hidden="1">
      <c r="B640" s="262">
        <v>38169</v>
      </c>
      <c r="C640" s="202"/>
      <c r="D640" s="29">
        <v>3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 hidden="1">
      <c r="B641" s="262">
        <v>38200</v>
      </c>
      <c r="C641" s="202"/>
      <c r="D641" s="29">
        <v>3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 hidden="1">
      <c r="B642" s="262">
        <v>38231</v>
      </c>
      <c r="C642" s="202"/>
      <c r="D642" s="29">
        <v>25</v>
      </c>
      <c r="E642" s="29">
        <v>63</v>
      </c>
      <c r="F642" s="29">
        <v>7</v>
      </c>
      <c r="G642" s="29">
        <v>1</v>
      </c>
      <c r="H642" s="29">
        <v>0</v>
      </c>
      <c r="I642" s="29">
        <v>0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 hidden="1">
      <c r="B643" s="262">
        <v>38261</v>
      </c>
      <c r="C643" s="202"/>
      <c r="D643" s="29">
        <v>3</v>
      </c>
      <c r="E643" s="29">
        <v>0.080409</v>
      </c>
      <c r="F643" s="29">
        <v>0</v>
      </c>
      <c r="G643" s="29">
        <v>0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 hidden="1">
      <c r="B644" s="262">
        <v>38292</v>
      </c>
      <c r="C644" s="202"/>
      <c r="D644" s="29">
        <v>3</v>
      </c>
      <c r="E644" s="29">
        <v>0.080409</v>
      </c>
      <c r="F644" s="29">
        <v>0</v>
      </c>
      <c r="G644" s="29">
        <v>0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38322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38353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38384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38412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38443</v>
      </c>
      <c r="C649" s="202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38473</v>
      </c>
      <c r="C650" s="202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38504</v>
      </c>
      <c r="C651" s="202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38534</v>
      </c>
      <c r="C652" s="202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38565</v>
      </c>
      <c r="C653" s="202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38596</v>
      </c>
      <c r="C654" s="202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38626</v>
      </c>
      <c r="C655" s="202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38657</v>
      </c>
      <c r="C656" s="202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38687</v>
      </c>
      <c r="C657" s="202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38718</v>
      </c>
      <c r="C658" s="202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38749</v>
      </c>
      <c r="C659" s="202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38777</v>
      </c>
      <c r="C660" s="202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38808</v>
      </c>
      <c r="C661" s="202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38838</v>
      </c>
      <c r="C662" s="202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38869</v>
      </c>
      <c r="C663" s="202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38899</v>
      </c>
      <c r="C664" s="202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38930</v>
      </c>
      <c r="C665" s="202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38961</v>
      </c>
      <c r="C666" s="202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38991</v>
      </c>
      <c r="C667" s="202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39022</v>
      </c>
      <c r="C668" s="202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39052</v>
      </c>
      <c r="C669" s="202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39083</v>
      </c>
      <c r="C670" s="202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39114</v>
      </c>
      <c r="C671" s="202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06" customFormat="1" ht="12.75" hidden="1">
      <c r="B672" s="262">
        <v>39142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39173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39203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39234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39264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39295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39326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39356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39387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39417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>
      <c r="B682" s="262">
        <v>39448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>
      <c r="B683" s="262">
        <v>39479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>
      <c r="B684" s="262">
        <v>39508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>
      <c r="B685" s="262">
        <v>39539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>
      <c r="B686" s="262">
        <v>39569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>
      <c r="B687" s="262">
        <v>39600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>
      <c r="B688" s="262">
        <v>39630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>
      <c r="B689" s="262">
        <v>39661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>
      <c r="B690" s="262">
        <v>39692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>
      <c r="B691" s="262">
        <v>39722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>
      <c r="B692" s="262">
        <v>39753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5" s="207" customFormat="1" ht="12.75">
      <c r="B693" s="262">
        <v>39783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N693" s="237"/>
      <c r="O693" s="237"/>
    </row>
    <row r="694" spans="2:15" s="207" customFormat="1" ht="12.75">
      <c r="B694" s="262">
        <v>39814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N694" s="237"/>
      <c r="O694" s="237"/>
    </row>
    <row r="695" spans="2:15" s="207" customFormat="1" ht="12.75">
      <c r="B695" s="262">
        <v>39845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N695" s="237"/>
      <c r="O695" s="237"/>
    </row>
    <row r="696" spans="2:15" s="207" customFormat="1" ht="12.75">
      <c r="B696" s="262">
        <v>39873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N696" s="237"/>
      <c r="O696" s="237"/>
    </row>
    <row r="697" spans="2:15" s="207" customFormat="1" ht="12.75">
      <c r="B697" s="262">
        <v>39904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N697" s="237"/>
      <c r="O697" s="237"/>
    </row>
    <row r="698" spans="2:15" s="207" customFormat="1" ht="12.75">
      <c r="B698" s="262">
        <v>39934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N698" s="237"/>
      <c r="O698" s="237"/>
    </row>
    <row r="699" spans="2:15" s="207" customFormat="1" ht="12.75">
      <c r="B699" s="262">
        <v>39965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N699" s="237"/>
      <c r="O699" s="237"/>
    </row>
    <row r="700" spans="2:15" s="207" customFormat="1" ht="12.75">
      <c r="B700" s="262">
        <v>39995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N700" s="237"/>
      <c r="O700" s="237"/>
    </row>
    <row r="701" spans="2:15" s="207" customFormat="1" ht="12.75">
      <c r="B701" s="262">
        <v>40026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N701" s="237"/>
      <c r="O701" s="237"/>
    </row>
    <row r="702" spans="2:11" s="237" customFormat="1" ht="12.75">
      <c r="B702" s="262">
        <v>40057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35"/>
      <c r="K702" s="235"/>
    </row>
    <row r="703" spans="2:11" s="237" customFormat="1" ht="12.75">
      <c r="B703" s="262">
        <v>40087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35"/>
      <c r="K703" s="235"/>
    </row>
    <row r="704" spans="2:11" s="237" customFormat="1" ht="12.75">
      <c r="B704" s="262">
        <v>40118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35"/>
      <c r="K704" s="235"/>
    </row>
    <row r="705" spans="2:11" s="237" customFormat="1" ht="12.75">
      <c r="B705" s="262">
        <v>40148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35"/>
      <c r="K705" s="235"/>
    </row>
    <row r="706" spans="2:18" s="28" customFormat="1" ht="12.75">
      <c r="B706" s="262">
        <v>40179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>
      <c r="B707" s="262">
        <v>40210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>
      <c r="B708" s="262">
        <v>40238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1" s="237" customFormat="1" ht="12.75">
      <c r="B709" s="262">
        <v>40269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35"/>
      <c r="K709" s="235"/>
    </row>
    <row r="710" spans="2:11" s="237" customFormat="1" ht="12.75">
      <c r="B710" s="262">
        <v>40299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35"/>
      <c r="K710" s="235"/>
    </row>
    <row r="711" spans="2:11" s="237" customFormat="1" ht="12.75">
      <c r="B711" s="262">
        <v>40330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35"/>
      <c r="K711" s="235"/>
    </row>
    <row r="712" spans="2:11" s="237" customFormat="1" ht="12.75">
      <c r="B712" s="262">
        <v>40360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35"/>
      <c r="K712" s="235"/>
    </row>
    <row r="713" spans="2:11" s="237" customFormat="1" ht="12.75">
      <c r="B713" s="262">
        <v>40391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35"/>
      <c r="K713" s="235"/>
    </row>
    <row r="714" spans="2:11" s="237" customFormat="1" ht="12.75">
      <c r="B714" s="262">
        <v>40422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35"/>
      <c r="K714" s="235"/>
    </row>
    <row r="715" spans="2:11" s="237" customFormat="1" ht="12.75">
      <c r="B715" s="262">
        <v>40452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35"/>
      <c r="K715" s="235"/>
    </row>
    <row r="716" spans="2:11" s="237" customFormat="1" ht="12.75">
      <c r="B716" s="262">
        <v>40483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35"/>
      <c r="K716" s="235"/>
    </row>
    <row r="717" spans="2:11" s="237" customFormat="1" ht="12.75">
      <c r="B717" s="262">
        <v>40513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35"/>
      <c r="K717" s="235"/>
    </row>
    <row r="718" spans="2:11" s="237" customFormat="1" ht="12.75">
      <c r="B718" s="262">
        <v>40544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35"/>
      <c r="K718" s="235"/>
    </row>
    <row r="719" spans="2:24" s="237" customFormat="1" ht="12.75">
      <c r="B719" s="262">
        <v>40575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35"/>
      <c r="K719" s="235"/>
      <c r="P719" s="207"/>
      <c r="Q719" s="207"/>
      <c r="R719" s="207"/>
      <c r="S719" s="207"/>
      <c r="T719" s="207"/>
      <c r="U719" s="207"/>
      <c r="V719" s="207"/>
      <c r="W719" s="207"/>
      <c r="X719" s="207"/>
    </row>
    <row r="720" spans="2:24" s="237" customFormat="1" ht="12.75">
      <c r="B720" s="262">
        <v>40603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35"/>
      <c r="K720" s="235"/>
      <c r="P720" s="207"/>
      <c r="Q720" s="207"/>
      <c r="R720" s="207"/>
      <c r="S720" s="207"/>
      <c r="T720" s="207"/>
      <c r="U720" s="207"/>
      <c r="V720" s="207"/>
      <c r="W720" s="207"/>
      <c r="X720" s="207"/>
    </row>
    <row r="721" spans="2:24" s="237" customFormat="1" ht="12.75">
      <c r="B721" s="262">
        <v>40634</v>
      </c>
      <c r="C721" s="29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35"/>
      <c r="K721" s="235"/>
      <c r="P721" s="207"/>
      <c r="Q721" s="207"/>
      <c r="R721" s="207"/>
      <c r="S721" s="207"/>
      <c r="T721" s="207"/>
      <c r="U721" s="207"/>
      <c r="V721" s="207"/>
      <c r="W721" s="207"/>
      <c r="X721" s="207"/>
    </row>
    <row r="722" spans="2:24" s="237" customFormat="1" ht="12.75">
      <c r="B722" s="262">
        <v>40664</v>
      </c>
      <c r="C722" s="29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35"/>
      <c r="K722" s="235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7" customFormat="1" ht="12.75">
      <c r="B723" s="262">
        <v>40695</v>
      </c>
      <c r="C723" s="29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35"/>
      <c r="K723" s="235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7" customFormat="1" ht="12.75">
      <c r="B724" s="262">
        <v>40725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35"/>
      <c r="K724" s="235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7" customFormat="1" ht="12.75">
      <c r="B725" s="262">
        <v>40756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35"/>
      <c r="K725" s="235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7" customFormat="1" ht="12.75">
      <c r="B726" s="262">
        <v>40787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35"/>
      <c r="K726" s="235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7" customFormat="1" ht="12.75">
      <c r="B727" s="262">
        <v>40817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35"/>
      <c r="K727" s="235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7" customFormat="1" ht="12.75">
      <c r="B728" s="262">
        <v>40848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35"/>
      <c r="K728" s="235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7" customFormat="1" ht="12.75">
      <c r="B729" s="262">
        <v>40878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7" customFormat="1" ht="12.75">
      <c r="B730" s="262">
        <v>40909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7" customFormat="1" ht="12.75">
      <c r="B731" s="262">
        <v>40940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7" customFormat="1" ht="12.75">
      <c r="B732" s="262">
        <v>40969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7" customFormat="1" ht="12.75">
      <c r="B733" s="235"/>
      <c r="C733" s="235"/>
      <c r="D733" s="236"/>
      <c r="E733" s="236"/>
      <c r="F733" s="236"/>
      <c r="G733" s="236"/>
      <c r="H733" s="236"/>
      <c r="I733" s="236"/>
      <c r="J733" s="235"/>
      <c r="K733" s="235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7" customFormat="1" ht="12.75">
      <c r="B734" s="235"/>
      <c r="C734" s="235"/>
      <c r="D734" s="236"/>
      <c r="E734" s="236"/>
      <c r="F734" s="236"/>
      <c r="G734" s="236"/>
      <c r="H734" s="236"/>
      <c r="I734" s="236"/>
      <c r="J734" s="235"/>
      <c r="K734" s="235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7" customFormat="1" ht="12.75">
      <c r="B735" s="235"/>
      <c r="C735" s="235"/>
      <c r="D735" s="236"/>
      <c r="E735" s="236"/>
      <c r="F735" s="236"/>
      <c r="G735" s="236"/>
      <c r="H735" s="236"/>
      <c r="I735" s="236"/>
      <c r="J735" s="235"/>
      <c r="K735" s="235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7" customFormat="1" ht="12.75">
      <c r="B736" s="235"/>
      <c r="C736" s="235"/>
      <c r="D736" s="236"/>
      <c r="E736" s="236"/>
      <c r="F736" s="236"/>
      <c r="G736" s="236"/>
      <c r="H736" s="236"/>
      <c r="I736" s="236"/>
      <c r="J736" s="235"/>
      <c r="K736" s="235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7" customFormat="1" ht="12.75">
      <c r="B737" s="235"/>
      <c r="C737" s="235"/>
      <c r="D737" s="236"/>
      <c r="E737" s="236"/>
      <c r="F737" s="236"/>
      <c r="G737" s="236"/>
      <c r="H737" s="236"/>
      <c r="I737" s="236"/>
      <c r="J737" s="235"/>
      <c r="K737" s="235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7" customFormat="1" ht="12.75">
      <c r="B738" s="235"/>
      <c r="C738" s="235"/>
      <c r="D738" s="236"/>
      <c r="E738" s="236"/>
      <c r="F738" s="236"/>
      <c r="G738" s="236"/>
      <c r="H738" s="236"/>
      <c r="I738" s="236"/>
      <c r="J738" s="235"/>
      <c r="K738" s="235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7" customFormat="1" ht="12.75">
      <c r="B739" s="235"/>
      <c r="C739" s="235"/>
      <c r="D739" s="236"/>
      <c r="E739" s="236"/>
      <c r="F739" s="236"/>
      <c r="G739" s="236"/>
      <c r="H739" s="236"/>
      <c r="I739" s="236"/>
      <c r="J739" s="235"/>
      <c r="K739" s="235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7" customFormat="1" ht="12.75">
      <c r="B740" s="235"/>
      <c r="C740" s="235"/>
      <c r="D740" s="236"/>
      <c r="E740" s="236"/>
      <c r="F740" s="236"/>
      <c r="G740" s="236"/>
      <c r="H740" s="236"/>
      <c r="I740" s="236"/>
      <c r="J740" s="235"/>
      <c r="K740" s="235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7" customFormat="1" ht="12.75">
      <c r="B741" s="235"/>
      <c r="C741" s="235"/>
      <c r="D741" s="236"/>
      <c r="E741" s="236"/>
      <c r="F741" s="236"/>
      <c r="G741" s="236"/>
      <c r="H741" s="236"/>
      <c r="I741" s="236"/>
      <c r="J741" s="235"/>
      <c r="K741" s="235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7" customFormat="1" ht="12.75">
      <c r="B742" s="235"/>
      <c r="C742" s="235"/>
      <c r="D742" s="236"/>
      <c r="E742" s="236"/>
      <c r="F742" s="236"/>
      <c r="G742" s="236"/>
      <c r="H742" s="236"/>
      <c r="I742" s="236"/>
      <c r="J742" s="235"/>
      <c r="K742" s="235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7" customFormat="1" ht="12.75">
      <c r="B743" s="235"/>
      <c r="C743" s="235"/>
      <c r="D743" s="236"/>
      <c r="E743" s="236"/>
      <c r="F743" s="236"/>
      <c r="G743" s="236"/>
      <c r="H743" s="236"/>
      <c r="I743" s="236"/>
      <c r="J743" s="235"/>
      <c r="K743" s="235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7" customFormat="1" ht="12.75">
      <c r="B744" s="235"/>
      <c r="C744" s="235"/>
      <c r="D744" s="236"/>
      <c r="E744" s="236"/>
      <c r="F744" s="236"/>
      <c r="G744" s="236"/>
      <c r="H744" s="236"/>
      <c r="I744" s="236"/>
      <c r="J744" s="235"/>
      <c r="K744" s="235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7" customFormat="1" ht="12.75">
      <c r="B745" s="235"/>
      <c r="C745" s="235"/>
      <c r="D745" s="236"/>
      <c r="E745" s="236"/>
      <c r="F745" s="236"/>
      <c r="G745" s="236"/>
      <c r="H745" s="236"/>
      <c r="I745" s="236"/>
      <c r="J745" s="235"/>
      <c r="K745" s="235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7" customFormat="1" ht="12.75">
      <c r="B746" s="235"/>
      <c r="C746" s="235"/>
      <c r="D746" s="236"/>
      <c r="E746" s="236"/>
      <c r="F746" s="236"/>
      <c r="G746" s="236"/>
      <c r="H746" s="236"/>
      <c r="I746" s="236"/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35"/>
      <c r="C747" s="235"/>
      <c r="D747" s="236"/>
      <c r="E747" s="236"/>
      <c r="F747" s="236"/>
      <c r="G747" s="236"/>
      <c r="H747" s="236"/>
      <c r="I747" s="236"/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35"/>
      <c r="C748" s="235"/>
      <c r="D748" s="236"/>
      <c r="E748" s="236"/>
      <c r="F748" s="236"/>
      <c r="G748" s="236"/>
      <c r="H748" s="236"/>
      <c r="I748" s="236"/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35"/>
      <c r="C749" s="235"/>
      <c r="D749" s="236"/>
      <c r="E749" s="236"/>
      <c r="F749" s="236"/>
      <c r="G749" s="236"/>
      <c r="H749" s="236"/>
      <c r="I749" s="236"/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35"/>
      <c r="C750" s="235"/>
      <c r="D750" s="236"/>
      <c r="E750" s="236"/>
      <c r="F750" s="236"/>
      <c r="G750" s="236"/>
      <c r="H750" s="236"/>
      <c r="I750" s="236"/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11" s="237" customFormat="1" ht="12.75">
      <c r="B751" s="235"/>
      <c r="C751" s="235"/>
      <c r="D751" s="236"/>
      <c r="E751" s="236"/>
      <c r="F751" s="236"/>
      <c r="G751" s="236"/>
      <c r="H751" s="236"/>
      <c r="I751" s="236"/>
      <c r="J751" s="235"/>
      <c r="K751" s="235"/>
    </row>
    <row r="752" spans="2:11" s="237" customFormat="1" ht="12.75">
      <c r="B752" s="235"/>
      <c r="C752" s="235"/>
      <c r="D752" s="236"/>
      <c r="E752" s="236"/>
      <c r="F752" s="236"/>
      <c r="G752" s="236"/>
      <c r="H752" s="236"/>
      <c r="I752" s="236"/>
      <c r="J752" s="235"/>
      <c r="K752" s="235"/>
    </row>
    <row r="753" spans="2:11" s="237" customFormat="1" ht="12.75">
      <c r="B753" s="235"/>
      <c r="C753" s="235"/>
      <c r="D753" s="236"/>
      <c r="E753" s="236"/>
      <c r="F753" s="236"/>
      <c r="G753" s="236"/>
      <c r="H753" s="236"/>
      <c r="I753" s="236"/>
      <c r="J753" s="235"/>
      <c r="K753" s="235"/>
    </row>
    <row r="754" spans="2:11" s="237" customFormat="1" ht="12.75">
      <c r="B754" s="235"/>
      <c r="C754" s="235"/>
      <c r="D754" s="236"/>
      <c r="E754" s="236"/>
      <c r="F754" s="236"/>
      <c r="G754" s="236"/>
      <c r="H754" s="236"/>
      <c r="I754" s="236"/>
      <c r="J754" s="235"/>
      <c r="K754" s="235"/>
    </row>
    <row r="755" spans="2:11" s="237" customFormat="1" ht="12.75">
      <c r="B755" s="235"/>
      <c r="C755" s="235"/>
      <c r="D755" s="236"/>
      <c r="E755" s="236"/>
      <c r="F755" s="236"/>
      <c r="G755" s="236"/>
      <c r="H755" s="236"/>
      <c r="I755" s="236"/>
      <c r="J755" s="235"/>
      <c r="K755" s="235"/>
    </row>
    <row r="756" spans="2:11" s="237" customFormat="1" ht="12.75">
      <c r="B756" s="235"/>
      <c r="C756" s="235"/>
      <c r="D756" s="236"/>
      <c r="E756" s="236"/>
      <c r="F756" s="236"/>
      <c r="G756" s="236"/>
      <c r="H756" s="236"/>
      <c r="I756" s="236"/>
      <c r="J756" s="235"/>
      <c r="K756" s="235"/>
    </row>
    <row r="757" spans="2:11" s="237" customFormat="1" ht="12.75">
      <c r="B757" s="235"/>
      <c r="C757" s="235"/>
      <c r="D757" s="236"/>
      <c r="E757" s="236"/>
      <c r="F757" s="236"/>
      <c r="G757" s="236"/>
      <c r="H757" s="236"/>
      <c r="I757" s="236"/>
      <c r="J757" s="235"/>
      <c r="K757" s="235"/>
    </row>
    <row r="758" spans="2:15" s="207" customFormat="1" ht="12.75">
      <c r="B758" s="235"/>
      <c r="C758" s="235"/>
      <c r="D758" s="236"/>
      <c r="E758" s="236"/>
      <c r="F758" s="236"/>
      <c r="G758" s="236"/>
      <c r="H758" s="236"/>
      <c r="I758" s="236"/>
      <c r="J758" s="235"/>
      <c r="K758" s="235"/>
      <c r="L758" s="237"/>
      <c r="M758" s="237"/>
      <c r="N758" s="237"/>
      <c r="O758" s="237"/>
    </row>
    <row r="759" spans="2:15" s="207" customFormat="1" ht="12.75">
      <c r="B759" s="235"/>
      <c r="C759" s="235"/>
      <c r="D759" s="236"/>
      <c r="E759" s="236"/>
      <c r="F759" s="236"/>
      <c r="G759" s="236"/>
      <c r="H759" s="236"/>
      <c r="I759" s="236"/>
      <c r="J759" s="235"/>
      <c r="K759" s="235"/>
      <c r="L759" s="237"/>
      <c r="M759" s="237"/>
      <c r="N759" s="237"/>
      <c r="O759" s="237"/>
    </row>
    <row r="760" spans="2:11" s="207" customFormat="1" ht="12.75">
      <c r="B760" s="208"/>
      <c r="C760" s="208"/>
      <c r="D760" s="209"/>
      <c r="E760" s="209"/>
      <c r="F760" s="209"/>
      <c r="G760" s="209"/>
      <c r="H760" s="209"/>
      <c r="I760" s="209"/>
      <c r="J760" s="208"/>
      <c r="K760" s="208"/>
    </row>
    <row r="761" spans="2:11" s="207" customFormat="1" ht="12.75">
      <c r="B761" s="208"/>
      <c r="C761" s="208"/>
      <c r="D761" s="209"/>
      <c r="E761" s="209"/>
      <c r="F761" s="209"/>
      <c r="G761" s="209"/>
      <c r="H761" s="209"/>
      <c r="I761" s="209"/>
      <c r="J761" s="208"/>
      <c r="K761" s="208"/>
    </row>
    <row r="762" spans="2:11" s="207" customFormat="1" ht="12.75">
      <c r="B762" s="208"/>
      <c r="C762" s="208"/>
      <c r="D762" s="209"/>
      <c r="E762" s="209"/>
      <c r="F762" s="209"/>
      <c r="G762" s="209"/>
      <c r="H762" s="209"/>
      <c r="I762" s="209"/>
      <c r="J762" s="208"/>
      <c r="K762" s="208"/>
    </row>
    <row r="763" spans="2:11" s="207" customFormat="1" ht="12.75">
      <c r="B763" s="208"/>
      <c r="C763" s="208"/>
      <c r="D763" s="209"/>
      <c r="E763" s="209"/>
      <c r="F763" s="209"/>
      <c r="G763" s="209"/>
      <c r="H763" s="209"/>
      <c r="I763" s="209"/>
      <c r="J763" s="208"/>
      <c r="K763" s="208"/>
    </row>
    <row r="764" spans="2:11" s="207" customFormat="1" ht="12.75">
      <c r="B764" s="208"/>
      <c r="C764" s="208"/>
      <c r="D764" s="209"/>
      <c r="E764" s="209"/>
      <c r="F764" s="209"/>
      <c r="G764" s="209"/>
      <c r="H764" s="209"/>
      <c r="I764" s="209"/>
      <c r="J764" s="208"/>
      <c r="K764" s="208"/>
    </row>
    <row r="765" spans="2:11" s="207" customFormat="1" ht="12.75">
      <c r="B765" s="208"/>
      <c r="C765" s="208"/>
      <c r="D765" s="209"/>
      <c r="E765" s="209"/>
      <c r="F765" s="209"/>
      <c r="G765" s="209"/>
      <c r="H765" s="209"/>
      <c r="I765" s="209"/>
      <c r="J765" s="208"/>
      <c r="K765" s="208"/>
    </row>
    <row r="766" spans="2:11" s="207" customFormat="1" ht="12.75">
      <c r="B766" s="208"/>
      <c r="C766" s="208"/>
      <c r="D766" s="209"/>
      <c r="E766" s="209"/>
      <c r="F766" s="209"/>
      <c r="G766" s="209"/>
      <c r="H766" s="209"/>
      <c r="I766" s="209"/>
      <c r="J766" s="208"/>
      <c r="K766" s="208"/>
    </row>
    <row r="767" spans="2:11" s="207" customFormat="1" ht="12.75">
      <c r="B767" s="208"/>
      <c r="C767" s="208"/>
      <c r="D767" s="209"/>
      <c r="E767" s="209"/>
      <c r="F767" s="209"/>
      <c r="G767" s="209"/>
      <c r="H767" s="209"/>
      <c r="I767" s="209"/>
      <c r="J767" s="208"/>
      <c r="K767" s="208"/>
    </row>
    <row r="768" spans="2:11" s="207" customFormat="1" ht="12.75">
      <c r="B768" s="208"/>
      <c r="C768" s="208"/>
      <c r="D768" s="209"/>
      <c r="E768" s="209"/>
      <c r="F768" s="209"/>
      <c r="G768" s="209"/>
      <c r="H768" s="209"/>
      <c r="I768" s="209"/>
      <c r="J768" s="208"/>
      <c r="K768" s="208"/>
    </row>
    <row r="769" spans="2:11" s="207" customFormat="1" ht="12.75">
      <c r="B769" s="208"/>
      <c r="C769" s="208"/>
      <c r="D769" s="209"/>
      <c r="E769" s="209"/>
      <c r="F769" s="209"/>
      <c r="G769" s="209"/>
      <c r="H769" s="209"/>
      <c r="I769" s="209"/>
      <c r="J769" s="208"/>
      <c r="K769" s="208"/>
    </row>
    <row r="770" spans="2:11" s="207" customFormat="1" ht="12.75">
      <c r="B770" s="208"/>
      <c r="C770" s="208"/>
      <c r="D770" s="209"/>
      <c r="E770" s="209"/>
      <c r="F770" s="209"/>
      <c r="G770" s="209"/>
      <c r="H770" s="209"/>
      <c r="I770" s="209"/>
      <c r="J770" s="208"/>
      <c r="K770" s="208"/>
    </row>
    <row r="771" spans="2:11" s="207" customFormat="1" ht="12.75">
      <c r="B771" s="208"/>
      <c r="C771" s="208"/>
      <c r="D771" s="209"/>
      <c r="E771" s="209"/>
      <c r="F771" s="209"/>
      <c r="G771" s="209"/>
      <c r="H771" s="209"/>
      <c r="I771" s="209"/>
      <c r="J771" s="208"/>
      <c r="K771" s="208"/>
    </row>
    <row r="772" spans="2:11" s="207" customFormat="1" ht="12.75">
      <c r="B772" s="208"/>
      <c r="C772" s="208"/>
      <c r="D772" s="209"/>
      <c r="E772" s="209"/>
      <c r="F772" s="209"/>
      <c r="G772" s="209"/>
      <c r="H772" s="209"/>
      <c r="I772" s="209"/>
      <c r="J772" s="208"/>
      <c r="K772" s="208"/>
    </row>
    <row r="773" spans="1:15" s="207" customFormat="1" ht="12.75">
      <c r="A773" s="237"/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L773" s="237"/>
      <c r="M773" s="237"/>
      <c r="N773" s="237"/>
      <c r="O773" s="237"/>
    </row>
    <row r="774" spans="1:15" s="207" customFormat="1" ht="12.75">
      <c r="A774" s="237"/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L774" s="237"/>
      <c r="M774" s="237"/>
      <c r="N774" s="237"/>
      <c r="O774" s="237"/>
    </row>
    <row r="775" spans="1:15" s="207" customFormat="1" ht="12.75">
      <c r="A775" s="237"/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L775" s="237"/>
      <c r="M775" s="237"/>
      <c r="N775" s="237"/>
      <c r="O775" s="237"/>
    </row>
    <row r="776" spans="1:15" s="207" customFormat="1" ht="12.75">
      <c r="A776" s="237"/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L776" s="237"/>
      <c r="M776" s="237"/>
      <c r="N776" s="237"/>
      <c r="O776" s="237"/>
    </row>
    <row r="777" spans="1:15" s="207" customFormat="1" ht="12.75">
      <c r="A777" s="237"/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L777" s="237"/>
      <c r="M777" s="237"/>
      <c r="N777" s="237"/>
      <c r="O777" s="237"/>
    </row>
    <row r="778" spans="1:15" s="207" customFormat="1" ht="12.75">
      <c r="A778" s="237"/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  <c r="L778" s="237"/>
      <c r="M778" s="237"/>
      <c r="N778" s="237"/>
      <c r="O778" s="237"/>
    </row>
    <row r="779" spans="1:15" s="207" customFormat="1" ht="12.75">
      <c r="A779" s="237"/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  <c r="L779" s="237"/>
      <c r="M779" s="237"/>
      <c r="N779" s="237"/>
      <c r="O779" s="237"/>
    </row>
    <row r="780" spans="1:15" s="207" customFormat="1" ht="12.75">
      <c r="A780" s="237"/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  <c r="L780" s="237"/>
      <c r="M780" s="237"/>
      <c r="N780" s="237"/>
      <c r="O780" s="237"/>
    </row>
    <row r="781" spans="1:15" s="207" customFormat="1" ht="12.75">
      <c r="A781" s="237"/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  <c r="L781" s="237"/>
      <c r="M781" s="237"/>
      <c r="N781" s="237"/>
      <c r="O781" s="237"/>
    </row>
    <row r="782" spans="1:15" s="207" customFormat="1" ht="12.75">
      <c r="A782" s="237"/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  <c r="L782" s="237"/>
      <c r="M782" s="237"/>
      <c r="N782" s="237"/>
      <c r="O782" s="237"/>
    </row>
    <row r="783" spans="1:15" s="207" customFormat="1" ht="12.75">
      <c r="A783" s="237"/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  <c r="L783" s="237"/>
      <c r="M783" s="237"/>
      <c r="N783" s="237"/>
      <c r="O783" s="237"/>
    </row>
    <row r="784" spans="1:15" s="207" customFormat="1" ht="12.75">
      <c r="A784" s="237"/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  <c r="L784" s="237"/>
      <c r="M784" s="237"/>
      <c r="N784" s="237"/>
      <c r="O784" s="237"/>
    </row>
    <row r="785" spans="1:15" s="207" customFormat="1" ht="12.75">
      <c r="A785" s="237"/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1:15" s="207" customFormat="1" ht="12.75">
      <c r="A786" s="237"/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1:15" s="207" customFormat="1" ht="12.75">
      <c r="A787" s="237"/>
      <c r="B787" s="235"/>
      <c r="C787" s="235"/>
      <c r="D787" s="236"/>
      <c r="E787" s="236"/>
      <c r="F787" s="236"/>
      <c r="G787" s="236"/>
      <c r="H787" s="236"/>
      <c r="I787" s="236"/>
      <c r="J787" s="235"/>
      <c r="K787" s="235"/>
      <c r="L787" s="237"/>
      <c r="M787" s="237"/>
      <c r="N787" s="237"/>
      <c r="O787" s="237"/>
    </row>
    <row r="788" spans="1:15" s="207" customFormat="1" ht="12.75">
      <c r="A788" s="237"/>
      <c r="B788" s="235"/>
      <c r="C788" s="235"/>
      <c r="D788" s="236"/>
      <c r="E788" s="236"/>
      <c r="F788" s="236"/>
      <c r="G788" s="236"/>
      <c r="H788" s="236"/>
      <c r="I788" s="236"/>
      <c r="J788" s="235"/>
      <c r="K788" s="235"/>
      <c r="L788" s="237"/>
      <c r="M788" s="237"/>
      <c r="N788" s="237"/>
      <c r="O788" s="237"/>
    </row>
    <row r="789" spans="1:15" s="207" customFormat="1" ht="12.75">
      <c r="A789" s="237"/>
      <c r="B789" s="235"/>
      <c r="C789" s="235"/>
      <c r="D789" s="236"/>
      <c r="E789" s="236"/>
      <c r="F789" s="236"/>
      <c r="G789" s="236"/>
      <c r="H789" s="236"/>
      <c r="I789" s="236"/>
      <c r="J789" s="235"/>
      <c r="K789" s="235"/>
      <c r="L789" s="237"/>
      <c r="M789" s="237"/>
      <c r="N789" s="237"/>
      <c r="O789" s="237"/>
    </row>
    <row r="790" spans="1:15" s="207" customFormat="1" ht="12.75">
      <c r="A790" s="237"/>
      <c r="B790" s="235"/>
      <c r="C790" s="235"/>
      <c r="D790" s="236"/>
      <c r="E790" s="236"/>
      <c r="F790" s="236"/>
      <c r="G790" s="236"/>
      <c r="H790" s="236"/>
      <c r="I790" s="236"/>
      <c r="J790" s="235"/>
      <c r="K790" s="235"/>
      <c r="L790" s="237"/>
      <c r="M790" s="237"/>
      <c r="N790" s="237"/>
      <c r="O790" s="237"/>
    </row>
    <row r="791" spans="1:15" s="207" customFormat="1" ht="12.75">
      <c r="A791" s="237"/>
      <c r="B791" s="235"/>
      <c r="C791" s="235"/>
      <c r="D791" s="236"/>
      <c r="E791" s="236"/>
      <c r="F791" s="236"/>
      <c r="G791" s="236"/>
      <c r="H791" s="236"/>
      <c r="I791" s="236"/>
      <c r="J791" s="235"/>
      <c r="K791" s="235"/>
      <c r="L791" s="237"/>
      <c r="M791" s="237"/>
      <c r="N791" s="237"/>
      <c r="O791" s="237"/>
    </row>
    <row r="792" spans="1:15" s="207" customFormat="1" ht="12.75">
      <c r="A792" s="237"/>
      <c r="B792" s="235"/>
      <c r="C792" s="235"/>
      <c r="D792" s="236"/>
      <c r="E792" s="236"/>
      <c r="F792" s="236"/>
      <c r="G792" s="236"/>
      <c r="H792" s="236"/>
      <c r="I792" s="236"/>
      <c r="J792" s="235"/>
      <c r="K792" s="235"/>
      <c r="L792" s="237"/>
      <c r="M792" s="237"/>
      <c r="N792" s="237"/>
      <c r="O792" s="237"/>
    </row>
    <row r="793" spans="1:15" s="207" customFormat="1" ht="12.75">
      <c r="A793" s="237"/>
      <c r="B793" s="235"/>
      <c r="C793" s="235"/>
      <c r="D793" s="236"/>
      <c r="E793" s="236"/>
      <c r="F793" s="236"/>
      <c r="G793" s="236"/>
      <c r="H793" s="236"/>
      <c r="I793" s="236"/>
      <c r="J793" s="235"/>
      <c r="K793" s="235"/>
      <c r="L793" s="237"/>
      <c r="M793" s="237"/>
      <c r="N793" s="237"/>
      <c r="O793" s="237"/>
    </row>
    <row r="794" spans="1:15" s="207" customFormat="1" ht="12.75">
      <c r="A794" s="237"/>
      <c r="B794" s="235"/>
      <c r="C794" s="235"/>
      <c r="D794" s="236"/>
      <c r="E794" s="236"/>
      <c r="F794" s="236"/>
      <c r="G794" s="236"/>
      <c r="H794" s="236"/>
      <c r="I794" s="236"/>
      <c r="J794" s="235"/>
      <c r="K794" s="235"/>
      <c r="L794" s="237"/>
      <c r="M794" s="237"/>
      <c r="N794" s="237"/>
      <c r="O794" s="237"/>
    </row>
    <row r="795" spans="1:15" s="207" customFormat="1" ht="12.75">
      <c r="A795" s="237"/>
      <c r="B795" s="235"/>
      <c r="C795" s="235"/>
      <c r="D795" s="236"/>
      <c r="E795" s="236"/>
      <c r="F795" s="236"/>
      <c r="G795" s="236"/>
      <c r="H795" s="236"/>
      <c r="I795" s="236"/>
      <c r="J795" s="235"/>
      <c r="K795" s="235"/>
      <c r="L795" s="237"/>
      <c r="M795" s="237"/>
      <c r="N795" s="237"/>
      <c r="O795" s="237"/>
    </row>
    <row r="796" spans="1:15" s="207" customFormat="1" ht="12.75">
      <c r="A796" s="237"/>
      <c r="B796" s="235"/>
      <c r="C796" s="235"/>
      <c r="D796" s="236"/>
      <c r="E796" s="236"/>
      <c r="F796" s="236"/>
      <c r="G796" s="236"/>
      <c r="H796" s="236"/>
      <c r="I796" s="236"/>
      <c r="J796" s="235"/>
      <c r="K796" s="235"/>
      <c r="L796" s="237"/>
      <c r="M796" s="237"/>
      <c r="N796" s="237"/>
      <c r="O796" s="237"/>
    </row>
    <row r="797" spans="1:15" s="207" customFormat="1" ht="12.75">
      <c r="A797" s="237"/>
      <c r="B797" s="235"/>
      <c r="C797" s="235"/>
      <c r="D797" s="236"/>
      <c r="E797" s="236"/>
      <c r="F797" s="236"/>
      <c r="G797" s="236"/>
      <c r="H797" s="236"/>
      <c r="I797" s="236"/>
      <c r="J797" s="235"/>
      <c r="K797" s="235"/>
      <c r="L797" s="237"/>
      <c r="M797" s="237"/>
      <c r="N797" s="237"/>
      <c r="O797" s="237"/>
    </row>
    <row r="798" spans="1:15" s="207" customFormat="1" ht="12.75">
      <c r="A798" s="237"/>
      <c r="B798" s="235"/>
      <c r="C798" s="235"/>
      <c r="D798" s="236"/>
      <c r="E798" s="236"/>
      <c r="F798" s="236"/>
      <c r="G798" s="236"/>
      <c r="H798" s="236"/>
      <c r="I798" s="236"/>
      <c r="J798" s="235"/>
      <c r="K798" s="235"/>
      <c r="L798" s="237"/>
      <c r="M798" s="237"/>
      <c r="N798" s="237"/>
      <c r="O798" s="237"/>
    </row>
    <row r="799" spans="1:15" s="207" customFormat="1" ht="12.75">
      <c r="A799" s="237"/>
      <c r="B799" s="235"/>
      <c r="C799" s="235"/>
      <c r="D799" s="236"/>
      <c r="E799" s="236"/>
      <c r="F799" s="236"/>
      <c r="G799" s="236"/>
      <c r="H799" s="236"/>
      <c r="I799" s="236"/>
      <c r="J799" s="235"/>
      <c r="K799" s="235"/>
      <c r="L799" s="237"/>
      <c r="M799" s="237"/>
      <c r="N799" s="237"/>
      <c r="O799" s="237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2:11" s="207" customFormat="1" ht="12.75">
      <c r="B814" s="208"/>
      <c r="C814" s="208"/>
      <c r="D814" s="209"/>
      <c r="E814" s="209"/>
      <c r="F814" s="209"/>
      <c r="G814" s="209"/>
      <c r="H814" s="209"/>
      <c r="I814" s="209"/>
      <c r="J814" s="208"/>
      <c r="K814" s="208"/>
    </row>
    <row r="815" spans="2:11" s="207" customFormat="1" ht="12.75">
      <c r="B815" s="208"/>
      <c r="C815" s="208"/>
      <c r="D815" s="209"/>
      <c r="E815" s="209"/>
      <c r="F815" s="209"/>
      <c r="G815" s="209"/>
      <c r="H815" s="209"/>
      <c r="I815" s="209"/>
      <c r="J815" s="208"/>
      <c r="K815" s="208"/>
    </row>
    <row r="816" spans="2:11" s="207" customFormat="1" ht="12.75">
      <c r="B816" s="208"/>
      <c r="C816" s="208"/>
      <c r="D816" s="209"/>
      <c r="E816" s="209"/>
      <c r="F816" s="209"/>
      <c r="G816" s="209"/>
      <c r="H816" s="209"/>
      <c r="I816" s="209"/>
      <c r="J816" s="208"/>
      <c r="K816" s="208"/>
    </row>
    <row r="817" spans="2:11" s="207" customFormat="1" ht="12.75">
      <c r="B817" s="208"/>
      <c r="C817" s="208"/>
      <c r="D817" s="209"/>
      <c r="E817" s="209"/>
      <c r="F817" s="209"/>
      <c r="G817" s="209"/>
      <c r="H817" s="209"/>
      <c r="I817" s="209"/>
      <c r="J817" s="208"/>
      <c r="K817" s="208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2:11" s="207" customFormat="1" ht="12.75">
      <c r="B831" s="208"/>
      <c r="C831" s="208"/>
      <c r="D831" s="209"/>
      <c r="E831" s="209"/>
      <c r="F831" s="209"/>
      <c r="G831" s="209"/>
      <c r="H831" s="209"/>
      <c r="I831" s="209"/>
      <c r="J831" s="208"/>
      <c r="K831" s="208"/>
    </row>
    <row r="832" spans="2:11" s="207" customFormat="1" ht="12.75">
      <c r="B832" s="208"/>
      <c r="C832" s="208"/>
      <c r="D832" s="209"/>
      <c r="E832" s="209"/>
      <c r="F832" s="209"/>
      <c r="G832" s="209"/>
      <c r="H832" s="209"/>
      <c r="I832" s="209"/>
      <c r="J832" s="208"/>
      <c r="K832" s="208"/>
    </row>
    <row r="833" spans="2:11" s="207" customFormat="1" ht="12.75">
      <c r="B833" s="208"/>
      <c r="C833" s="208"/>
      <c r="D833" s="209"/>
      <c r="E833" s="209"/>
      <c r="F833" s="209"/>
      <c r="G833" s="209"/>
      <c r="H833" s="209"/>
      <c r="I833" s="209"/>
      <c r="J833" s="208"/>
      <c r="K833" s="208"/>
    </row>
    <row r="834" spans="2:11" s="207" customFormat="1" ht="12.75">
      <c r="B834" s="208"/>
      <c r="C834" s="208"/>
      <c r="D834" s="209"/>
      <c r="E834" s="209"/>
      <c r="F834" s="209"/>
      <c r="G834" s="209"/>
      <c r="H834" s="209"/>
      <c r="I834" s="209"/>
      <c r="J834" s="208"/>
      <c r="K834" s="208"/>
    </row>
    <row r="835" spans="2:11" s="207" customFormat="1" ht="12.75">
      <c r="B835" s="208"/>
      <c r="C835" s="208"/>
      <c r="D835" s="209"/>
      <c r="E835" s="209"/>
      <c r="F835" s="209"/>
      <c r="G835" s="209"/>
      <c r="H835" s="209"/>
      <c r="I835" s="209"/>
      <c r="J835" s="208"/>
      <c r="K835" s="208"/>
    </row>
    <row r="836" spans="2:11" s="207" customFormat="1" ht="12.75">
      <c r="B836" s="208"/>
      <c r="C836" s="208"/>
      <c r="D836" s="209"/>
      <c r="E836" s="209"/>
      <c r="F836" s="209"/>
      <c r="G836" s="209"/>
      <c r="H836" s="209"/>
      <c r="I836" s="209"/>
      <c r="J836" s="208"/>
      <c r="K836" s="208"/>
    </row>
    <row r="837" spans="2:11" s="207" customFormat="1" ht="12.75">
      <c r="B837" s="208"/>
      <c r="C837" s="208"/>
      <c r="D837" s="209"/>
      <c r="E837" s="209"/>
      <c r="F837" s="209"/>
      <c r="G837" s="209"/>
      <c r="H837" s="209"/>
      <c r="I837" s="209"/>
      <c r="J837" s="208"/>
      <c r="K837" s="208"/>
    </row>
    <row r="838" spans="2:11" s="207" customFormat="1" ht="12.75">
      <c r="B838" s="208"/>
      <c r="C838" s="208"/>
      <c r="D838" s="209"/>
      <c r="E838" s="209"/>
      <c r="F838" s="209"/>
      <c r="G838" s="209"/>
      <c r="H838" s="209"/>
      <c r="I838" s="209"/>
      <c r="J838" s="208"/>
      <c r="K838" s="208"/>
    </row>
    <row r="839" spans="2:11" s="207" customFormat="1" ht="12.75">
      <c r="B839" s="208"/>
      <c r="C839" s="208"/>
      <c r="D839" s="209"/>
      <c r="E839" s="209"/>
      <c r="F839" s="209"/>
      <c r="G839" s="209"/>
      <c r="H839" s="209"/>
      <c r="I839" s="209"/>
      <c r="J839" s="208"/>
      <c r="K839" s="208"/>
    </row>
    <row r="840" spans="2:11" s="207" customFormat="1" ht="12.75">
      <c r="B840" s="208"/>
      <c r="C840" s="208"/>
      <c r="D840" s="209"/>
      <c r="E840" s="209"/>
      <c r="F840" s="209"/>
      <c r="G840" s="209"/>
      <c r="H840" s="209"/>
      <c r="I840" s="209"/>
      <c r="J840" s="208"/>
      <c r="K840" s="208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4" s="207" customFormat="1" ht="38.25">
      <c r="B847" s="286" t="s">
        <v>30</v>
      </c>
      <c r="C847" s="287"/>
      <c r="D847" s="287" t="s">
        <v>29</v>
      </c>
      <c r="E847" s="287" t="s">
        <v>0</v>
      </c>
      <c r="F847" s="288"/>
      <c r="G847" s="286" t="s">
        <v>26</v>
      </c>
      <c r="H847" s="287"/>
      <c r="I847" s="287" t="s">
        <v>29</v>
      </c>
      <c r="J847" s="287" t="s">
        <v>0</v>
      </c>
      <c r="K847" s="208"/>
      <c r="L847" s="289" t="s">
        <v>91</v>
      </c>
      <c r="M847" s="288" t="s">
        <v>29</v>
      </c>
      <c r="N847" s="288" t="s">
        <v>0</v>
      </c>
    </row>
    <row r="848" spans="2:14" s="207" customFormat="1" ht="12.75">
      <c r="B848" s="290">
        <f aca="true" t="shared" si="8" ref="B848:B911">+B13</f>
        <v>37469</v>
      </c>
      <c r="C848" s="291"/>
      <c r="D848" s="282">
        <v>1596</v>
      </c>
      <c r="E848" s="282">
        <v>339.740881</v>
      </c>
      <c r="F848" s="282"/>
      <c r="G848" s="290">
        <f aca="true" t="shared" si="9" ref="G848:G856">+B848</f>
        <v>37469</v>
      </c>
      <c r="H848" s="291"/>
      <c r="I848" s="282">
        <v>66</v>
      </c>
      <c r="J848" s="282">
        <v>144.142248</v>
      </c>
      <c r="K848" s="208"/>
      <c r="L848" s="290">
        <f>+G848</f>
        <v>37469</v>
      </c>
      <c r="M848" s="282">
        <f aca="true" t="shared" si="10" ref="M848:M879">+D848+I848</f>
        <v>1662</v>
      </c>
      <c r="N848" s="282">
        <f aca="true" t="shared" si="11" ref="N848:N879">+E848+J848</f>
        <v>483.883129</v>
      </c>
    </row>
    <row r="849" spans="2:14" s="207" customFormat="1" ht="12.75">
      <c r="B849" s="290">
        <f t="shared" si="8"/>
        <v>37500</v>
      </c>
      <c r="C849" s="291"/>
      <c r="D849" s="282">
        <v>1792</v>
      </c>
      <c r="E849" s="282">
        <v>410.018484</v>
      </c>
      <c r="F849" s="282"/>
      <c r="G849" s="290">
        <f t="shared" si="9"/>
        <v>37500</v>
      </c>
      <c r="H849" s="291"/>
      <c r="I849" s="282">
        <v>77</v>
      </c>
      <c r="J849" s="282">
        <v>197.436743</v>
      </c>
      <c r="K849" s="208"/>
      <c r="L849" s="290">
        <f>+G849</f>
        <v>37500</v>
      </c>
      <c r="M849" s="282">
        <f t="shared" si="10"/>
        <v>1869</v>
      </c>
      <c r="N849" s="282">
        <f t="shared" si="11"/>
        <v>607.455227</v>
      </c>
    </row>
    <row r="850" spans="2:14" s="207" customFormat="1" ht="12.75">
      <c r="B850" s="290">
        <f t="shared" si="8"/>
        <v>37530</v>
      </c>
      <c r="C850" s="291"/>
      <c r="D850" s="282">
        <v>2015</v>
      </c>
      <c r="E850" s="282">
        <v>501.60163300000005</v>
      </c>
      <c r="F850" s="282"/>
      <c r="G850" s="290">
        <f t="shared" si="9"/>
        <v>37530</v>
      </c>
      <c r="H850" s="291"/>
      <c r="I850" s="282">
        <v>95</v>
      </c>
      <c r="J850" s="282">
        <v>208.659244</v>
      </c>
      <c r="K850" s="208"/>
      <c r="L850" s="290">
        <f>+G850</f>
        <v>37530</v>
      </c>
      <c r="M850" s="282">
        <f t="shared" si="10"/>
        <v>2110</v>
      </c>
      <c r="N850" s="282">
        <f t="shared" si="11"/>
        <v>710.260877</v>
      </c>
    </row>
    <row r="851" spans="2:14" s="207" customFormat="1" ht="12.75">
      <c r="B851" s="290">
        <f t="shared" si="8"/>
        <v>37561</v>
      </c>
      <c r="C851" s="291"/>
      <c r="D851" s="282">
        <v>2232</v>
      </c>
      <c r="E851" s="282">
        <v>574.426684</v>
      </c>
      <c r="F851" s="282"/>
      <c r="G851" s="290">
        <f t="shared" si="9"/>
        <v>37561</v>
      </c>
      <c r="H851" s="291"/>
      <c r="I851" s="282">
        <v>107</v>
      </c>
      <c r="J851" s="282">
        <v>212.071875</v>
      </c>
      <c r="K851" s="208"/>
      <c r="L851" s="290">
        <f aca="true" t="shared" si="12" ref="L851:L914">+G851</f>
        <v>37561</v>
      </c>
      <c r="M851" s="282">
        <f t="shared" si="10"/>
        <v>2339</v>
      </c>
      <c r="N851" s="282">
        <f t="shared" si="11"/>
        <v>786.498559</v>
      </c>
    </row>
    <row r="852" spans="2:14" s="207" customFormat="1" ht="12.75">
      <c r="B852" s="290">
        <f t="shared" si="8"/>
        <v>37591</v>
      </c>
      <c r="C852" s="291"/>
      <c r="D852" s="282">
        <v>2422</v>
      </c>
      <c r="E852" s="282">
        <v>706.747041</v>
      </c>
      <c r="F852" s="282"/>
      <c r="G852" s="290">
        <f t="shared" si="9"/>
        <v>37591</v>
      </c>
      <c r="H852" s="291"/>
      <c r="I852" s="282">
        <v>110</v>
      </c>
      <c r="J852" s="282">
        <v>220.983439</v>
      </c>
      <c r="K852" s="208"/>
      <c r="L852" s="290">
        <f t="shared" si="12"/>
        <v>37591</v>
      </c>
      <c r="M852" s="282">
        <f t="shared" si="10"/>
        <v>2532</v>
      </c>
      <c r="N852" s="282">
        <f t="shared" si="11"/>
        <v>927.73048</v>
      </c>
    </row>
    <row r="853" spans="2:14" s="306" customFormat="1" ht="12.75">
      <c r="B853" s="307">
        <f t="shared" si="8"/>
        <v>37622</v>
      </c>
      <c r="C853" s="311"/>
      <c r="D853" s="309">
        <v>2484</v>
      </c>
      <c r="E853" s="309">
        <v>803.295782</v>
      </c>
      <c r="F853" s="309"/>
      <c r="G853" s="307">
        <f t="shared" si="9"/>
        <v>37622</v>
      </c>
      <c r="H853" s="311"/>
      <c r="I853" s="309">
        <v>113</v>
      </c>
      <c r="J853" s="309">
        <v>229.78711700000002</v>
      </c>
      <c r="K853" s="308"/>
      <c r="L853" s="307">
        <f t="shared" si="12"/>
        <v>37622</v>
      </c>
      <c r="M853" s="309">
        <f t="shared" si="10"/>
        <v>2597</v>
      </c>
      <c r="N853" s="309">
        <f t="shared" si="11"/>
        <v>1033.082899</v>
      </c>
    </row>
    <row r="854" spans="2:14" s="306" customFormat="1" ht="12.75">
      <c r="B854" s="307">
        <f t="shared" si="8"/>
        <v>37653</v>
      </c>
      <c r="C854" s="311"/>
      <c r="D854" s="309">
        <v>2559</v>
      </c>
      <c r="E854" s="309">
        <v>870.249941</v>
      </c>
      <c r="F854" s="309"/>
      <c r="G854" s="307">
        <f t="shared" si="9"/>
        <v>37653</v>
      </c>
      <c r="H854" s="311"/>
      <c r="I854" s="309">
        <v>121</v>
      </c>
      <c r="J854" s="309">
        <v>249.62236600000003</v>
      </c>
      <c r="K854" s="308"/>
      <c r="L854" s="307">
        <f t="shared" si="12"/>
        <v>37653</v>
      </c>
      <c r="M854" s="309">
        <f t="shared" si="10"/>
        <v>2680</v>
      </c>
      <c r="N854" s="309">
        <f t="shared" si="11"/>
        <v>1119.872307</v>
      </c>
    </row>
    <row r="855" spans="2:14" s="306" customFormat="1" ht="12.75">
      <c r="B855" s="307">
        <f t="shared" si="8"/>
        <v>37681</v>
      </c>
      <c r="C855" s="311"/>
      <c r="D855" s="309">
        <v>2718</v>
      </c>
      <c r="E855" s="309">
        <v>942.964818</v>
      </c>
      <c r="F855" s="309"/>
      <c r="G855" s="307">
        <f t="shared" si="9"/>
        <v>37681</v>
      </c>
      <c r="H855" s="311"/>
      <c r="I855" s="309">
        <v>131</v>
      </c>
      <c r="J855" s="309">
        <v>262.05527700000005</v>
      </c>
      <c r="K855" s="308"/>
      <c r="L855" s="307">
        <f t="shared" si="12"/>
        <v>37681</v>
      </c>
      <c r="M855" s="309">
        <f t="shared" si="10"/>
        <v>2849</v>
      </c>
      <c r="N855" s="309">
        <f t="shared" si="11"/>
        <v>1205.020095</v>
      </c>
    </row>
    <row r="856" spans="2:14" s="306" customFormat="1" ht="12.75">
      <c r="B856" s="307">
        <f t="shared" si="8"/>
        <v>37712</v>
      </c>
      <c r="C856" s="311"/>
      <c r="D856" s="309">
        <v>2883</v>
      </c>
      <c r="E856" s="309">
        <v>1037.6269800000002</v>
      </c>
      <c r="F856" s="309"/>
      <c r="G856" s="307">
        <f t="shared" si="9"/>
        <v>37712</v>
      </c>
      <c r="H856" s="311"/>
      <c r="I856" s="309">
        <v>137</v>
      </c>
      <c r="J856" s="309">
        <v>313.92261300000007</v>
      </c>
      <c r="K856" s="308"/>
      <c r="L856" s="307">
        <f t="shared" si="12"/>
        <v>37712</v>
      </c>
      <c r="M856" s="309">
        <f t="shared" si="10"/>
        <v>3020</v>
      </c>
      <c r="N856" s="309">
        <f t="shared" si="11"/>
        <v>1351.5495930000002</v>
      </c>
    </row>
    <row r="857" spans="2:14" s="306" customFormat="1" ht="12.75">
      <c r="B857" s="307">
        <f t="shared" si="8"/>
        <v>37742</v>
      </c>
      <c r="C857" s="311"/>
      <c r="D857" s="309">
        <v>2976</v>
      </c>
      <c r="E857" s="309">
        <v>1111.380186</v>
      </c>
      <c r="F857" s="309"/>
      <c r="G857" s="307">
        <f aca="true" t="shared" si="13" ref="G857:G922">+B857</f>
        <v>37742</v>
      </c>
      <c r="H857" s="311"/>
      <c r="I857" s="309">
        <v>149</v>
      </c>
      <c r="J857" s="309">
        <v>318.02967500000005</v>
      </c>
      <c r="K857" s="308"/>
      <c r="L857" s="307">
        <f t="shared" si="12"/>
        <v>37742</v>
      </c>
      <c r="M857" s="309">
        <f t="shared" si="10"/>
        <v>3125</v>
      </c>
      <c r="N857" s="309">
        <f t="shared" si="11"/>
        <v>1429.409861</v>
      </c>
    </row>
    <row r="858" spans="2:14" s="306" customFormat="1" ht="12.75">
      <c r="B858" s="307">
        <f t="shared" si="8"/>
        <v>37773</v>
      </c>
      <c r="C858" s="311"/>
      <c r="D858" s="309">
        <v>3092</v>
      </c>
      <c r="E858" s="309">
        <v>1207.787367</v>
      </c>
      <c r="F858" s="309"/>
      <c r="G858" s="307">
        <f t="shared" si="13"/>
        <v>37773</v>
      </c>
      <c r="H858" s="311"/>
      <c r="I858" s="309">
        <v>152</v>
      </c>
      <c r="J858" s="309">
        <v>301.12167500000004</v>
      </c>
      <c r="K858" s="308"/>
      <c r="L858" s="307">
        <f t="shared" si="12"/>
        <v>37773</v>
      </c>
      <c r="M858" s="309">
        <f t="shared" si="10"/>
        <v>3244</v>
      </c>
      <c r="N858" s="309">
        <f t="shared" si="11"/>
        <v>1508.909042</v>
      </c>
    </row>
    <row r="859" spans="2:14" s="306" customFormat="1" ht="12.75">
      <c r="B859" s="307">
        <f t="shared" si="8"/>
        <v>37803</v>
      </c>
      <c r="C859" s="311"/>
      <c r="D859" s="309">
        <v>3205</v>
      </c>
      <c r="E859" s="309">
        <v>1269.3781020000001</v>
      </c>
      <c r="F859" s="309"/>
      <c r="G859" s="307">
        <f t="shared" si="13"/>
        <v>37803</v>
      </c>
      <c r="H859" s="311"/>
      <c r="I859" s="309">
        <v>159</v>
      </c>
      <c r="J859" s="309">
        <v>305.30162000000007</v>
      </c>
      <c r="K859" s="308"/>
      <c r="L859" s="307">
        <f t="shared" si="12"/>
        <v>37803</v>
      </c>
      <c r="M859" s="309">
        <f t="shared" si="10"/>
        <v>3364</v>
      </c>
      <c r="N859" s="309">
        <f t="shared" si="11"/>
        <v>1574.6797220000003</v>
      </c>
    </row>
    <row r="860" spans="2:14" s="306" customFormat="1" ht="12.75">
      <c r="B860" s="307">
        <f t="shared" si="8"/>
        <v>37834</v>
      </c>
      <c r="C860" s="311"/>
      <c r="D860" s="309">
        <v>3326</v>
      </c>
      <c r="E860" s="309">
        <v>1332.773566</v>
      </c>
      <c r="F860" s="309"/>
      <c r="G860" s="307">
        <f t="shared" si="13"/>
        <v>37834</v>
      </c>
      <c r="H860" s="311"/>
      <c r="I860" s="309">
        <v>160</v>
      </c>
      <c r="J860" s="309">
        <v>311.366959</v>
      </c>
      <c r="K860" s="308"/>
      <c r="L860" s="307">
        <f t="shared" si="12"/>
        <v>37834</v>
      </c>
      <c r="M860" s="309">
        <f t="shared" si="10"/>
        <v>3486</v>
      </c>
      <c r="N860" s="309">
        <f t="shared" si="11"/>
        <v>1644.140525</v>
      </c>
    </row>
    <row r="861" spans="2:14" s="306" customFormat="1" ht="12.75">
      <c r="B861" s="307">
        <f t="shared" si="8"/>
        <v>37865</v>
      </c>
      <c r="C861" s="311"/>
      <c r="D861" s="309">
        <v>3434</v>
      </c>
      <c r="E861" s="309">
        <v>1367.536926</v>
      </c>
      <c r="F861" s="309"/>
      <c r="G861" s="307">
        <f t="shared" si="13"/>
        <v>37865</v>
      </c>
      <c r="H861" s="311"/>
      <c r="I861" s="309">
        <v>170</v>
      </c>
      <c r="J861" s="309">
        <v>272.854059</v>
      </c>
      <c r="K861" s="308"/>
      <c r="L861" s="307">
        <f t="shared" si="12"/>
        <v>37865</v>
      </c>
      <c r="M861" s="309">
        <f t="shared" si="10"/>
        <v>3604</v>
      </c>
      <c r="N861" s="309">
        <f t="shared" si="11"/>
        <v>1640.390985</v>
      </c>
    </row>
    <row r="862" spans="2:14" s="306" customFormat="1" ht="12.75">
      <c r="B862" s="307">
        <f t="shared" si="8"/>
        <v>37895</v>
      </c>
      <c r="C862" s="311"/>
      <c r="D862" s="309">
        <v>3473</v>
      </c>
      <c r="E862" s="309">
        <v>1414.173442</v>
      </c>
      <c r="F862" s="309"/>
      <c r="G862" s="307">
        <f t="shared" si="13"/>
        <v>37895</v>
      </c>
      <c r="H862" s="311"/>
      <c r="I862" s="309">
        <v>173</v>
      </c>
      <c r="J862" s="309">
        <v>277.20442</v>
      </c>
      <c r="K862" s="308"/>
      <c r="L862" s="307">
        <f t="shared" si="12"/>
        <v>37895</v>
      </c>
      <c r="M862" s="309">
        <f t="shared" si="10"/>
        <v>3646</v>
      </c>
      <c r="N862" s="309">
        <f t="shared" si="11"/>
        <v>1691.377862</v>
      </c>
    </row>
    <row r="863" spans="2:14" s="306" customFormat="1" ht="12.75">
      <c r="B863" s="307">
        <f t="shared" si="8"/>
        <v>37926</v>
      </c>
      <c r="C863" s="311"/>
      <c r="D863" s="309">
        <v>3563</v>
      </c>
      <c r="E863" s="309">
        <v>1459.761927</v>
      </c>
      <c r="F863" s="309"/>
      <c r="G863" s="307">
        <f t="shared" si="13"/>
        <v>37926</v>
      </c>
      <c r="H863" s="311"/>
      <c r="I863" s="309">
        <v>180</v>
      </c>
      <c r="J863" s="309">
        <v>202.080948</v>
      </c>
      <c r="K863" s="308"/>
      <c r="L863" s="307">
        <f t="shared" si="12"/>
        <v>37926</v>
      </c>
      <c r="M863" s="309">
        <f t="shared" si="10"/>
        <v>3743</v>
      </c>
      <c r="N863" s="309">
        <f t="shared" si="11"/>
        <v>1661.842875</v>
      </c>
    </row>
    <row r="864" spans="2:14" s="306" customFormat="1" ht="12.75">
      <c r="B864" s="307">
        <f t="shared" si="8"/>
        <v>37956</v>
      </c>
      <c r="C864" s="311"/>
      <c r="D864" s="309">
        <v>3654</v>
      </c>
      <c r="E864" s="309">
        <v>1489.9382500000002</v>
      </c>
      <c r="F864" s="309"/>
      <c r="G864" s="307">
        <f t="shared" si="13"/>
        <v>37956</v>
      </c>
      <c r="H864" s="311"/>
      <c r="I864" s="309">
        <v>187</v>
      </c>
      <c r="J864" s="309">
        <v>186.26830800000002</v>
      </c>
      <c r="K864" s="308"/>
      <c r="L864" s="307">
        <f t="shared" si="12"/>
        <v>37956</v>
      </c>
      <c r="M864" s="309">
        <f t="shared" si="10"/>
        <v>3841</v>
      </c>
      <c r="N864" s="309">
        <f t="shared" si="11"/>
        <v>1676.206558</v>
      </c>
    </row>
    <row r="865" spans="2:14" s="306" customFormat="1" ht="12.75">
      <c r="B865" s="307">
        <f t="shared" si="8"/>
        <v>37987</v>
      </c>
      <c r="C865" s="311"/>
      <c r="D865" s="309">
        <v>3646</v>
      </c>
      <c r="E865" s="309">
        <v>1514.742236</v>
      </c>
      <c r="F865" s="309"/>
      <c r="G865" s="307">
        <f t="shared" si="13"/>
        <v>37987</v>
      </c>
      <c r="H865" s="311"/>
      <c r="I865" s="309">
        <v>184</v>
      </c>
      <c r="J865" s="309">
        <v>138.303077</v>
      </c>
      <c r="K865" s="308"/>
      <c r="L865" s="307">
        <f t="shared" si="12"/>
        <v>37987</v>
      </c>
      <c r="M865" s="309">
        <f t="shared" si="10"/>
        <v>3830</v>
      </c>
      <c r="N865" s="309">
        <f t="shared" si="11"/>
        <v>1653.045313</v>
      </c>
    </row>
    <row r="866" spans="2:14" s="306" customFormat="1" ht="12.75">
      <c r="B866" s="307">
        <f t="shared" si="8"/>
        <v>38018</v>
      </c>
      <c r="C866" s="311"/>
      <c r="D866" s="309">
        <v>3644</v>
      </c>
      <c r="E866" s="309">
        <v>1503.2856350000002</v>
      </c>
      <c r="F866" s="309"/>
      <c r="G866" s="307">
        <f t="shared" si="13"/>
        <v>38018</v>
      </c>
      <c r="H866" s="311"/>
      <c r="I866" s="309">
        <v>188</v>
      </c>
      <c r="J866" s="309">
        <v>133.688655</v>
      </c>
      <c r="K866" s="308"/>
      <c r="L866" s="307">
        <f t="shared" si="12"/>
        <v>38018</v>
      </c>
      <c r="M866" s="309">
        <f t="shared" si="10"/>
        <v>3832</v>
      </c>
      <c r="N866" s="309">
        <f t="shared" si="11"/>
        <v>1636.97429</v>
      </c>
    </row>
    <row r="867" spans="2:14" s="306" customFormat="1" ht="12.75">
      <c r="B867" s="307">
        <f t="shared" si="8"/>
        <v>38047</v>
      </c>
      <c r="C867" s="311"/>
      <c r="D867" s="309">
        <v>3670</v>
      </c>
      <c r="E867" s="309">
        <v>1528.184397</v>
      </c>
      <c r="F867" s="309"/>
      <c r="G867" s="307">
        <f t="shared" si="13"/>
        <v>38047</v>
      </c>
      <c r="H867" s="311"/>
      <c r="I867" s="309">
        <v>188</v>
      </c>
      <c r="J867" s="309">
        <v>131.74960900000002</v>
      </c>
      <c r="K867" s="308"/>
      <c r="L867" s="307">
        <f t="shared" si="12"/>
        <v>38047</v>
      </c>
      <c r="M867" s="309">
        <f t="shared" si="10"/>
        <v>3858</v>
      </c>
      <c r="N867" s="309">
        <f t="shared" si="11"/>
        <v>1659.934006</v>
      </c>
    </row>
    <row r="868" spans="2:14" s="306" customFormat="1" ht="12.75">
      <c r="B868" s="307">
        <f t="shared" si="8"/>
        <v>38078</v>
      </c>
      <c r="C868" s="311"/>
      <c r="D868" s="309">
        <v>3670</v>
      </c>
      <c r="E868" s="309">
        <v>1453.6976820000002</v>
      </c>
      <c r="F868" s="309"/>
      <c r="G868" s="307">
        <f t="shared" si="13"/>
        <v>38078</v>
      </c>
      <c r="H868" s="311"/>
      <c r="I868" s="309">
        <v>188</v>
      </c>
      <c r="J868" s="309">
        <v>130.064382</v>
      </c>
      <c r="K868" s="308"/>
      <c r="L868" s="307">
        <f t="shared" si="12"/>
        <v>38078</v>
      </c>
      <c r="M868" s="309">
        <f t="shared" si="10"/>
        <v>3858</v>
      </c>
      <c r="N868" s="309">
        <f t="shared" si="11"/>
        <v>1583.7620640000002</v>
      </c>
    </row>
    <row r="869" spans="2:14" s="306" customFormat="1" ht="12.75">
      <c r="B869" s="307">
        <f t="shared" si="8"/>
        <v>38108</v>
      </c>
      <c r="C869" s="311"/>
      <c r="D869" s="309">
        <v>3659</v>
      </c>
      <c r="E869" s="309">
        <v>1454.927085</v>
      </c>
      <c r="F869" s="309"/>
      <c r="G869" s="307">
        <f t="shared" si="13"/>
        <v>38108</v>
      </c>
      <c r="H869" s="311"/>
      <c r="I869" s="309">
        <v>197</v>
      </c>
      <c r="J869" s="309">
        <v>126.19818200000002</v>
      </c>
      <c r="K869" s="308"/>
      <c r="L869" s="307">
        <f t="shared" si="12"/>
        <v>38108</v>
      </c>
      <c r="M869" s="309">
        <f t="shared" si="10"/>
        <v>3856</v>
      </c>
      <c r="N869" s="309">
        <f t="shared" si="11"/>
        <v>1581.1252670000001</v>
      </c>
    </row>
    <row r="870" spans="2:14" s="306" customFormat="1" ht="12.75">
      <c r="B870" s="307">
        <f t="shared" si="8"/>
        <v>38139</v>
      </c>
      <c r="C870" s="311"/>
      <c r="D870" s="309">
        <v>3673</v>
      </c>
      <c r="E870" s="309">
        <v>1464.872069</v>
      </c>
      <c r="F870" s="309"/>
      <c r="G870" s="307">
        <f t="shared" si="13"/>
        <v>38139</v>
      </c>
      <c r="H870" s="311"/>
      <c r="I870" s="309">
        <v>196</v>
      </c>
      <c r="J870" s="309">
        <v>57.022555</v>
      </c>
      <c r="K870" s="308"/>
      <c r="L870" s="307">
        <f t="shared" si="12"/>
        <v>38139</v>
      </c>
      <c r="M870" s="309">
        <f t="shared" si="10"/>
        <v>3869</v>
      </c>
      <c r="N870" s="309">
        <f t="shared" si="11"/>
        <v>1521.894624</v>
      </c>
    </row>
    <row r="871" spans="2:14" s="306" customFormat="1" ht="12.75">
      <c r="B871" s="307">
        <f t="shared" si="8"/>
        <v>38169</v>
      </c>
      <c r="C871" s="311"/>
      <c r="D871" s="309">
        <v>3638</v>
      </c>
      <c r="E871" s="309">
        <v>1487.45135</v>
      </c>
      <c r="F871" s="309"/>
      <c r="G871" s="307">
        <f t="shared" si="13"/>
        <v>38169</v>
      </c>
      <c r="H871" s="311"/>
      <c r="I871" s="309">
        <v>195</v>
      </c>
      <c r="J871" s="309">
        <v>59</v>
      </c>
      <c r="K871" s="308"/>
      <c r="L871" s="307">
        <f t="shared" si="12"/>
        <v>38169</v>
      </c>
      <c r="M871" s="309">
        <f t="shared" si="10"/>
        <v>3833</v>
      </c>
      <c r="N871" s="309">
        <f t="shared" si="11"/>
        <v>1546.45135</v>
      </c>
    </row>
    <row r="872" spans="2:14" s="306" customFormat="1" ht="12.75">
      <c r="B872" s="307">
        <f t="shared" si="8"/>
        <v>38200</v>
      </c>
      <c r="C872" s="311"/>
      <c r="D872" s="309">
        <v>3599</v>
      </c>
      <c r="E872" s="309">
        <v>1468.7476689999999</v>
      </c>
      <c r="F872" s="309"/>
      <c r="G872" s="307">
        <f t="shared" si="13"/>
        <v>38200</v>
      </c>
      <c r="H872" s="311"/>
      <c r="I872" s="309">
        <v>192</v>
      </c>
      <c r="J872" s="309">
        <v>60</v>
      </c>
      <c r="K872" s="308"/>
      <c r="L872" s="307">
        <f t="shared" si="12"/>
        <v>38200</v>
      </c>
      <c r="M872" s="309">
        <f t="shared" si="10"/>
        <v>3791</v>
      </c>
      <c r="N872" s="309">
        <f t="shared" si="11"/>
        <v>1528.7476689999999</v>
      </c>
    </row>
    <row r="873" spans="2:14" s="306" customFormat="1" ht="12.75">
      <c r="B873" s="307">
        <f t="shared" si="8"/>
        <v>38231</v>
      </c>
      <c r="C873" s="311"/>
      <c r="D873" s="309">
        <v>3543</v>
      </c>
      <c r="E873" s="309">
        <v>1391.2904669999998</v>
      </c>
      <c r="F873" s="309"/>
      <c r="G873" s="307">
        <f t="shared" si="13"/>
        <v>38231</v>
      </c>
      <c r="H873" s="311"/>
      <c r="I873" s="309">
        <v>213</v>
      </c>
      <c r="J873" s="309">
        <v>123</v>
      </c>
      <c r="K873" s="308"/>
      <c r="L873" s="307">
        <f t="shared" si="12"/>
        <v>38231</v>
      </c>
      <c r="M873" s="309">
        <f t="shared" si="10"/>
        <v>3756</v>
      </c>
      <c r="N873" s="309">
        <f t="shared" si="11"/>
        <v>1514.2904669999998</v>
      </c>
    </row>
    <row r="874" spans="2:14" s="306" customFormat="1" ht="12.75">
      <c r="B874" s="307">
        <f t="shared" si="8"/>
        <v>38261</v>
      </c>
      <c r="C874" s="311"/>
      <c r="D874" s="309">
        <v>3526</v>
      </c>
      <c r="E874" s="309">
        <v>1482.394249</v>
      </c>
      <c r="F874" s="309"/>
      <c r="G874" s="307">
        <f t="shared" si="13"/>
        <v>38261</v>
      </c>
      <c r="H874" s="311"/>
      <c r="I874" s="309">
        <v>188</v>
      </c>
      <c r="J874" s="309">
        <v>61.971718</v>
      </c>
      <c r="K874" s="308"/>
      <c r="L874" s="307">
        <f t="shared" si="12"/>
        <v>38261</v>
      </c>
      <c r="M874" s="309">
        <f t="shared" si="10"/>
        <v>3714</v>
      </c>
      <c r="N874" s="309">
        <f t="shared" si="11"/>
        <v>1544.365967</v>
      </c>
    </row>
    <row r="875" spans="2:14" s="306" customFormat="1" ht="12.75">
      <c r="B875" s="307">
        <f t="shared" si="8"/>
        <v>38292</v>
      </c>
      <c r="C875" s="311"/>
      <c r="D875" s="309">
        <v>3476</v>
      </c>
      <c r="E875" s="309">
        <v>1501.3152519999999</v>
      </c>
      <c r="F875" s="309"/>
      <c r="G875" s="307">
        <f t="shared" si="13"/>
        <v>38292</v>
      </c>
      <c r="H875" s="311"/>
      <c r="I875" s="309">
        <v>188</v>
      </c>
      <c r="J875" s="309">
        <v>58.418631000000005</v>
      </c>
      <c r="K875" s="308"/>
      <c r="L875" s="307">
        <f t="shared" si="12"/>
        <v>38292</v>
      </c>
      <c r="M875" s="309">
        <f t="shared" si="10"/>
        <v>3664</v>
      </c>
      <c r="N875" s="309">
        <f t="shared" si="11"/>
        <v>1559.7338829999999</v>
      </c>
    </row>
    <row r="876" spans="2:14" s="306" customFormat="1" ht="12.75">
      <c r="B876" s="307">
        <f t="shared" si="8"/>
        <v>38322</v>
      </c>
      <c r="C876" s="311"/>
      <c r="D876" s="309">
        <v>3428</v>
      </c>
      <c r="E876" s="309">
        <v>1534.3873589999998</v>
      </c>
      <c r="F876" s="309"/>
      <c r="G876" s="307">
        <f t="shared" si="13"/>
        <v>38322</v>
      </c>
      <c r="H876" s="311"/>
      <c r="I876" s="309">
        <v>184</v>
      </c>
      <c r="J876" s="309">
        <v>58.889211</v>
      </c>
      <c r="K876" s="308"/>
      <c r="L876" s="307">
        <f t="shared" si="12"/>
        <v>38322</v>
      </c>
      <c r="M876" s="309">
        <f t="shared" si="10"/>
        <v>3612</v>
      </c>
      <c r="N876" s="309">
        <f t="shared" si="11"/>
        <v>1593.2765699999998</v>
      </c>
    </row>
    <row r="877" spans="2:14" s="306" customFormat="1" ht="12.75">
      <c r="B877" s="307">
        <f t="shared" si="8"/>
        <v>38353</v>
      </c>
      <c r="C877" s="311"/>
      <c r="D877" s="309">
        <f aca="true" t="shared" si="14" ref="D877:E882">+D42</f>
        <v>3391</v>
      </c>
      <c r="E877" s="309">
        <f t="shared" si="14"/>
        <v>1523.700835</v>
      </c>
      <c r="F877" s="309"/>
      <c r="G877" s="307">
        <f t="shared" si="13"/>
        <v>38353</v>
      </c>
      <c r="H877" s="311"/>
      <c r="I877" s="309">
        <f aca="true" t="shared" si="15" ref="I877:I903">+D406</f>
        <v>183</v>
      </c>
      <c r="J877" s="309">
        <f aca="true" t="shared" si="16" ref="J877:J903">+E406</f>
        <v>48.068175</v>
      </c>
      <c r="K877" s="308"/>
      <c r="L877" s="307">
        <f t="shared" si="12"/>
        <v>38353</v>
      </c>
      <c r="M877" s="309">
        <f t="shared" si="10"/>
        <v>3574</v>
      </c>
      <c r="N877" s="309">
        <f t="shared" si="11"/>
        <v>1571.76901</v>
      </c>
    </row>
    <row r="878" spans="2:14" s="306" customFormat="1" ht="12.75">
      <c r="B878" s="307">
        <f t="shared" si="8"/>
        <v>38384</v>
      </c>
      <c r="C878" s="311"/>
      <c r="D878" s="309">
        <f t="shared" si="14"/>
        <v>3358</v>
      </c>
      <c r="E878" s="309">
        <f t="shared" si="14"/>
        <v>1504.2204590000001</v>
      </c>
      <c r="F878" s="309"/>
      <c r="G878" s="307">
        <f t="shared" si="13"/>
        <v>38384</v>
      </c>
      <c r="H878" s="311"/>
      <c r="I878" s="309">
        <f t="shared" si="15"/>
        <v>179</v>
      </c>
      <c r="J878" s="309">
        <f t="shared" si="16"/>
        <v>48.412014</v>
      </c>
      <c r="K878" s="308"/>
      <c r="L878" s="307">
        <f t="shared" si="12"/>
        <v>38384</v>
      </c>
      <c r="M878" s="309">
        <f t="shared" si="10"/>
        <v>3537</v>
      </c>
      <c r="N878" s="309">
        <f t="shared" si="11"/>
        <v>1552.6324730000001</v>
      </c>
    </row>
    <row r="879" spans="2:14" s="306" customFormat="1" ht="12.75">
      <c r="B879" s="307">
        <f t="shared" si="8"/>
        <v>38412</v>
      </c>
      <c r="C879" s="311"/>
      <c r="D879" s="309">
        <f t="shared" si="14"/>
        <v>3319</v>
      </c>
      <c r="E879" s="309">
        <f t="shared" si="14"/>
        <v>1518.607092</v>
      </c>
      <c r="F879" s="309"/>
      <c r="G879" s="307">
        <f t="shared" si="13"/>
        <v>38412</v>
      </c>
      <c r="H879" s="311"/>
      <c r="I879" s="309">
        <f t="shared" si="15"/>
        <v>177</v>
      </c>
      <c r="J879" s="309">
        <f t="shared" si="16"/>
        <v>50.006316</v>
      </c>
      <c r="K879" s="308"/>
      <c r="L879" s="307">
        <f t="shared" si="12"/>
        <v>38412</v>
      </c>
      <c r="M879" s="309">
        <f t="shared" si="10"/>
        <v>3496</v>
      </c>
      <c r="N879" s="309">
        <f t="shared" si="11"/>
        <v>1568.613408</v>
      </c>
    </row>
    <row r="880" spans="2:14" s="306" customFormat="1" ht="12.75">
      <c r="B880" s="307">
        <f t="shared" si="8"/>
        <v>38443</v>
      </c>
      <c r="C880" s="311"/>
      <c r="D880" s="309">
        <f t="shared" si="14"/>
        <v>3289</v>
      </c>
      <c r="E880" s="309">
        <f t="shared" si="14"/>
        <v>1520.8059600000001</v>
      </c>
      <c r="F880" s="309"/>
      <c r="G880" s="307">
        <f t="shared" si="13"/>
        <v>38443</v>
      </c>
      <c r="H880" s="311"/>
      <c r="I880" s="309">
        <f t="shared" si="15"/>
        <v>176</v>
      </c>
      <c r="J880" s="309">
        <f t="shared" si="16"/>
        <v>53.402138</v>
      </c>
      <c r="K880" s="308"/>
      <c r="L880" s="307">
        <f t="shared" si="12"/>
        <v>38443</v>
      </c>
      <c r="M880" s="309">
        <f aca="true" t="shared" si="17" ref="M880:M903">+D880+I880</f>
        <v>3465</v>
      </c>
      <c r="N880" s="309">
        <f aca="true" t="shared" si="18" ref="N880:N903">+E880+J880</f>
        <v>1574.208098</v>
      </c>
    </row>
    <row r="881" spans="2:14" s="306" customFormat="1" ht="12.75">
      <c r="B881" s="307">
        <f t="shared" si="8"/>
        <v>38473</v>
      </c>
      <c r="C881" s="311"/>
      <c r="D881" s="309">
        <f t="shared" si="14"/>
        <v>3261</v>
      </c>
      <c r="E881" s="309">
        <f t="shared" si="14"/>
        <v>1520.6499410000001</v>
      </c>
      <c r="F881" s="309"/>
      <c r="G881" s="307">
        <f t="shared" si="13"/>
        <v>38473</v>
      </c>
      <c r="H881" s="311"/>
      <c r="I881" s="309">
        <f t="shared" si="15"/>
        <v>174</v>
      </c>
      <c r="J881" s="309">
        <f t="shared" si="16"/>
        <v>53.017184</v>
      </c>
      <c r="K881" s="308"/>
      <c r="L881" s="307">
        <f t="shared" si="12"/>
        <v>38473</v>
      </c>
      <c r="M881" s="309">
        <f t="shared" si="17"/>
        <v>3435</v>
      </c>
      <c r="N881" s="309">
        <f t="shared" si="18"/>
        <v>1573.6671250000002</v>
      </c>
    </row>
    <row r="882" spans="2:14" s="306" customFormat="1" ht="12.75">
      <c r="B882" s="307">
        <f t="shared" si="8"/>
        <v>38504</v>
      </c>
      <c r="C882" s="311"/>
      <c r="D882" s="309">
        <f t="shared" si="14"/>
        <v>3237</v>
      </c>
      <c r="E882" s="309">
        <f t="shared" si="14"/>
        <v>1527.21994</v>
      </c>
      <c r="F882" s="309"/>
      <c r="G882" s="307">
        <f t="shared" si="13"/>
        <v>38504</v>
      </c>
      <c r="H882" s="311"/>
      <c r="I882" s="309">
        <f t="shared" si="15"/>
        <v>173</v>
      </c>
      <c r="J882" s="309">
        <f t="shared" si="16"/>
        <v>53.509863</v>
      </c>
      <c r="K882" s="308"/>
      <c r="L882" s="307">
        <f t="shared" si="12"/>
        <v>38504</v>
      </c>
      <c r="M882" s="309">
        <f t="shared" si="17"/>
        <v>3410</v>
      </c>
      <c r="N882" s="309">
        <f t="shared" si="18"/>
        <v>1580.729803</v>
      </c>
    </row>
    <row r="883" spans="2:14" s="306" customFormat="1" ht="12.75">
      <c r="B883" s="307">
        <f t="shared" si="8"/>
        <v>38534</v>
      </c>
      <c r="C883" s="311"/>
      <c r="D883" s="309">
        <f aca="true" t="shared" si="19" ref="D883:E885">+D48</f>
        <v>3214</v>
      </c>
      <c r="E883" s="309">
        <f t="shared" si="19"/>
        <v>1525.6440790000001</v>
      </c>
      <c r="F883" s="309"/>
      <c r="G883" s="307">
        <f t="shared" si="13"/>
        <v>38534</v>
      </c>
      <c r="H883" s="311"/>
      <c r="I883" s="309">
        <f t="shared" si="15"/>
        <v>172</v>
      </c>
      <c r="J883" s="309">
        <f t="shared" si="16"/>
        <v>52.501708</v>
      </c>
      <c r="K883" s="308"/>
      <c r="L883" s="307">
        <f t="shared" si="12"/>
        <v>38534</v>
      </c>
      <c r="M883" s="309">
        <f t="shared" si="17"/>
        <v>3386</v>
      </c>
      <c r="N883" s="309">
        <f t="shared" si="18"/>
        <v>1578.1457870000002</v>
      </c>
    </row>
    <row r="884" spans="2:14" s="306" customFormat="1" ht="12.75">
      <c r="B884" s="307">
        <f t="shared" si="8"/>
        <v>38565</v>
      </c>
      <c r="C884" s="311"/>
      <c r="D884" s="309">
        <f t="shared" si="19"/>
        <v>3193</v>
      </c>
      <c r="E884" s="309">
        <f t="shared" si="19"/>
        <v>1496.0553850000001</v>
      </c>
      <c r="F884" s="309"/>
      <c r="G884" s="307">
        <f t="shared" si="13"/>
        <v>38565</v>
      </c>
      <c r="H884" s="311"/>
      <c r="I884" s="309">
        <f t="shared" si="15"/>
        <v>172</v>
      </c>
      <c r="J884" s="309">
        <f t="shared" si="16"/>
        <v>53.536135</v>
      </c>
      <c r="K884" s="308"/>
      <c r="L884" s="307">
        <f t="shared" si="12"/>
        <v>38565</v>
      </c>
      <c r="M884" s="309">
        <f t="shared" si="17"/>
        <v>3365</v>
      </c>
      <c r="N884" s="309">
        <f t="shared" si="18"/>
        <v>1549.5915200000002</v>
      </c>
    </row>
    <row r="885" spans="2:14" s="306" customFormat="1" ht="12.75">
      <c r="B885" s="307">
        <f t="shared" si="8"/>
        <v>38596</v>
      </c>
      <c r="C885" s="311"/>
      <c r="D885" s="309">
        <f t="shared" si="19"/>
        <v>3173</v>
      </c>
      <c r="E885" s="309">
        <f t="shared" si="19"/>
        <v>1442.829205</v>
      </c>
      <c r="F885" s="309"/>
      <c r="G885" s="307">
        <f t="shared" si="13"/>
        <v>38596</v>
      </c>
      <c r="H885" s="311"/>
      <c r="I885" s="309">
        <f t="shared" si="15"/>
        <v>171</v>
      </c>
      <c r="J885" s="309">
        <f t="shared" si="16"/>
        <v>51.095063</v>
      </c>
      <c r="K885" s="308"/>
      <c r="L885" s="307">
        <f t="shared" si="12"/>
        <v>38596</v>
      </c>
      <c r="M885" s="309">
        <f t="shared" si="17"/>
        <v>3344</v>
      </c>
      <c r="N885" s="309">
        <f t="shared" si="18"/>
        <v>1493.924268</v>
      </c>
    </row>
    <row r="886" spans="2:14" s="306" customFormat="1" ht="12.75">
      <c r="B886" s="307">
        <f t="shared" si="8"/>
        <v>38626</v>
      </c>
      <c r="C886" s="311"/>
      <c r="D886" s="309">
        <f aca="true" t="shared" si="20" ref="D886:E888">+D51</f>
        <v>3153</v>
      </c>
      <c r="E886" s="309">
        <f t="shared" si="20"/>
        <v>1447.95407</v>
      </c>
      <c r="F886" s="309"/>
      <c r="G886" s="307">
        <f t="shared" si="13"/>
        <v>38626</v>
      </c>
      <c r="H886" s="311"/>
      <c r="I886" s="309">
        <f t="shared" si="15"/>
        <v>171</v>
      </c>
      <c r="J886" s="309">
        <f t="shared" si="16"/>
        <v>51.37123</v>
      </c>
      <c r="K886" s="308"/>
      <c r="L886" s="307">
        <f t="shared" si="12"/>
        <v>38626</v>
      </c>
      <c r="M886" s="309">
        <f t="shared" si="17"/>
        <v>3324</v>
      </c>
      <c r="N886" s="309">
        <f t="shared" si="18"/>
        <v>1499.3253</v>
      </c>
    </row>
    <row r="887" spans="2:14" s="306" customFormat="1" ht="12.75">
      <c r="B887" s="307">
        <f t="shared" si="8"/>
        <v>38657</v>
      </c>
      <c r="C887" s="311"/>
      <c r="D887" s="309">
        <f t="shared" si="20"/>
        <v>3136</v>
      </c>
      <c r="E887" s="309">
        <f t="shared" si="20"/>
        <v>1413.2696349999999</v>
      </c>
      <c r="F887" s="309"/>
      <c r="G887" s="307">
        <f t="shared" si="13"/>
        <v>38657</v>
      </c>
      <c r="H887" s="311"/>
      <c r="I887" s="309">
        <f t="shared" si="15"/>
        <v>169</v>
      </c>
      <c r="J887" s="309">
        <f t="shared" si="16"/>
        <v>51.133171</v>
      </c>
      <c r="K887" s="308"/>
      <c r="L887" s="307">
        <f t="shared" si="12"/>
        <v>38657</v>
      </c>
      <c r="M887" s="309">
        <f t="shared" si="17"/>
        <v>3305</v>
      </c>
      <c r="N887" s="309">
        <f t="shared" si="18"/>
        <v>1464.4028059999998</v>
      </c>
    </row>
    <row r="888" spans="2:14" s="306" customFormat="1" ht="12.75">
      <c r="B888" s="307">
        <f t="shared" si="8"/>
        <v>38687</v>
      </c>
      <c r="C888" s="311"/>
      <c r="D888" s="309">
        <f t="shared" si="20"/>
        <v>3115</v>
      </c>
      <c r="E888" s="309">
        <f t="shared" si="20"/>
        <v>1431.098605</v>
      </c>
      <c r="F888" s="309"/>
      <c r="G888" s="307">
        <f t="shared" si="13"/>
        <v>38687</v>
      </c>
      <c r="H888" s="311"/>
      <c r="I888" s="309">
        <f t="shared" si="15"/>
        <v>169</v>
      </c>
      <c r="J888" s="309">
        <f t="shared" si="16"/>
        <v>49.487233</v>
      </c>
      <c r="K888" s="308"/>
      <c r="L888" s="307">
        <f t="shared" si="12"/>
        <v>38687</v>
      </c>
      <c r="M888" s="309">
        <f t="shared" si="17"/>
        <v>3284</v>
      </c>
      <c r="N888" s="309">
        <f t="shared" si="18"/>
        <v>1480.585838</v>
      </c>
    </row>
    <row r="889" spans="2:14" s="306" customFormat="1" ht="12.75">
      <c r="B889" s="307">
        <f t="shared" si="8"/>
        <v>38718</v>
      </c>
      <c r="C889" s="311"/>
      <c r="D889" s="309">
        <f aca="true" t="shared" si="21" ref="D889:E891">+D54</f>
        <v>3094</v>
      </c>
      <c r="E889" s="309">
        <f t="shared" si="21"/>
        <v>1432.773473</v>
      </c>
      <c r="F889" s="309"/>
      <c r="G889" s="307">
        <f t="shared" si="13"/>
        <v>38718</v>
      </c>
      <c r="H889" s="311"/>
      <c r="I889" s="309">
        <f t="shared" si="15"/>
        <v>168</v>
      </c>
      <c r="J889" s="309">
        <f t="shared" si="16"/>
        <v>50.196109</v>
      </c>
      <c r="K889" s="308"/>
      <c r="L889" s="307">
        <f t="shared" si="12"/>
        <v>38718</v>
      </c>
      <c r="M889" s="309">
        <f t="shared" si="17"/>
        <v>3262</v>
      </c>
      <c r="N889" s="309">
        <f t="shared" si="18"/>
        <v>1482.969582</v>
      </c>
    </row>
    <row r="890" spans="2:14" s="306" customFormat="1" ht="12.75">
      <c r="B890" s="307">
        <f t="shared" si="8"/>
        <v>38749</v>
      </c>
      <c r="C890" s="311"/>
      <c r="D890" s="309">
        <f t="shared" si="21"/>
        <v>3061</v>
      </c>
      <c r="E890" s="309">
        <f t="shared" si="21"/>
        <v>1385.459018</v>
      </c>
      <c r="F890" s="309"/>
      <c r="G890" s="307">
        <f t="shared" si="13"/>
        <v>38749</v>
      </c>
      <c r="H890" s="311"/>
      <c r="I890" s="309">
        <f t="shared" si="15"/>
        <v>168</v>
      </c>
      <c r="J890" s="309">
        <f t="shared" si="16"/>
        <v>50.720714</v>
      </c>
      <c r="K890" s="308"/>
      <c r="L890" s="307">
        <f t="shared" si="12"/>
        <v>38749</v>
      </c>
      <c r="M890" s="309">
        <f t="shared" si="17"/>
        <v>3229</v>
      </c>
      <c r="N890" s="309">
        <f t="shared" si="18"/>
        <v>1436.179732</v>
      </c>
    </row>
    <row r="891" spans="2:14" s="306" customFormat="1" ht="12.75">
      <c r="B891" s="307">
        <f t="shared" si="8"/>
        <v>38777</v>
      </c>
      <c r="C891" s="311"/>
      <c r="D891" s="309">
        <f t="shared" si="21"/>
        <v>3044</v>
      </c>
      <c r="E891" s="309">
        <f t="shared" si="21"/>
        <v>1403.3682649999998</v>
      </c>
      <c r="F891" s="309"/>
      <c r="G891" s="307">
        <f t="shared" si="13"/>
        <v>38777</v>
      </c>
      <c r="H891" s="311"/>
      <c r="I891" s="309">
        <f t="shared" si="15"/>
        <v>168</v>
      </c>
      <c r="J891" s="309">
        <f t="shared" si="16"/>
        <v>52.246136</v>
      </c>
      <c r="K891" s="308"/>
      <c r="L891" s="307">
        <f t="shared" si="12"/>
        <v>38777</v>
      </c>
      <c r="M891" s="309">
        <f t="shared" si="17"/>
        <v>3212</v>
      </c>
      <c r="N891" s="309">
        <f t="shared" si="18"/>
        <v>1455.6144009999998</v>
      </c>
    </row>
    <row r="892" spans="2:14" s="306" customFormat="1" ht="12.75">
      <c r="B892" s="307">
        <f t="shared" si="8"/>
        <v>38808</v>
      </c>
      <c r="C892" s="311"/>
      <c r="D892" s="309">
        <f aca="true" t="shared" si="22" ref="D892:E897">+D57</f>
        <v>3025</v>
      </c>
      <c r="E892" s="309">
        <f t="shared" si="22"/>
        <v>1414.247737</v>
      </c>
      <c r="F892" s="309"/>
      <c r="G892" s="307">
        <f t="shared" si="13"/>
        <v>38808</v>
      </c>
      <c r="H892" s="311"/>
      <c r="I892" s="309">
        <f t="shared" si="15"/>
        <v>168</v>
      </c>
      <c r="J892" s="309">
        <f t="shared" si="16"/>
        <v>54.222673</v>
      </c>
      <c r="K892" s="308"/>
      <c r="L892" s="307">
        <f t="shared" si="12"/>
        <v>38808</v>
      </c>
      <c r="M892" s="309">
        <f t="shared" si="17"/>
        <v>3193</v>
      </c>
      <c r="N892" s="309">
        <f t="shared" si="18"/>
        <v>1468.47041</v>
      </c>
    </row>
    <row r="893" spans="2:14" s="306" customFormat="1" ht="12.75">
      <c r="B893" s="307">
        <f t="shared" si="8"/>
        <v>38838</v>
      </c>
      <c r="C893" s="311"/>
      <c r="D893" s="309">
        <f t="shared" si="22"/>
        <v>2995</v>
      </c>
      <c r="E893" s="309">
        <f t="shared" si="22"/>
        <v>1385.8052710000002</v>
      </c>
      <c r="F893" s="309"/>
      <c r="G893" s="307">
        <f t="shared" si="13"/>
        <v>38838</v>
      </c>
      <c r="H893" s="311"/>
      <c r="I893" s="309">
        <f t="shared" si="15"/>
        <v>167</v>
      </c>
      <c r="J893" s="309">
        <f t="shared" si="16"/>
        <v>54.723964</v>
      </c>
      <c r="K893" s="308"/>
      <c r="L893" s="307">
        <f t="shared" si="12"/>
        <v>38838</v>
      </c>
      <c r="M893" s="309">
        <f t="shared" si="17"/>
        <v>3162</v>
      </c>
      <c r="N893" s="309">
        <f t="shared" si="18"/>
        <v>1440.5292350000002</v>
      </c>
    </row>
    <row r="894" spans="2:14" s="306" customFormat="1" ht="12.75">
      <c r="B894" s="307">
        <f t="shared" si="8"/>
        <v>38869</v>
      </c>
      <c r="C894" s="311"/>
      <c r="D894" s="309">
        <f t="shared" si="22"/>
        <v>2981</v>
      </c>
      <c r="E894" s="309">
        <f t="shared" si="22"/>
        <v>1378.1772979999998</v>
      </c>
      <c r="F894" s="309"/>
      <c r="G894" s="307">
        <f t="shared" si="13"/>
        <v>38869</v>
      </c>
      <c r="H894" s="311"/>
      <c r="I894" s="309">
        <f t="shared" si="15"/>
        <v>166</v>
      </c>
      <c r="J894" s="309">
        <f t="shared" si="16"/>
        <v>55.872149</v>
      </c>
      <c r="K894" s="308"/>
      <c r="L894" s="307">
        <f t="shared" si="12"/>
        <v>38869</v>
      </c>
      <c r="M894" s="309">
        <f t="shared" si="17"/>
        <v>3147</v>
      </c>
      <c r="N894" s="309">
        <f t="shared" si="18"/>
        <v>1434.0494469999999</v>
      </c>
    </row>
    <row r="895" spans="2:14" s="306" customFormat="1" ht="12.75">
      <c r="B895" s="307">
        <f t="shared" si="8"/>
        <v>38899</v>
      </c>
      <c r="C895" s="311"/>
      <c r="D895" s="309">
        <f t="shared" si="22"/>
        <v>2959</v>
      </c>
      <c r="E895" s="309">
        <f t="shared" si="22"/>
        <v>1373.793671</v>
      </c>
      <c r="F895" s="309"/>
      <c r="G895" s="307">
        <f t="shared" si="13"/>
        <v>38899</v>
      </c>
      <c r="H895" s="311"/>
      <c r="I895" s="309">
        <f t="shared" si="15"/>
        <v>165</v>
      </c>
      <c r="J895" s="309">
        <f t="shared" si="16"/>
        <v>57.210332</v>
      </c>
      <c r="K895" s="308"/>
      <c r="L895" s="307">
        <f t="shared" si="12"/>
        <v>38899</v>
      </c>
      <c r="M895" s="309">
        <f t="shared" si="17"/>
        <v>3124</v>
      </c>
      <c r="N895" s="309">
        <f t="shared" si="18"/>
        <v>1431.004003</v>
      </c>
    </row>
    <row r="896" spans="2:14" s="306" customFormat="1" ht="12.75">
      <c r="B896" s="307">
        <f t="shared" si="8"/>
        <v>38930</v>
      </c>
      <c r="C896" s="311"/>
      <c r="D896" s="309">
        <f t="shared" si="22"/>
        <v>2935</v>
      </c>
      <c r="E896" s="309">
        <f t="shared" si="22"/>
        <v>1373.9266969999999</v>
      </c>
      <c r="F896" s="309"/>
      <c r="G896" s="307">
        <f t="shared" si="13"/>
        <v>38930</v>
      </c>
      <c r="H896" s="311"/>
      <c r="I896" s="309">
        <f t="shared" si="15"/>
        <v>165</v>
      </c>
      <c r="J896" s="309">
        <f t="shared" si="16"/>
        <v>58.011826</v>
      </c>
      <c r="K896" s="308"/>
      <c r="L896" s="307">
        <f t="shared" si="12"/>
        <v>38930</v>
      </c>
      <c r="M896" s="309">
        <f t="shared" si="17"/>
        <v>3100</v>
      </c>
      <c r="N896" s="309">
        <f t="shared" si="18"/>
        <v>1431.9385229999998</v>
      </c>
    </row>
    <row r="897" spans="2:14" s="306" customFormat="1" ht="12.75">
      <c r="B897" s="307">
        <f t="shared" si="8"/>
        <v>38961</v>
      </c>
      <c r="C897" s="311"/>
      <c r="D897" s="309">
        <f t="shared" si="22"/>
        <v>2918</v>
      </c>
      <c r="E897" s="309">
        <f t="shared" si="22"/>
        <v>1360.2964319999999</v>
      </c>
      <c r="F897" s="309"/>
      <c r="G897" s="307">
        <f t="shared" si="13"/>
        <v>38961</v>
      </c>
      <c r="H897" s="309"/>
      <c r="I897" s="309">
        <f t="shared" si="15"/>
        <v>164</v>
      </c>
      <c r="J897" s="309">
        <f t="shared" si="16"/>
        <v>58.623474</v>
      </c>
      <c r="K897" s="308"/>
      <c r="L897" s="307">
        <f t="shared" si="12"/>
        <v>38961</v>
      </c>
      <c r="M897" s="309">
        <f t="shared" si="17"/>
        <v>3082</v>
      </c>
      <c r="N897" s="309">
        <f t="shared" si="18"/>
        <v>1418.9199059999999</v>
      </c>
    </row>
    <row r="898" spans="2:14" s="306" customFormat="1" ht="12.75">
      <c r="B898" s="307">
        <f t="shared" si="8"/>
        <v>38991</v>
      </c>
      <c r="C898" s="311"/>
      <c r="D898" s="309">
        <f aca="true" t="shared" si="23" ref="D898:E900">+D63</f>
        <v>2899</v>
      </c>
      <c r="E898" s="309">
        <f t="shared" si="23"/>
        <v>1352.200992</v>
      </c>
      <c r="F898" s="309"/>
      <c r="G898" s="307">
        <f t="shared" si="13"/>
        <v>38991</v>
      </c>
      <c r="H898" s="309"/>
      <c r="I898" s="309">
        <f t="shared" si="15"/>
        <v>164</v>
      </c>
      <c r="J898" s="309">
        <f t="shared" si="16"/>
        <v>59.59472100000001</v>
      </c>
      <c r="K898" s="308"/>
      <c r="L898" s="307">
        <f t="shared" si="12"/>
        <v>38991</v>
      </c>
      <c r="M898" s="309">
        <f t="shared" si="17"/>
        <v>3063</v>
      </c>
      <c r="N898" s="309">
        <f t="shared" si="18"/>
        <v>1411.795713</v>
      </c>
    </row>
    <row r="899" spans="2:14" s="306" customFormat="1" ht="12.75">
      <c r="B899" s="307">
        <f t="shared" si="8"/>
        <v>39022</v>
      </c>
      <c r="C899" s="311"/>
      <c r="D899" s="309">
        <f t="shared" si="23"/>
        <v>2880</v>
      </c>
      <c r="E899" s="309">
        <f t="shared" si="23"/>
        <v>1312.8207899999998</v>
      </c>
      <c r="F899" s="309"/>
      <c r="G899" s="307">
        <f t="shared" si="13"/>
        <v>39022</v>
      </c>
      <c r="H899" s="309"/>
      <c r="I899" s="309">
        <f t="shared" si="15"/>
        <v>164</v>
      </c>
      <c r="J899" s="309">
        <f t="shared" si="16"/>
        <v>58.817665000000005</v>
      </c>
      <c r="K899" s="308"/>
      <c r="L899" s="307">
        <f t="shared" si="12"/>
        <v>39022</v>
      </c>
      <c r="M899" s="309">
        <f t="shared" si="17"/>
        <v>3044</v>
      </c>
      <c r="N899" s="309">
        <f t="shared" si="18"/>
        <v>1371.6384549999998</v>
      </c>
    </row>
    <row r="900" spans="2:14" s="306" customFormat="1" ht="12.75">
      <c r="B900" s="307">
        <f t="shared" si="8"/>
        <v>39052</v>
      </c>
      <c r="C900" s="311"/>
      <c r="D900" s="309">
        <f t="shared" si="23"/>
        <v>2863</v>
      </c>
      <c r="E900" s="309">
        <f t="shared" si="23"/>
        <v>1284.054539</v>
      </c>
      <c r="F900" s="309"/>
      <c r="G900" s="307">
        <f t="shared" si="13"/>
        <v>39052</v>
      </c>
      <c r="H900" s="309"/>
      <c r="I900" s="309">
        <f t="shared" si="15"/>
        <v>164</v>
      </c>
      <c r="J900" s="309">
        <f t="shared" si="16"/>
        <v>59.002263</v>
      </c>
      <c r="K900" s="308"/>
      <c r="L900" s="307">
        <f t="shared" si="12"/>
        <v>39052</v>
      </c>
      <c r="M900" s="309">
        <f t="shared" si="17"/>
        <v>3027</v>
      </c>
      <c r="N900" s="309">
        <f t="shared" si="18"/>
        <v>1343.056802</v>
      </c>
    </row>
    <row r="901" spans="2:14" s="306" customFormat="1" ht="12.75">
      <c r="B901" s="307">
        <f t="shared" si="8"/>
        <v>39083</v>
      </c>
      <c r="C901" s="311"/>
      <c r="D901" s="309">
        <f aca="true" t="shared" si="24" ref="D901:E903">+D66</f>
        <v>2853</v>
      </c>
      <c r="E901" s="309">
        <f t="shared" si="24"/>
        <v>1275.220669</v>
      </c>
      <c r="F901" s="309"/>
      <c r="G901" s="307">
        <f t="shared" si="13"/>
        <v>39083</v>
      </c>
      <c r="H901" s="309"/>
      <c r="I901" s="309">
        <f t="shared" si="15"/>
        <v>163</v>
      </c>
      <c r="J901" s="309">
        <f t="shared" si="16"/>
        <v>53.461423</v>
      </c>
      <c r="K901" s="308"/>
      <c r="L901" s="307">
        <f t="shared" si="12"/>
        <v>39083</v>
      </c>
      <c r="M901" s="309">
        <f t="shared" si="17"/>
        <v>3016</v>
      </c>
      <c r="N901" s="309">
        <f t="shared" si="18"/>
        <v>1328.682092</v>
      </c>
    </row>
    <row r="902" spans="2:14" s="306" customFormat="1" ht="12.75">
      <c r="B902" s="307">
        <f t="shared" si="8"/>
        <v>39114</v>
      </c>
      <c r="C902" s="311"/>
      <c r="D902" s="309">
        <f t="shared" si="24"/>
        <v>2846</v>
      </c>
      <c r="E902" s="309">
        <f t="shared" si="24"/>
        <v>1270.828854</v>
      </c>
      <c r="F902" s="309"/>
      <c r="G902" s="307">
        <f t="shared" si="13"/>
        <v>39114</v>
      </c>
      <c r="H902" s="309"/>
      <c r="I902" s="309">
        <f t="shared" si="15"/>
        <v>163</v>
      </c>
      <c r="J902" s="309">
        <f t="shared" si="16"/>
        <v>54.247681</v>
      </c>
      <c r="K902" s="308"/>
      <c r="L902" s="307">
        <f t="shared" si="12"/>
        <v>39114</v>
      </c>
      <c r="M902" s="309">
        <f t="shared" si="17"/>
        <v>3009</v>
      </c>
      <c r="N902" s="309">
        <f t="shared" si="18"/>
        <v>1325.0765350000001</v>
      </c>
    </row>
    <row r="903" spans="2:14" s="306" customFormat="1" ht="12.75">
      <c r="B903" s="307">
        <f t="shared" si="8"/>
        <v>39142</v>
      </c>
      <c r="C903" s="311"/>
      <c r="D903" s="309">
        <f t="shared" si="24"/>
        <v>2817</v>
      </c>
      <c r="E903" s="309">
        <f t="shared" si="24"/>
        <v>1267.6265199999998</v>
      </c>
      <c r="F903" s="309"/>
      <c r="G903" s="307">
        <f t="shared" si="13"/>
        <v>39142</v>
      </c>
      <c r="H903" s="309"/>
      <c r="I903" s="309">
        <f t="shared" si="15"/>
        <v>161</v>
      </c>
      <c r="J903" s="309">
        <f t="shared" si="16"/>
        <v>53.38316</v>
      </c>
      <c r="K903" s="308"/>
      <c r="L903" s="307">
        <f t="shared" si="12"/>
        <v>39142</v>
      </c>
      <c r="M903" s="309">
        <f t="shared" si="17"/>
        <v>2978</v>
      </c>
      <c r="N903" s="309">
        <f t="shared" si="18"/>
        <v>1321.00968</v>
      </c>
    </row>
    <row r="904" spans="2:14" s="306" customFormat="1" ht="12.75">
      <c r="B904" s="307">
        <f t="shared" si="8"/>
        <v>39173</v>
      </c>
      <c r="C904" s="311"/>
      <c r="D904" s="309">
        <f aca="true" t="shared" si="25" ref="D904:E906">+D69</f>
        <v>2809</v>
      </c>
      <c r="E904" s="309">
        <f t="shared" si="25"/>
        <v>1279.677655</v>
      </c>
      <c r="F904" s="309"/>
      <c r="G904" s="307">
        <f t="shared" si="13"/>
        <v>39173</v>
      </c>
      <c r="H904" s="309"/>
      <c r="I904" s="309">
        <f>+D433</f>
        <v>160</v>
      </c>
      <c r="J904" s="309">
        <f>+E433</f>
        <v>56.724635</v>
      </c>
      <c r="K904" s="308"/>
      <c r="L904" s="307">
        <f t="shared" si="12"/>
        <v>39173</v>
      </c>
      <c r="M904" s="309">
        <f aca="true" t="shared" si="26" ref="M904:N909">+D904+I904</f>
        <v>2969</v>
      </c>
      <c r="N904" s="309">
        <f t="shared" si="26"/>
        <v>1336.40229</v>
      </c>
    </row>
    <row r="905" spans="2:14" s="306" customFormat="1" ht="12.75">
      <c r="B905" s="307">
        <f t="shared" si="8"/>
        <v>39203</v>
      </c>
      <c r="C905" s="311"/>
      <c r="D905" s="309">
        <f t="shared" si="25"/>
        <v>2803</v>
      </c>
      <c r="E905" s="309">
        <f t="shared" si="25"/>
        <v>1277.887888</v>
      </c>
      <c r="F905" s="309"/>
      <c r="G905" s="307">
        <f t="shared" si="13"/>
        <v>39203</v>
      </c>
      <c r="H905" s="309"/>
      <c r="I905" s="309">
        <f>+D434</f>
        <v>160</v>
      </c>
      <c r="J905" s="309">
        <f>+E434</f>
        <v>57.185895</v>
      </c>
      <c r="K905" s="308"/>
      <c r="L905" s="307">
        <f t="shared" si="12"/>
        <v>39203</v>
      </c>
      <c r="M905" s="309">
        <f t="shared" si="26"/>
        <v>2963</v>
      </c>
      <c r="N905" s="309">
        <f t="shared" si="26"/>
        <v>1335.073783</v>
      </c>
    </row>
    <row r="906" spans="2:14" s="306" customFormat="1" ht="12.75">
      <c r="B906" s="307">
        <f t="shared" si="8"/>
        <v>39234</v>
      </c>
      <c r="C906" s="311"/>
      <c r="D906" s="309">
        <f t="shared" si="25"/>
        <v>2790</v>
      </c>
      <c r="E906" s="309">
        <f t="shared" si="25"/>
        <v>1278.749409</v>
      </c>
      <c r="F906" s="309"/>
      <c r="G906" s="307">
        <f t="shared" si="13"/>
        <v>39234</v>
      </c>
      <c r="H906" s="309"/>
      <c r="I906" s="309">
        <f aca="true" t="shared" si="27" ref="I906:J909">+D435</f>
        <v>160</v>
      </c>
      <c r="J906" s="309">
        <f t="shared" si="27"/>
        <v>56.847848</v>
      </c>
      <c r="K906" s="308"/>
      <c r="L906" s="307">
        <f t="shared" si="12"/>
        <v>39234</v>
      </c>
      <c r="M906" s="309">
        <f t="shared" si="26"/>
        <v>2950</v>
      </c>
      <c r="N906" s="309">
        <f t="shared" si="26"/>
        <v>1335.597257</v>
      </c>
    </row>
    <row r="907" spans="2:14" s="306" customFormat="1" ht="12.75">
      <c r="B907" s="307">
        <f t="shared" si="8"/>
        <v>39264</v>
      </c>
      <c r="C907" s="311"/>
      <c r="D907" s="309">
        <f aca="true" t="shared" si="28" ref="D907:E909">+D72</f>
        <v>2783</v>
      </c>
      <c r="E907" s="309">
        <f t="shared" si="28"/>
        <v>1261.071018</v>
      </c>
      <c r="F907" s="309"/>
      <c r="G907" s="307">
        <f t="shared" si="13"/>
        <v>39264</v>
      </c>
      <c r="H907" s="309"/>
      <c r="I907" s="309">
        <f t="shared" si="27"/>
        <v>159</v>
      </c>
      <c r="J907" s="309">
        <f t="shared" si="27"/>
        <v>57.927463</v>
      </c>
      <c r="K907" s="308"/>
      <c r="L907" s="307">
        <f t="shared" si="12"/>
        <v>39264</v>
      </c>
      <c r="M907" s="309">
        <f t="shared" si="26"/>
        <v>2942</v>
      </c>
      <c r="N907" s="309">
        <f t="shared" si="26"/>
        <v>1318.998481</v>
      </c>
    </row>
    <row r="908" spans="2:14" s="306" customFormat="1" ht="12.75">
      <c r="B908" s="307">
        <f t="shared" si="8"/>
        <v>39295</v>
      </c>
      <c r="C908" s="311"/>
      <c r="D908" s="309">
        <f t="shared" si="28"/>
        <v>2779</v>
      </c>
      <c r="E908" s="309">
        <f t="shared" si="28"/>
        <v>1245.3404</v>
      </c>
      <c r="F908" s="309"/>
      <c r="G908" s="307">
        <f t="shared" si="13"/>
        <v>39295</v>
      </c>
      <c r="H908" s="309"/>
      <c r="I908" s="309">
        <f t="shared" si="27"/>
        <v>158</v>
      </c>
      <c r="J908" s="309">
        <f t="shared" si="27"/>
        <v>58.725212</v>
      </c>
      <c r="K908" s="308"/>
      <c r="L908" s="307">
        <f t="shared" si="12"/>
        <v>39295</v>
      </c>
      <c r="M908" s="309">
        <f t="shared" si="26"/>
        <v>2937</v>
      </c>
      <c r="N908" s="309">
        <f t="shared" si="26"/>
        <v>1304.065612</v>
      </c>
    </row>
    <row r="909" spans="2:15" s="306" customFormat="1" ht="12.75">
      <c r="B909" s="307">
        <f t="shared" si="8"/>
        <v>39326</v>
      </c>
      <c r="C909" s="312"/>
      <c r="D909" s="309">
        <f t="shared" si="28"/>
        <v>2769</v>
      </c>
      <c r="E909" s="309">
        <f t="shared" si="28"/>
        <v>1250.455662</v>
      </c>
      <c r="F909" s="310"/>
      <c r="G909" s="307">
        <f t="shared" si="13"/>
        <v>39326</v>
      </c>
      <c r="H909" s="311"/>
      <c r="I909" s="309">
        <f t="shared" si="27"/>
        <v>158</v>
      </c>
      <c r="J909" s="309">
        <f t="shared" si="27"/>
        <v>58.457601</v>
      </c>
      <c r="K909" s="308"/>
      <c r="L909" s="307">
        <f t="shared" si="12"/>
        <v>39326</v>
      </c>
      <c r="M909" s="309">
        <f t="shared" si="26"/>
        <v>2927</v>
      </c>
      <c r="N909" s="309">
        <f t="shared" si="26"/>
        <v>1308.9132630000001</v>
      </c>
      <c r="O909" s="309"/>
    </row>
    <row r="910" spans="2:15" s="306" customFormat="1" ht="12.75">
      <c r="B910" s="307">
        <f t="shared" si="8"/>
        <v>39356</v>
      </c>
      <c r="C910" s="312"/>
      <c r="D910" s="309">
        <f aca="true" t="shared" si="29" ref="D910:E912">+D75</f>
        <v>2760</v>
      </c>
      <c r="E910" s="309">
        <f t="shared" si="29"/>
        <v>1258.078625</v>
      </c>
      <c r="F910" s="310"/>
      <c r="G910" s="307">
        <f t="shared" si="13"/>
        <v>39356</v>
      </c>
      <c r="H910" s="311"/>
      <c r="I910" s="309">
        <f aca="true" t="shared" si="30" ref="I910:J912">+D439</f>
        <v>158</v>
      </c>
      <c r="J910" s="309">
        <f t="shared" si="30"/>
        <v>58.882762</v>
      </c>
      <c r="K910" s="308"/>
      <c r="L910" s="307">
        <f t="shared" si="12"/>
        <v>39356</v>
      </c>
      <c r="M910" s="309">
        <f aca="true" t="shared" si="31" ref="M910:N912">+D910+I910</f>
        <v>2918</v>
      </c>
      <c r="N910" s="309">
        <f t="shared" si="31"/>
        <v>1316.961387</v>
      </c>
      <c r="O910" s="309"/>
    </row>
    <row r="911" spans="2:15" s="306" customFormat="1" ht="12.75">
      <c r="B911" s="307">
        <f t="shared" si="8"/>
        <v>39387</v>
      </c>
      <c r="C911" s="312"/>
      <c r="D911" s="309">
        <f t="shared" si="29"/>
        <v>2745</v>
      </c>
      <c r="E911" s="309">
        <f t="shared" si="29"/>
        <v>1248.888631</v>
      </c>
      <c r="F911" s="310"/>
      <c r="G911" s="307">
        <f t="shared" si="13"/>
        <v>39387</v>
      </c>
      <c r="H911" s="311"/>
      <c r="I911" s="309">
        <f t="shared" si="30"/>
        <v>157</v>
      </c>
      <c r="J911" s="309">
        <f t="shared" si="30"/>
        <v>54.662512</v>
      </c>
      <c r="K911" s="308"/>
      <c r="L911" s="307">
        <f t="shared" si="12"/>
        <v>39387</v>
      </c>
      <c r="M911" s="309">
        <f t="shared" si="31"/>
        <v>2902</v>
      </c>
      <c r="N911" s="309">
        <f t="shared" si="31"/>
        <v>1303.5511430000001</v>
      </c>
      <c r="O911" s="309"/>
    </row>
    <row r="912" spans="2:15" s="306" customFormat="1" ht="12.75">
      <c r="B912" s="307">
        <f aca="true" t="shared" si="32" ref="B912:B917">+B77</f>
        <v>39417</v>
      </c>
      <c r="C912" s="312"/>
      <c r="D912" s="309">
        <f t="shared" si="29"/>
        <v>2736</v>
      </c>
      <c r="E912" s="309">
        <f t="shared" si="29"/>
        <v>1262.292081</v>
      </c>
      <c r="F912" s="310"/>
      <c r="G912" s="307">
        <f t="shared" si="13"/>
        <v>39417</v>
      </c>
      <c r="H912" s="311"/>
      <c r="I912" s="309">
        <f t="shared" si="30"/>
        <v>157</v>
      </c>
      <c r="J912" s="309">
        <f t="shared" si="30"/>
        <v>55.173668</v>
      </c>
      <c r="K912" s="308"/>
      <c r="L912" s="307">
        <f t="shared" si="12"/>
        <v>39417</v>
      </c>
      <c r="M912" s="309">
        <f t="shared" si="31"/>
        <v>2893</v>
      </c>
      <c r="N912" s="309">
        <f t="shared" si="31"/>
        <v>1317.465749</v>
      </c>
      <c r="O912" s="309"/>
    </row>
    <row r="913" spans="2:15" s="306" customFormat="1" ht="12.75">
      <c r="B913" s="307">
        <f t="shared" si="32"/>
        <v>39448</v>
      </c>
      <c r="C913" s="312"/>
      <c r="D913" s="309">
        <f aca="true" t="shared" si="33" ref="D913:E915">+D78</f>
        <v>2723</v>
      </c>
      <c r="E913" s="309">
        <f t="shared" si="33"/>
        <v>1252.038167</v>
      </c>
      <c r="F913" s="310"/>
      <c r="G913" s="307">
        <f t="shared" si="13"/>
        <v>39448</v>
      </c>
      <c r="H913" s="311"/>
      <c r="I913" s="309">
        <f aca="true" t="shared" si="34" ref="I913:J915">+D442</f>
        <v>157</v>
      </c>
      <c r="J913" s="309">
        <f t="shared" si="34"/>
        <v>54.977854</v>
      </c>
      <c r="K913" s="308"/>
      <c r="L913" s="307">
        <f t="shared" si="12"/>
        <v>39448</v>
      </c>
      <c r="M913" s="309">
        <f aca="true" t="shared" si="35" ref="M913:N915">+D913+I913</f>
        <v>2880</v>
      </c>
      <c r="N913" s="309">
        <f t="shared" si="35"/>
        <v>1307.016021</v>
      </c>
      <c r="O913" s="309"/>
    </row>
    <row r="914" spans="1:14" s="306" customFormat="1" ht="12.75">
      <c r="A914" s="309"/>
      <c r="B914" s="307">
        <f t="shared" si="32"/>
        <v>39479</v>
      </c>
      <c r="C914" s="309"/>
      <c r="D914" s="309">
        <f t="shared" si="33"/>
        <v>2714</v>
      </c>
      <c r="E914" s="309">
        <f t="shared" si="33"/>
        <v>1262.37979</v>
      </c>
      <c r="F914" s="310"/>
      <c r="G914" s="307">
        <f t="shared" si="13"/>
        <v>39479</v>
      </c>
      <c r="H914" s="311"/>
      <c r="I914" s="309">
        <f t="shared" si="34"/>
        <v>157</v>
      </c>
      <c r="J914" s="309">
        <f t="shared" si="34"/>
        <v>55.598658</v>
      </c>
      <c r="K914" s="308"/>
      <c r="L914" s="307">
        <f t="shared" si="12"/>
        <v>39479</v>
      </c>
      <c r="M914" s="309">
        <f t="shared" si="35"/>
        <v>2871</v>
      </c>
      <c r="N914" s="309">
        <f t="shared" si="35"/>
        <v>1317.9784479999998</v>
      </c>
    </row>
    <row r="915" spans="2:14" s="306" customFormat="1" ht="12.75">
      <c r="B915" s="307">
        <f t="shared" si="32"/>
        <v>39508</v>
      </c>
      <c r="C915" s="308"/>
      <c r="D915" s="309">
        <f t="shared" si="33"/>
        <v>2709</v>
      </c>
      <c r="E915" s="309">
        <f t="shared" si="33"/>
        <v>1274.181912</v>
      </c>
      <c r="F915" s="310"/>
      <c r="G915" s="307">
        <f t="shared" si="13"/>
        <v>39508</v>
      </c>
      <c r="H915" s="311"/>
      <c r="I915" s="309">
        <f t="shared" si="34"/>
        <v>157</v>
      </c>
      <c r="J915" s="309">
        <f t="shared" si="34"/>
        <v>57.12345</v>
      </c>
      <c r="K915" s="308"/>
      <c r="L915" s="307">
        <f aca="true" t="shared" si="36" ref="L915:L921">+G915</f>
        <v>39508</v>
      </c>
      <c r="M915" s="309">
        <f t="shared" si="35"/>
        <v>2866</v>
      </c>
      <c r="N915" s="309">
        <f t="shared" si="35"/>
        <v>1331.305362</v>
      </c>
    </row>
    <row r="916" spans="2:14" s="306" customFormat="1" ht="12.75">
      <c r="B916" s="307">
        <f t="shared" si="32"/>
        <v>39539</v>
      </c>
      <c r="C916" s="308"/>
      <c r="D916" s="309">
        <f aca="true" t="shared" si="37" ref="D916:E918">+D81</f>
        <v>2704</v>
      </c>
      <c r="E916" s="309">
        <f t="shared" si="37"/>
        <v>1314.434417</v>
      </c>
      <c r="F916" s="310"/>
      <c r="G916" s="307">
        <f t="shared" si="13"/>
        <v>39539</v>
      </c>
      <c r="H916" s="311"/>
      <c r="I916" s="309">
        <f aca="true" t="shared" si="38" ref="I916:J918">+D445</f>
        <v>156</v>
      </c>
      <c r="J916" s="309">
        <f t="shared" si="38"/>
        <v>60.819855</v>
      </c>
      <c r="K916" s="308"/>
      <c r="L916" s="307">
        <f t="shared" si="36"/>
        <v>39539</v>
      </c>
      <c r="M916" s="309">
        <f aca="true" t="shared" si="39" ref="M916:N918">+D916+I916</f>
        <v>2860</v>
      </c>
      <c r="N916" s="309">
        <f t="shared" si="39"/>
        <v>1375.254272</v>
      </c>
    </row>
    <row r="917" spans="2:14" s="306" customFormat="1" ht="12.75">
      <c r="B917" s="307">
        <f t="shared" si="32"/>
        <v>39569</v>
      </c>
      <c r="C917" s="308"/>
      <c r="D917" s="309">
        <f t="shared" si="37"/>
        <v>2698</v>
      </c>
      <c r="E917" s="309">
        <f t="shared" si="37"/>
        <v>1336.294719</v>
      </c>
      <c r="F917" s="310"/>
      <c r="G917" s="307">
        <f t="shared" si="13"/>
        <v>39569</v>
      </c>
      <c r="H917" s="311"/>
      <c r="I917" s="309">
        <f t="shared" si="38"/>
        <v>156</v>
      </c>
      <c r="J917" s="309">
        <f t="shared" si="38"/>
        <v>62.546869</v>
      </c>
      <c r="K917" s="308"/>
      <c r="L917" s="307">
        <f t="shared" si="36"/>
        <v>39569</v>
      </c>
      <c r="M917" s="309">
        <f t="shared" si="39"/>
        <v>2854</v>
      </c>
      <c r="N917" s="309">
        <f t="shared" si="39"/>
        <v>1398.841588</v>
      </c>
    </row>
    <row r="918" spans="2:14" s="306" customFormat="1" ht="12.75">
      <c r="B918" s="307">
        <f aca="true" t="shared" si="40" ref="B918:B963">+B83</f>
        <v>39600</v>
      </c>
      <c r="C918" s="308"/>
      <c r="D918" s="309">
        <f t="shared" si="37"/>
        <v>2691</v>
      </c>
      <c r="E918" s="309">
        <f t="shared" si="37"/>
        <v>1280.681198</v>
      </c>
      <c r="F918" s="310"/>
      <c r="G918" s="307">
        <f t="shared" si="13"/>
        <v>39600</v>
      </c>
      <c r="H918" s="311"/>
      <c r="I918" s="309">
        <f t="shared" si="38"/>
        <v>156</v>
      </c>
      <c r="J918" s="309">
        <f t="shared" si="38"/>
        <v>63.089764</v>
      </c>
      <c r="K918" s="308"/>
      <c r="L918" s="307">
        <f t="shared" si="36"/>
        <v>39600</v>
      </c>
      <c r="M918" s="309">
        <f t="shared" si="39"/>
        <v>2847</v>
      </c>
      <c r="N918" s="309">
        <f t="shared" si="39"/>
        <v>1343.770962</v>
      </c>
    </row>
    <row r="919" spans="2:14" s="306" customFormat="1" ht="12.75">
      <c r="B919" s="307">
        <f t="shared" si="40"/>
        <v>39630</v>
      </c>
      <c r="C919" s="308"/>
      <c r="D919" s="309">
        <f aca="true" t="shared" si="41" ref="D919:E921">+D84</f>
        <v>2682</v>
      </c>
      <c r="E919" s="309">
        <f t="shared" si="41"/>
        <v>1310.046157</v>
      </c>
      <c r="F919" s="310"/>
      <c r="G919" s="307">
        <f t="shared" si="13"/>
        <v>39630</v>
      </c>
      <c r="H919" s="311"/>
      <c r="I919" s="309">
        <f aca="true" t="shared" si="42" ref="I919:J921">+D448</f>
        <v>154</v>
      </c>
      <c r="J919" s="309">
        <f t="shared" si="42"/>
        <v>65.20128</v>
      </c>
      <c r="K919" s="308"/>
      <c r="L919" s="307">
        <f t="shared" si="36"/>
        <v>39630</v>
      </c>
      <c r="M919" s="309">
        <f aca="true" t="shared" si="43" ref="M919:N921">+D919+I919</f>
        <v>2836</v>
      </c>
      <c r="N919" s="309">
        <f t="shared" si="43"/>
        <v>1375.247437</v>
      </c>
    </row>
    <row r="920" spans="2:14" s="306" customFormat="1" ht="12.75">
      <c r="B920" s="307">
        <f t="shared" si="40"/>
        <v>39661</v>
      </c>
      <c r="C920" s="308"/>
      <c r="D920" s="309">
        <f t="shared" si="41"/>
        <v>2675</v>
      </c>
      <c r="E920" s="309">
        <f t="shared" si="41"/>
        <v>1315.247784</v>
      </c>
      <c r="F920" s="310"/>
      <c r="G920" s="307">
        <f t="shared" si="13"/>
        <v>39661</v>
      </c>
      <c r="H920" s="311"/>
      <c r="I920" s="309">
        <f t="shared" si="42"/>
        <v>154</v>
      </c>
      <c r="J920" s="309">
        <f t="shared" si="42"/>
        <v>64.361008</v>
      </c>
      <c r="K920" s="308"/>
      <c r="L920" s="307">
        <f t="shared" si="36"/>
        <v>39661</v>
      </c>
      <c r="M920" s="309">
        <f t="shared" si="43"/>
        <v>2829</v>
      </c>
      <c r="N920" s="309">
        <f t="shared" si="43"/>
        <v>1379.608792</v>
      </c>
    </row>
    <row r="921" spans="2:14" s="306" customFormat="1" ht="12.75">
      <c r="B921" s="307">
        <f t="shared" si="40"/>
        <v>39692</v>
      </c>
      <c r="C921" s="308"/>
      <c r="D921" s="309">
        <f t="shared" si="41"/>
        <v>2671</v>
      </c>
      <c r="E921" s="309">
        <f t="shared" si="41"/>
        <v>1311.186456</v>
      </c>
      <c r="F921" s="310"/>
      <c r="G921" s="307">
        <f>+B921</f>
        <v>39692</v>
      </c>
      <c r="H921" s="311"/>
      <c r="I921" s="309">
        <f t="shared" si="42"/>
        <v>154</v>
      </c>
      <c r="J921" s="309">
        <f t="shared" si="42"/>
        <v>64.961378</v>
      </c>
      <c r="K921" s="308"/>
      <c r="L921" s="307">
        <f t="shared" si="36"/>
        <v>39692</v>
      </c>
      <c r="M921" s="309">
        <f t="shared" si="43"/>
        <v>2825</v>
      </c>
      <c r="N921" s="309">
        <f t="shared" si="43"/>
        <v>1376.1478339999999</v>
      </c>
    </row>
    <row r="922" spans="2:14" s="306" customFormat="1" ht="12.75">
      <c r="B922" s="307">
        <f t="shared" si="40"/>
        <v>39722</v>
      </c>
      <c r="C922" s="308"/>
      <c r="D922" s="309">
        <f aca="true" t="shared" si="44" ref="D922:E924">+D87</f>
        <v>2663</v>
      </c>
      <c r="E922" s="309">
        <f t="shared" si="44"/>
        <v>1335.479833</v>
      </c>
      <c r="F922" s="310"/>
      <c r="G922" s="307">
        <f t="shared" si="13"/>
        <v>39722</v>
      </c>
      <c r="H922" s="311"/>
      <c r="I922" s="309">
        <f aca="true" t="shared" si="45" ref="I922:J924">+D451</f>
        <v>154</v>
      </c>
      <c r="J922" s="309">
        <f t="shared" si="45"/>
        <v>66.354655</v>
      </c>
      <c r="K922" s="308"/>
      <c r="L922" s="307">
        <f aca="true" t="shared" si="46" ref="L922:L927">+G922</f>
        <v>39722</v>
      </c>
      <c r="M922" s="309">
        <f aca="true" t="shared" si="47" ref="M922:N924">+D922+I922</f>
        <v>2817</v>
      </c>
      <c r="N922" s="309">
        <f t="shared" si="47"/>
        <v>1401.8344880000002</v>
      </c>
    </row>
    <row r="923" spans="2:14" s="306" customFormat="1" ht="12.75">
      <c r="B923" s="307">
        <f t="shared" si="40"/>
        <v>39753</v>
      </c>
      <c r="C923" s="308"/>
      <c r="D923" s="309">
        <f t="shared" si="44"/>
        <v>2659</v>
      </c>
      <c r="E923" s="309">
        <f t="shared" si="44"/>
        <v>1343.577093</v>
      </c>
      <c r="F923" s="310"/>
      <c r="G923" s="307">
        <f aca="true" t="shared" si="48" ref="G923:G929">+B923</f>
        <v>39753</v>
      </c>
      <c r="H923" s="311"/>
      <c r="I923" s="309">
        <f t="shared" si="45"/>
        <v>154</v>
      </c>
      <c r="J923" s="309">
        <f t="shared" si="45"/>
        <v>65.247185</v>
      </c>
      <c r="K923" s="308"/>
      <c r="L923" s="307">
        <f t="shared" si="46"/>
        <v>39753</v>
      </c>
      <c r="M923" s="309">
        <f t="shared" si="47"/>
        <v>2813</v>
      </c>
      <c r="N923" s="309">
        <f t="shared" si="47"/>
        <v>1408.824278</v>
      </c>
    </row>
    <row r="924" spans="2:14" s="306" customFormat="1" ht="12.75">
      <c r="B924" s="307">
        <f t="shared" si="40"/>
        <v>39783</v>
      </c>
      <c r="C924" s="308"/>
      <c r="D924" s="309">
        <f t="shared" si="44"/>
        <v>2642</v>
      </c>
      <c r="E924" s="309">
        <f t="shared" si="44"/>
        <v>1331.984263</v>
      </c>
      <c r="F924" s="310"/>
      <c r="G924" s="307">
        <f t="shared" si="48"/>
        <v>39783</v>
      </c>
      <c r="H924" s="311"/>
      <c r="I924" s="309">
        <f t="shared" si="45"/>
        <v>153</v>
      </c>
      <c r="J924" s="309">
        <f t="shared" si="45"/>
        <v>65.707491</v>
      </c>
      <c r="K924" s="308"/>
      <c r="L924" s="307">
        <f t="shared" si="46"/>
        <v>39783</v>
      </c>
      <c r="M924" s="309">
        <f t="shared" si="47"/>
        <v>2795</v>
      </c>
      <c r="N924" s="309">
        <f t="shared" si="47"/>
        <v>1397.691754</v>
      </c>
    </row>
    <row r="925" spans="2:14" s="306" customFormat="1" ht="12.75">
      <c r="B925" s="307">
        <f t="shared" si="40"/>
        <v>39814</v>
      </c>
      <c r="C925" s="308"/>
      <c r="D925" s="309">
        <f aca="true" t="shared" si="49" ref="D925:E930">+D90</f>
        <v>2639</v>
      </c>
      <c r="E925" s="309">
        <f t="shared" si="49"/>
        <v>1339.310483</v>
      </c>
      <c r="F925" s="310"/>
      <c r="G925" s="307">
        <f t="shared" si="48"/>
        <v>39814</v>
      </c>
      <c r="H925" s="311"/>
      <c r="I925" s="309">
        <f aca="true" t="shared" si="50" ref="I925:J927">+D454</f>
        <v>153</v>
      </c>
      <c r="J925" s="309">
        <f t="shared" si="50"/>
        <v>66.352831</v>
      </c>
      <c r="K925" s="308"/>
      <c r="L925" s="307">
        <f t="shared" si="46"/>
        <v>39814</v>
      </c>
      <c r="M925" s="309">
        <f aca="true" t="shared" si="51" ref="M925:N927">+D925+I925</f>
        <v>2792</v>
      </c>
      <c r="N925" s="309">
        <f t="shared" si="51"/>
        <v>1405.663314</v>
      </c>
    </row>
    <row r="926" spans="2:14" s="306" customFormat="1" ht="12.75">
      <c r="B926" s="307">
        <f t="shared" si="40"/>
        <v>39845</v>
      </c>
      <c r="C926" s="308"/>
      <c r="D926" s="309">
        <f t="shared" si="49"/>
        <v>2633</v>
      </c>
      <c r="E926" s="309">
        <f t="shared" si="49"/>
        <v>1331.968185</v>
      </c>
      <c r="F926" s="310"/>
      <c r="G926" s="307">
        <f t="shared" si="48"/>
        <v>39845</v>
      </c>
      <c r="H926" s="311"/>
      <c r="I926" s="309">
        <f t="shared" si="50"/>
        <v>153</v>
      </c>
      <c r="J926" s="309">
        <f t="shared" si="50"/>
        <v>65.89103</v>
      </c>
      <c r="K926" s="308"/>
      <c r="L926" s="307">
        <f t="shared" si="46"/>
        <v>39845</v>
      </c>
      <c r="M926" s="309">
        <f t="shared" si="51"/>
        <v>2786</v>
      </c>
      <c r="N926" s="309">
        <f t="shared" si="51"/>
        <v>1397.859215</v>
      </c>
    </row>
    <row r="927" spans="2:14" s="306" customFormat="1" ht="12.75">
      <c r="B927" s="307">
        <f t="shared" si="40"/>
        <v>39873</v>
      </c>
      <c r="C927" s="308"/>
      <c r="D927" s="309">
        <f t="shared" si="49"/>
        <v>2632</v>
      </c>
      <c r="E927" s="309">
        <f t="shared" si="49"/>
        <v>1344.790203</v>
      </c>
      <c r="F927" s="310"/>
      <c r="G927" s="307">
        <f t="shared" si="48"/>
        <v>39873</v>
      </c>
      <c r="H927" s="311"/>
      <c r="I927" s="309">
        <f t="shared" si="50"/>
        <v>151</v>
      </c>
      <c r="J927" s="309">
        <f t="shared" si="50"/>
        <v>66.346472</v>
      </c>
      <c r="K927" s="308"/>
      <c r="L927" s="307">
        <f t="shared" si="46"/>
        <v>39873</v>
      </c>
      <c r="M927" s="309">
        <f t="shared" si="51"/>
        <v>2783</v>
      </c>
      <c r="N927" s="309">
        <f t="shared" si="51"/>
        <v>1411.136675</v>
      </c>
    </row>
    <row r="928" spans="2:14" s="306" customFormat="1" ht="12.75">
      <c r="B928" s="307">
        <f t="shared" si="40"/>
        <v>39904</v>
      </c>
      <c r="C928" s="308"/>
      <c r="D928" s="309">
        <f t="shared" si="49"/>
        <v>2622</v>
      </c>
      <c r="E928" s="309">
        <f t="shared" si="49"/>
        <v>1351.835866</v>
      </c>
      <c r="F928" s="310"/>
      <c r="G928" s="307">
        <f t="shared" si="48"/>
        <v>39904</v>
      </c>
      <c r="H928" s="311"/>
      <c r="I928" s="309">
        <f aca="true" t="shared" si="52" ref="I928:J930">+D457</f>
        <v>151</v>
      </c>
      <c r="J928" s="309">
        <f t="shared" si="52"/>
        <v>89.190599</v>
      </c>
      <c r="K928" s="308"/>
      <c r="L928" s="307">
        <f aca="true" t="shared" si="53" ref="L928:L933">+G928</f>
        <v>39904</v>
      </c>
      <c r="M928" s="309">
        <f aca="true" t="shared" si="54" ref="M928:N930">+D928+I928</f>
        <v>2773</v>
      </c>
      <c r="N928" s="309">
        <f t="shared" si="54"/>
        <v>1441.026465</v>
      </c>
    </row>
    <row r="929" spans="2:14" s="306" customFormat="1" ht="12.75">
      <c r="B929" s="307">
        <f t="shared" si="40"/>
        <v>39934</v>
      </c>
      <c r="C929" s="308"/>
      <c r="D929" s="309">
        <f t="shared" si="49"/>
        <v>2618</v>
      </c>
      <c r="E929" s="309">
        <f t="shared" si="49"/>
        <v>1376.718398</v>
      </c>
      <c r="F929" s="310"/>
      <c r="G929" s="307">
        <f t="shared" si="48"/>
        <v>39934</v>
      </c>
      <c r="H929" s="311"/>
      <c r="I929" s="309">
        <f t="shared" si="52"/>
        <v>151</v>
      </c>
      <c r="J929" s="309">
        <f t="shared" si="52"/>
        <v>92.940444</v>
      </c>
      <c r="K929" s="308"/>
      <c r="L929" s="307">
        <f t="shared" si="53"/>
        <v>39934</v>
      </c>
      <c r="M929" s="309">
        <f t="shared" si="54"/>
        <v>2769</v>
      </c>
      <c r="N929" s="309">
        <f t="shared" si="54"/>
        <v>1469.658842</v>
      </c>
    </row>
    <row r="930" spans="2:14" s="306" customFormat="1" ht="12.75">
      <c r="B930" s="307">
        <f t="shared" si="40"/>
        <v>39965</v>
      </c>
      <c r="C930" s="308"/>
      <c r="D930" s="309">
        <f t="shared" si="49"/>
        <v>2610</v>
      </c>
      <c r="E930" s="309">
        <f t="shared" si="49"/>
        <v>1383.102052</v>
      </c>
      <c r="F930" s="310"/>
      <c r="G930" s="307">
        <f aca="true" t="shared" si="55" ref="G930:G936">+B930</f>
        <v>39965</v>
      </c>
      <c r="H930" s="311"/>
      <c r="I930" s="309">
        <f t="shared" si="52"/>
        <v>151</v>
      </c>
      <c r="J930" s="309">
        <f t="shared" si="52"/>
        <v>70.803301</v>
      </c>
      <c r="K930" s="308"/>
      <c r="L930" s="307">
        <f t="shared" si="53"/>
        <v>39965</v>
      </c>
      <c r="M930" s="309">
        <f t="shared" si="54"/>
        <v>2761</v>
      </c>
      <c r="N930" s="309">
        <f t="shared" si="54"/>
        <v>1453.9053529999999</v>
      </c>
    </row>
    <row r="931" spans="2:14" s="306" customFormat="1" ht="12.75">
      <c r="B931" s="307">
        <f t="shared" si="40"/>
        <v>39995</v>
      </c>
      <c r="C931" s="308"/>
      <c r="D931" s="309">
        <f aca="true" t="shared" si="56" ref="D931:E933">+D96</f>
        <v>2603</v>
      </c>
      <c r="E931" s="309">
        <f t="shared" si="56"/>
        <v>1378.399385</v>
      </c>
      <c r="F931" s="310"/>
      <c r="G931" s="307">
        <f t="shared" si="55"/>
        <v>39995</v>
      </c>
      <c r="H931" s="311"/>
      <c r="I931" s="309">
        <f aca="true" t="shared" si="57" ref="I931:J933">+D460</f>
        <v>150</v>
      </c>
      <c r="J931" s="309">
        <f t="shared" si="57"/>
        <v>71.972409</v>
      </c>
      <c r="K931" s="308"/>
      <c r="L931" s="307">
        <f t="shared" si="53"/>
        <v>39995</v>
      </c>
      <c r="M931" s="309">
        <f aca="true" t="shared" si="58" ref="M931:N933">+D931+I931</f>
        <v>2753</v>
      </c>
      <c r="N931" s="309">
        <f t="shared" si="58"/>
        <v>1450.371794</v>
      </c>
    </row>
    <row r="932" spans="2:14" s="306" customFormat="1" ht="12.75">
      <c r="B932" s="307">
        <f t="shared" si="40"/>
        <v>40026</v>
      </c>
      <c r="C932" s="308"/>
      <c r="D932" s="309">
        <f t="shared" si="56"/>
        <v>2589</v>
      </c>
      <c r="E932" s="309">
        <f t="shared" si="56"/>
        <v>1372.231285</v>
      </c>
      <c r="F932" s="310"/>
      <c r="G932" s="307">
        <f t="shared" si="55"/>
        <v>40026</v>
      </c>
      <c r="H932" s="311"/>
      <c r="I932" s="309">
        <f t="shared" si="57"/>
        <v>148</v>
      </c>
      <c r="J932" s="309">
        <f t="shared" si="57"/>
        <v>72.551958</v>
      </c>
      <c r="K932" s="308"/>
      <c r="L932" s="307">
        <f t="shared" si="53"/>
        <v>40026</v>
      </c>
      <c r="M932" s="309">
        <f t="shared" si="58"/>
        <v>2737</v>
      </c>
      <c r="N932" s="309">
        <f t="shared" si="58"/>
        <v>1444.783243</v>
      </c>
    </row>
    <row r="933" spans="2:14" s="306" customFormat="1" ht="12.75">
      <c r="B933" s="307">
        <f t="shared" si="40"/>
        <v>40057</v>
      </c>
      <c r="C933" s="308"/>
      <c r="D933" s="309">
        <f t="shared" si="56"/>
        <v>2584</v>
      </c>
      <c r="E933" s="309">
        <f t="shared" si="56"/>
        <v>1373.618324</v>
      </c>
      <c r="F933" s="310"/>
      <c r="G933" s="307">
        <f t="shared" si="55"/>
        <v>40057</v>
      </c>
      <c r="H933" s="311"/>
      <c r="I933" s="309">
        <f t="shared" si="57"/>
        <v>148</v>
      </c>
      <c r="J933" s="309">
        <f t="shared" si="57"/>
        <v>73.098933</v>
      </c>
      <c r="K933" s="308"/>
      <c r="L933" s="307">
        <f t="shared" si="53"/>
        <v>40057</v>
      </c>
      <c r="M933" s="309">
        <f t="shared" si="58"/>
        <v>2732</v>
      </c>
      <c r="N933" s="309">
        <f t="shared" si="58"/>
        <v>1446.717257</v>
      </c>
    </row>
    <row r="934" spans="2:14" s="306" customFormat="1" ht="12.75">
      <c r="B934" s="307">
        <f t="shared" si="40"/>
        <v>40087</v>
      </c>
      <c r="C934" s="308"/>
      <c r="D934" s="309">
        <f aca="true" t="shared" si="59" ref="D934:E936">+D99</f>
        <v>2579</v>
      </c>
      <c r="E934" s="309">
        <f t="shared" si="59"/>
        <v>1386.89242</v>
      </c>
      <c r="F934" s="310"/>
      <c r="G934" s="307">
        <f t="shared" si="55"/>
        <v>40087</v>
      </c>
      <c r="H934" s="311"/>
      <c r="I934" s="309">
        <f aca="true" t="shared" si="60" ref="I934:J936">+D463</f>
        <v>147</v>
      </c>
      <c r="J934" s="309">
        <f t="shared" si="60"/>
        <v>73.391151</v>
      </c>
      <c r="K934" s="308"/>
      <c r="L934" s="307">
        <f aca="true" t="shared" si="61" ref="L934:L939">+G934</f>
        <v>40087</v>
      </c>
      <c r="M934" s="309">
        <f aca="true" t="shared" si="62" ref="M934:N936">+D934+I934</f>
        <v>2726</v>
      </c>
      <c r="N934" s="309">
        <f t="shared" si="62"/>
        <v>1460.283571</v>
      </c>
    </row>
    <row r="935" spans="2:14" s="306" customFormat="1" ht="12.75">
      <c r="B935" s="307">
        <f t="shared" si="40"/>
        <v>40118</v>
      </c>
      <c r="C935" s="308"/>
      <c r="D935" s="309">
        <f t="shared" si="59"/>
        <v>2575</v>
      </c>
      <c r="E935" s="309">
        <f t="shared" si="59"/>
        <v>1382.925138</v>
      </c>
      <c r="F935" s="310"/>
      <c r="G935" s="307">
        <f t="shared" si="55"/>
        <v>40118</v>
      </c>
      <c r="H935" s="311"/>
      <c r="I935" s="309">
        <f t="shared" si="60"/>
        <v>147</v>
      </c>
      <c r="J935" s="309">
        <f t="shared" si="60"/>
        <v>76.665941</v>
      </c>
      <c r="K935" s="308"/>
      <c r="L935" s="307">
        <f t="shared" si="61"/>
        <v>40118</v>
      </c>
      <c r="M935" s="309">
        <f t="shared" si="62"/>
        <v>2722</v>
      </c>
      <c r="N935" s="309">
        <f t="shared" si="62"/>
        <v>1459.591079</v>
      </c>
    </row>
    <row r="936" spans="2:14" s="306" customFormat="1" ht="12.75">
      <c r="B936" s="307">
        <f t="shared" si="40"/>
        <v>40148</v>
      </c>
      <c r="C936" s="308"/>
      <c r="D936" s="309">
        <f t="shared" si="59"/>
        <v>2567</v>
      </c>
      <c r="E936" s="309">
        <f t="shared" si="59"/>
        <v>1363.562653</v>
      </c>
      <c r="F936" s="310"/>
      <c r="G936" s="307">
        <f t="shared" si="55"/>
        <v>40148</v>
      </c>
      <c r="H936" s="311"/>
      <c r="I936" s="309">
        <f t="shared" si="60"/>
        <v>147</v>
      </c>
      <c r="J936" s="309">
        <f t="shared" si="60"/>
        <v>74.536365</v>
      </c>
      <c r="K936" s="308"/>
      <c r="L936" s="307">
        <f t="shared" si="61"/>
        <v>40148</v>
      </c>
      <c r="M936" s="309">
        <f t="shared" si="62"/>
        <v>2714</v>
      </c>
      <c r="N936" s="309">
        <f t="shared" si="62"/>
        <v>1438.099018</v>
      </c>
    </row>
    <row r="937" spans="2:14" s="306" customFormat="1" ht="12.75">
      <c r="B937" s="307">
        <f t="shared" si="40"/>
        <v>40179</v>
      </c>
      <c r="C937" s="308"/>
      <c r="D937" s="309">
        <f aca="true" t="shared" si="63" ref="D937:E939">+D102</f>
        <v>2561</v>
      </c>
      <c r="E937" s="309">
        <f t="shared" si="63"/>
        <v>1357.115412</v>
      </c>
      <c r="F937" s="310"/>
      <c r="G937" s="307">
        <f aca="true" t="shared" si="64" ref="G937:G951">+B937</f>
        <v>40179</v>
      </c>
      <c r="H937" s="311"/>
      <c r="I937" s="309">
        <f aca="true" t="shared" si="65" ref="I937:J939">+D466</f>
        <v>147</v>
      </c>
      <c r="J937" s="309">
        <f t="shared" si="65"/>
        <v>75.148489</v>
      </c>
      <c r="K937" s="308"/>
      <c r="L937" s="307">
        <f t="shared" si="61"/>
        <v>40179</v>
      </c>
      <c r="M937" s="309">
        <f aca="true" t="shared" si="66" ref="M937:N939">+D937+I937</f>
        <v>2708</v>
      </c>
      <c r="N937" s="309">
        <f t="shared" si="66"/>
        <v>1432.263901</v>
      </c>
    </row>
    <row r="938" spans="2:14" s="306" customFormat="1" ht="12.75">
      <c r="B938" s="307">
        <f t="shared" si="40"/>
        <v>40210</v>
      </c>
      <c r="C938" s="308"/>
      <c r="D938" s="309">
        <f t="shared" si="63"/>
        <v>2550</v>
      </c>
      <c r="E938" s="309">
        <f t="shared" si="63"/>
        <v>1311.886271</v>
      </c>
      <c r="F938" s="310"/>
      <c r="G938" s="307">
        <f t="shared" si="64"/>
        <v>40210</v>
      </c>
      <c r="H938" s="311"/>
      <c r="I938" s="309">
        <f t="shared" si="65"/>
        <v>146</v>
      </c>
      <c r="J938" s="309">
        <f t="shared" si="65"/>
        <v>75.577406</v>
      </c>
      <c r="K938" s="308"/>
      <c r="L938" s="307">
        <f t="shared" si="61"/>
        <v>40210</v>
      </c>
      <c r="M938" s="309">
        <f t="shared" si="66"/>
        <v>2696</v>
      </c>
      <c r="N938" s="309">
        <f t="shared" si="66"/>
        <v>1387.4636770000002</v>
      </c>
    </row>
    <row r="939" spans="2:14" s="306" customFormat="1" ht="12.75">
      <c r="B939" s="307">
        <f t="shared" si="40"/>
        <v>40238</v>
      </c>
      <c r="C939" s="308"/>
      <c r="D939" s="309">
        <f t="shared" si="63"/>
        <v>2544</v>
      </c>
      <c r="E939" s="309">
        <f t="shared" si="63"/>
        <v>1321.088708</v>
      </c>
      <c r="F939" s="310"/>
      <c r="G939" s="307">
        <f t="shared" si="64"/>
        <v>40238</v>
      </c>
      <c r="H939" s="311"/>
      <c r="I939" s="309">
        <f t="shared" si="65"/>
        <v>146</v>
      </c>
      <c r="J939" s="309">
        <f t="shared" si="65"/>
        <v>70.534299</v>
      </c>
      <c r="K939" s="308"/>
      <c r="L939" s="307">
        <f t="shared" si="61"/>
        <v>40238</v>
      </c>
      <c r="M939" s="309">
        <f t="shared" si="66"/>
        <v>2690</v>
      </c>
      <c r="N939" s="309">
        <f t="shared" si="66"/>
        <v>1391.623007</v>
      </c>
    </row>
    <row r="940" spans="2:14" s="306" customFormat="1" ht="12.75">
      <c r="B940" s="307">
        <f t="shared" si="40"/>
        <v>40269</v>
      </c>
      <c r="C940" s="308"/>
      <c r="D940" s="309">
        <f aca="true" t="shared" si="67" ref="D940:E942">+D105</f>
        <v>2542</v>
      </c>
      <c r="E940" s="309">
        <f t="shared" si="67"/>
        <v>1340.589333</v>
      </c>
      <c r="F940" s="310"/>
      <c r="G940" s="307">
        <f t="shared" si="64"/>
        <v>40269</v>
      </c>
      <c r="H940" s="311"/>
      <c r="I940" s="309">
        <f aca="true" t="shared" si="68" ref="I940:J945">+D469</f>
        <v>146</v>
      </c>
      <c r="J940" s="309">
        <f t="shared" si="68"/>
        <v>74.126623</v>
      </c>
      <c r="K940" s="308"/>
      <c r="L940" s="307">
        <f aca="true" t="shared" si="69" ref="L940:L948">+G940</f>
        <v>40269</v>
      </c>
      <c r="M940" s="309">
        <f aca="true" t="shared" si="70" ref="M940:N945">+D940+I940</f>
        <v>2688</v>
      </c>
      <c r="N940" s="309">
        <f t="shared" si="70"/>
        <v>1414.715956</v>
      </c>
    </row>
    <row r="941" spans="2:14" s="306" customFormat="1" ht="12.75">
      <c r="B941" s="307">
        <f t="shared" si="40"/>
        <v>40299</v>
      </c>
      <c r="C941" s="308"/>
      <c r="D941" s="309">
        <f t="shared" si="67"/>
        <v>2537</v>
      </c>
      <c r="E941" s="309">
        <f t="shared" si="67"/>
        <v>1350.016525</v>
      </c>
      <c r="F941" s="310"/>
      <c r="G941" s="307">
        <f t="shared" si="64"/>
        <v>40299</v>
      </c>
      <c r="H941" s="311"/>
      <c r="I941" s="309">
        <f t="shared" si="68"/>
        <v>146</v>
      </c>
      <c r="J941" s="309">
        <f t="shared" si="68"/>
        <v>75.102813</v>
      </c>
      <c r="K941" s="308"/>
      <c r="L941" s="307">
        <f t="shared" si="69"/>
        <v>40299</v>
      </c>
      <c r="M941" s="309">
        <f t="shared" si="70"/>
        <v>2683</v>
      </c>
      <c r="N941" s="309">
        <f t="shared" si="70"/>
        <v>1425.119338</v>
      </c>
    </row>
    <row r="942" spans="2:14" s="306" customFormat="1" ht="12.75">
      <c r="B942" s="307">
        <f t="shared" si="40"/>
        <v>40330</v>
      </c>
      <c r="C942" s="308"/>
      <c r="D942" s="309">
        <f t="shared" si="67"/>
        <v>2537</v>
      </c>
      <c r="E942" s="309">
        <f t="shared" si="67"/>
        <v>1350.949826</v>
      </c>
      <c r="F942" s="310"/>
      <c r="G942" s="307">
        <f t="shared" si="64"/>
        <v>40330</v>
      </c>
      <c r="H942" s="311"/>
      <c r="I942" s="309">
        <f t="shared" si="68"/>
        <v>146</v>
      </c>
      <c r="J942" s="309">
        <f t="shared" si="68"/>
        <v>75.624973</v>
      </c>
      <c r="K942" s="308"/>
      <c r="L942" s="307">
        <f t="shared" si="69"/>
        <v>40330</v>
      </c>
      <c r="M942" s="309">
        <f t="shared" si="70"/>
        <v>2683</v>
      </c>
      <c r="N942" s="309">
        <f t="shared" si="70"/>
        <v>1426.574799</v>
      </c>
    </row>
    <row r="943" spans="2:14" s="306" customFormat="1" ht="12.75">
      <c r="B943" s="307">
        <f t="shared" si="40"/>
        <v>40360</v>
      </c>
      <c r="C943" s="308"/>
      <c r="D943" s="309">
        <f aca="true" t="shared" si="71" ref="D943:E945">+D108</f>
        <v>2534</v>
      </c>
      <c r="E943" s="309">
        <f t="shared" si="71"/>
        <v>1348.849929</v>
      </c>
      <c r="F943" s="310"/>
      <c r="G943" s="307">
        <f t="shared" si="64"/>
        <v>40360</v>
      </c>
      <c r="H943" s="311"/>
      <c r="I943" s="309">
        <f t="shared" si="68"/>
        <v>146</v>
      </c>
      <c r="J943" s="309">
        <f t="shared" si="68"/>
        <v>74.666034</v>
      </c>
      <c r="K943" s="308"/>
      <c r="L943" s="307">
        <f t="shared" si="69"/>
        <v>40360</v>
      </c>
      <c r="M943" s="309">
        <f t="shared" si="70"/>
        <v>2680</v>
      </c>
      <c r="N943" s="309">
        <f t="shared" si="70"/>
        <v>1423.515963</v>
      </c>
    </row>
    <row r="944" spans="2:14" s="306" customFormat="1" ht="12.75">
      <c r="B944" s="307">
        <f t="shared" si="40"/>
        <v>40391</v>
      </c>
      <c r="C944" s="308"/>
      <c r="D944" s="309">
        <f>+D109</f>
        <v>2532</v>
      </c>
      <c r="E944" s="309">
        <f>+E109</f>
        <v>1359.714576</v>
      </c>
      <c r="F944" s="310"/>
      <c r="G944" s="307">
        <f t="shared" si="64"/>
        <v>40391</v>
      </c>
      <c r="H944" s="311"/>
      <c r="I944" s="309">
        <f t="shared" si="68"/>
        <v>146</v>
      </c>
      <c r="J944" s="309">
        <f t="shared" si="68"/>
        <v>75.192764</v>
      </c>
      <c r="K944" s="308"/>
      <c r="L944" s="307">
        <f t="shared" si="69"/>
        <v>40391</v>
      </c>
      <c r="M944" s="309">
        <f t="shared" si="70"/>
        <v>2678</v>
      </c>
      <c r="N944" s="309">
        <f t="shared" si="70"/>
        <v>1434.90734</v>
      </c>
    </row>
    <row r="945" spans="2:14" s="306" customFormat="1" ht="12.75">
      <c r="B945" s="307">
        <f t="shared" si="40"/>
        <v>40422</v>
      </c>
      <c r="C945" s="308"/>
      <c r="D945" s="309">
        <f t="shared" si="71"/>
        <v>2530</v>
      </c>
      <c r="E945" s="309">
        <f t="shared" si="71"/>
        <v>1361.659165</v>
      </c>
      <c r="F945" s="310"/>
      <c r="G945" s="307">
        <f t="shared" si="64"/>
        <v>40422</v>
      </c>
      <c r="H945" s="311"/>
      <c r="I945" s="309">
        <f t="shared" si="68"/>
        <v>146</v>
      </c>
      <c r="J945" s="309">
        <f t="shared" si="68"/>
        <v>75.569537</v>
      </c>
      <c r="K945" s="308"/>
      <c r="L945" s="307">
        <f t="shared" si="69"/>
        <v>40422</v>
      </c>
      <c r="M945" s="309">
        <f t="shared" si="70"/>
        <v>2676</v>
      </c>
      <c r="N945" s="309">
        <f t="shared" si="70"/>
        <v>1437.228702</v>
      </c>
    </row>
    <row r="946" spans="2:14" s="306" customFormat="1" ht="12.75">
      <c r="B946" s="307">
        <f t="shared" si="40"/>
        <v>40452</v>
      </c>
      <c r="C946" s="308"/>
      <c r="D946" s="309">
        <f aca="true" t="shared" si="72" ref="D946:E948">+D111</f>
        <v>2529</v>
      </c>
      <c r="E946" s="309">
        <f t="shared" si="72"/>
        <v>1363.724757</v>
      </c>
      <c r="F946" s="310"/>
      <c r="G946" s="307">
        <f t="shared" si="64"/>
        <v>40452</v>
      </c>
      <c r="H946" s="311"/>
      <c r="I946" s="309">
        <f aca="true" t="shared" si="73" ref="I946:J948">+D475</f>
        <v>146</v>
      </c>
      <c r="J946" s="309">
        <f t="shared" si="73"/>
        <v>76.660572</v>
      </c>
      <c r="K946" s="308"/>
      <c r="L946" s="307">
        <f t="shared" si="69"/>
        <v>40452</v>
      </c>
      <c r="M946" s="309">
        <f aca="true" t="shared" si="74" ref="M946:N948">+D946+I946</f>
        <v>2675</v>
      </c>
      <c r="N946" s="309">
        <f t="shared" si="74"/>
        <v>1440.385329</v>
      </c>
    </row>
    <row r="947" spans="2:14" s="306" customFormat="1" ht="12.75">
      <c r="B947" s="307">
        <f t="shared" si="40"/>
        <v>40483</v>
      </c>
      <c r="C947" s="308"/>
      <c r="D947" s="309">
        <f t="shared" si="72"/>
        <v>2525</v>
      </c>
      <c r="E947" s="309">
        <f t="shared" si="72"/>
        <v>1326.876856</v>
      </c>
      <c r="F947" s="310"/>
      <c r="G947" s="307">
        <f t="shared" si="64"/>
        <v>40483</v>
      </c>
      <c r="H947" s="311"/>
      <c r="I947" s="309">
        <f t="shared" si="73"/>
        <v>146</v>
      </c>
      <c r="J947" s="309">
        <f t="shared" si="73"/>
        <v>74.696341</v>
      </c>
      <c r="K947" s="308"/>
      <c r="L947" s="307">
        <f t="shared" si="69"/>
        <v>40483</v>
      </c>
      <c r="M947" s="309">
        <f t="shared" si="74"/>
        <v>2671</v>
      </c>
      <c r="N947" s="309">
        <f t="shared" si="74"/>
        <v>1401.5731970000002</v>
      </c>
    </row>
    <row r="948" spans="2:14" s="306" customFormat="1" ht="12.75">
      <c r="B948" s="307">
        <f t="shared" si="40"/>
        <v>40513</v>
      </c>
      <c r="C948" s="308"/>
      <c r="D948" s="309">
        <f t="shared" si="72"/>
        <v>2519</v>
      </c>
      <c r="E948" s="309">
        <f t="shared" si="72"/>
        <v>1240.037584</v>
      </c>
      <c r="F948" s="310"/>
      <c r="G948" s="307">
        <f t="shared" si="64"/>
        <v>40513</v>
      </c>
      <c r="H948" s="311"/>
      <c r="I948" s="309">
        <f t="shared" si="73"/>
        <v>146</v>
      </c>
      <c r="J948" s="309">
        <f t="shared" si="73"/>
        <v>75.199828</v>
      </c>
      <c r="K948" s="308"/>
      <c r="L948" s="307">
        <f t="shared" si="69"/>
        <v>40513</v>
      </c>
      <c r="M948" s="309">
        <f t="shared" si="74"/>
        <v>2665</v>
      </c>
      <c r="N948" s="309">
        <f t="shared" si="74"/>
        <v>1315.237412</v>
      </c>
    </row>
    <row r="949" spans="2:14" s="306" customFormat="1" ht="12.75">
      <c r="B949" s="307">
        <f t="shared" si="40"/>
        <v>40544</v>
      </c>
      <c r="C949" s="308"/>
      <c r="D949" s="309">
        <f aca="true" t="shared" si="75" ref="D949:E951">+D114</f>
        <v>2516</v>
      </c>
      <c r="E949" s="309">
        <f t="shared" si="75"/>
        <v>1240.708867</v>
      </c>
      <c r="F949" s="310"/>
      <c r="G949" s="307">
        <f t="shared" si="64"/>
        <v>40544</v>
      </c>
      <c r="H949" s="311"/>
      <c r="I949" s="309">
        <f aca="true" t="shared" si="76" ref="I949:J951">+D478</f>
        <v>146</v>
      </c>
      <c r="J949" s="309">
        <f t="shared" si="76"/>
        <v>75.719867</v>
      </c>
      <c r="K949" s="308"/>
      <c r="L949" s="307">
        <f aca="true" t="shared" si="77" ref="L949:L957">+G949</f>
        <v>40544</v>
      </c>
      <c r="M949" s="309">
        <f aca="true" t="shared" si="78" ref="M949:N951">+D949+I949</f>
        <v>2662</v>
      </c>
      <c r="N949" s="309">
        <f t="shared" si="78"/>
        <v>1316.428734</v>
      </c>
    </row>
    <row r="950" spans="2:14" s="306" customFormat="1" ht="12.75">
      <c r="B950" s="307">
        <f t="shared" si="40"/>
        <v>40575</v>
      </c>
      <c r="C950" s="308"/>
      <c r="D950" s="309">
        <f t="shared" si="75"/>
        <v>2517</v>
      </c>
      <c r="E950" s="309">
        <f t="shared" si="75"/>
        <v>1244.53838</v>
      </c>
      <c r="F950" s="310"/>
      <c r="G950" s="307">
        <f t="shared" si="64"/>
        <v>40575</v>
      </c>
      <c r="H950" s="311"/>
      <c r="I950" s="309">
        <f t="shared" si="76"/>
        <v>145</v>
      </c>
      <c r="J950" s="309">
        <f t="shared" si="76"/>
        <v>76.239912</v>
      </c>
      <c r="K950" s="308"/>
      <c r="L950" s="307">
        <f t="shared" si="77"/>
        <v>40575</v>
      </c>
      <c r="M950" s="309">
        <f t="shared" si="78"/>
        <v>2662</v>
      </c>
      <c r="N950" s="309">
        <f t="shared" si="78"/>
        <v>1320.778292</v>
      </c>
    </row>
    <row r="951" spans="2:14" s="306" customFormat="1" ht="12.75">
      <c r="B951" s="307">
        <f t="shared" si="40"/>
        <v>40603</v>
      </c>
      <c r="C951" s="308"/>
      <c r="D951" s="309">
        <f t="shared" si="75"/>
        <v>2506</v>
      </c>
      <c r="E951" s="309">
        <f t="shared" si="75"/>
        <v>1259.498452</v>
      </c>
      <c r="F951" s="310"/>
      <c r="G951" s="307">
        <f t="shared" si="64"/>
        <v>40603</v>
      </c>
      <c r="H951" s="311"/>
      <c r="I951" s="309">
        <f t="shared" si="76"/>
        <v>145</v>
      </c>
      <c r="J951" s="309">
        <f t="shared" si="76"/>
        <v>77.515094</v>
      </c>
      <c r="K951" s="308"/>
      <c r="L951" s="307">
        <f t="shared" si="77"/>
        <v>40603</v>
      </c>
      <c r="M951" s="309">
        <f t="shared" si="78"/>
        <v>2651</v>
      </c>
      <c r="N951" s="309">
        <f t="shared" si="78"/>
        <v>1337.0135460000001</v>
      </c>
    </row>
    <row r="952" spans="2:14" s="306" customFormat="1" ht="12.75">
      <c r="B952" s="307">
        <f t="shared" si="40"/>
        <v>40634</v>
      </c>
      <c r="C952" s="308"/>
      <c r="D952" s="309">
        <f aca="true" t="shared" si="79" ref="D952:E954">+D117</f>
        <v>2503</v>
      </c>
      <c r="E952" s="309">
        <f t="shared" si="79"/>
        <v>1269.488223</v>
      </c>
      <c r="F952" s="310"/>
      <c r="G952" s="307">
        <f aca="true" t="shared" si="80" ref="G952:G960">+B952</f>
        <v>40634</v>
      </c>
      <c r="H952" s="311"/>
      <c r="I952" s="309">
        <f aca="true" t="shared" si="81" ref="I952:J954">+D481</f>
        <v>145</v>
      </c>
      <c r="J952" s="309">
        <f t="shared" si="81"/>
        <v>81.800384</v>
      </c>
      <c r="K952" s="308"/>
      <c r="L952" s="307">
        <f t="shared" si="77"/>
        <v>40634</v>
      </c>
      <c r="M952" s="309">
        <f aca="true" t="shared" si="82" ref="M952:M960">+D952+I952</f>
        <v>2648</v>
      </c>
      <c r="N952" s="309">
        <f aca="true" t="shared" si="83" ref="N952:N960">+E952+J952</f>
        <v>1351.288607</v>
      </c>
    </row>
    <row r="953" spans="2:14" s="306" customFormat="1" ht="12.75">
      <c r="B953" s="307">
        <f t="shared" si="40"/>
        <v>40664</v>
      </c>
      <c r="C953" s="308"/>
      <c r="D953" s="309">
        <f t="shared" si="79"/>
        <v>2500</v>
      </c>
      <c r="E953" s="309">
        <f t="shared" si="79"/>
        <v>1280.361396</v>
      </c>
      <c r="F953" s="310"/>
      <c r="G953" s="307">
        <f t="shared" si="80"/>
        <v>40664</v>
      </c>
      <c r="H953" s="311"/>
      <c r="I953" s="309">
        <f t="shared" si="81"/>
        <v>146</v>
      </c>
      <c r="J953" s="309">
        <f t="shared" si="81"/>
        <v>83.5835</v>
      </c>
      <c r="K953" s="308"/>
      <c r="L953" s="307">
        <f t="shared" si="77"/>
        <v>40664</v>
      </c>
      <c r="M953" s="309">
        <f t="shared" si="82"/>
        <v>2646</v>
      </c>
      <c r="N953" s="309">
        <f t="shared" si="83"/>
        <v>1363.944896</v>
      </c>
    </row>
    <row r="954" spans="2:14" s="306" customFormat="1" ht="12.75">
      <c r="B954" s="307">
        <f t="shared" si="40"/>
        <v>40695</v>
      </c>
      <c r="C954" s="308"/>
      <c r="D954" s="309">
        <f t="shared" si="79"/>
        <v>2492</v>
      </c>
      <c r="E954" s="309">
        <f t="shared" si="79"/>
        <v>1290.085301</v>
      </c>
      <c r="F954" s="310"/>
      <c r="G954" s="307">
        <f t="shared" si="80"/>
        <v>40695</v>
      </c>
      <c r="H954" s="311"/>
      <c r="I954" s="309">
        <f t="shared" si="81"/>
        <v>146</v>
      </c>
      <c r="J954" s="309">
        <f t="shared" si="81"/>
        <v>84.242038</v>
      </c>
      <c r="K954" s="308"/>
      <c r="L954" s="307">
        <f t="shared" si="77"/>
        <v>40695</v>
      </c>
      <c r="M954" s="309">
        <f t="shared" si="82"/>
        <v>2638</v>
      </c>
      <c r="N954" s="309">
        <f t="shared" si="83"/>
        <v>1374.3273390000002</v>
      </c>
    </row>
    <row r="955" spans="2:14" s="306" customFormat="1" ht="12.75">
      <c r="B955" s="307">
        <f t="shared" si="40"/>
        <v>40725</v>
      </c>
      <c r="C955" s="308"/>
      <c r="D955" s="309">
        <f aca="true" t="shared" si="84" ref="D955:E960">+D120</f>
        <v>2488</v>
      </c>
      <c r="E955" s="309">
        <f t="shared" si="84"/>
        <v>1298.351562</v>
      </c>
      <c r="F955" s="310"/>
      <c r="G955" s="307">
        <f t="shared" si="80"/>
        <v>40725</v>
      </c>
      <c r="H955" s="311"/>
      <c r="I955" s="309">
        <f aca="true" t="shared" si="85" ref="I955:J960">+D484</f>
        <v>146</v>
      </c>
      <c r="J955" s="309">
        <f t="shared" si="85"/>
        <v>85.180586</v>
      </c>
      <c r="K955" s="308"/>
      <c r="L955" s="307">
        <f t="shared" si="77"/>
        <v>40725</v>
      </c>
      <c r="M955" s="309">
        <f t="shared" si="82"/>
        <v>2634</v>
      </c>
      <c r="N955" s="309">
        <f t="shared" si="83"/>
        <v>1383.532148</v>
      </c>
    </row>
    <row r="956" spans="2:14" s="306" customFormat="1" ht="12.75">
      <c r="B956" s="307">
        <f t="shared" si="40"/>
        <v>40756</v>
      </c>
      <c r="C956" s="308"/>
      <c r="D956" s="309">
        <f t="shared" si="84"/>
        <v>2484</v>
      </c>
      <c r="E956" s="309">
        <f t="shared" si="84"/>
        <v>1301.27304</v>
      </c>
      <c r="F956" s="310"/>
      <c r="G956" s="307">
        <f t="shared" si="80"/>
        <v>40756</v>
      </c>
      <c r="H956" s="311"/>
      <c r="I956" s="309">
        <f t="shared" si="85"/>
        <v>146</v>
      </c>
      <c r="J956" s="309">
        <f t="shared" si="85"/>
        <v>85.655271</v>
      </c>
      <c r="K956" s="308"/>
      <c r="L956" s="307">
        <f t="shared" si="77"/>
        <v>40756</v>
      </c>
      <c r="M956" s="309">
        <f t="shared" si="82"/>
        <v>2630</v>
      </c>
      <c r="N956" s="309">
        <f t="shared" si="83"/>
        <v>1386.9283110000001</v>
      </c>
    </row>
    <row r="957" spans="2:14" s="306" customFormat="1" ht="12.75">
      <c r="B957" s="307">
        <f t="shared" si="40"/>
        <v>40787</v>
      </c>
      <c r="C957" s="308"/>
      <c r="D957" s="309">
        <f t="shared" si="84"/>
        <v>2482</v>
      </c>
      <c r="E957" s="309">
        <f t="shared" si="84"/>
        <v>1274.754557</v>
      </c>
      <c r="F957" s="310"/>
      <c r="G957" s="307">
        <f t="shared" si="80"/>
        <v>40787</v>
      </c>
      <c r="H957" s="311"/>
      <c r="I957" s="309">
        <f t="shared" si="85"/>
        <v>146</v>
      </c>
      <c r="J957" s="309">
        <f t="shared" si="85"/>
        <v>86.329647</v>
      </c>
      <c r="K957" s="308"/>
      <c r="L957" s="307">
        <f t="shared" si="77"/>
        <v>40787</v>
      </c>
      <c r="M957" s="309">
        <f t="shared" si="82"/>
        <v>2628</v>
      </c>
      <c r="N957" s="309">
        <f t="shared" si="83"/>
        <v>1361.084204</v>
      </c>
    </row>
    <row r="958" spans="2:14" s="306" customFormat="1" ht="12.75">
      <c r="B958" s="307">
        <f t="shared" si="40"/>
        <v>40817</v>
      </c>
      <c r="C958" s="308"/>
      <c r="D958" s="309">
        <f t="shared" si="84"/>
        <v>2479</v>
      </c>
      <c r="E958" s="309">
        <f t="shared" si="84"/>
        <v>1257.311658</v>
      </c>
      <c r="F958" s="310"/>
      <c r="G958" s="307">
        <f t="shared" si="80"/>
        <v>40817</v>
      </c>
      <c r="H958" s="311"/>
      <c r="I958" s="309">
        <f t="shared" si="85"/>
        <v>146</v>
      </c>
      <c r="J958" s="309">
        <f t="shared" si="85"/>
        <v>87.004231</v>
      </c>
      <c r="K958" s="308"/>
      <c r="L958" s="307">
        <f>+G958</f>
        <v>40817</v>
      </c>
      <c r="M958" s="309">
        <f t="shared" si="82"/>
        <v>2625</v>
      </c>
      <c r="N958" s="309">
        <f t="shared" si="83"/>
        <v>1344.315889</v>
      </c>
    </row>
    <row r="959" spans="2:14" s="306" customFormat="1" ht="12.75">
      <c r="B959" s="307">
        <f t="shared" si="40"/>
        <v>40848</v>
      </c>
      <c r="C959" s="308"/>
      <c r="D959" s="309">
        <f t="shared" si="84"/>
        <v>2477</v>
      </c>
      <c r="E959" s="309">
        <f t="shared" si="84"/>
        <v>1264.660922</v>
      </c>
      <c r="F959" s="310"/>
      <c r="G959" s="307">
        <f t="shared" si="80"/>
        <v>40848</v>
      </c>
      <c r="H959" s="311"/>
      <c r="I959" s="309">
        <f t="shared" si="85"/>
        <v>146</v>
      </c>
      <c r="J959" s="309">
        <f t="shared" si="85"/>
        <v>87.93367</v>
      </c>
      <c r="K959" s="308"/>
      <c r="L959" s="307">
        <f>+G959</f>
        <v>40848</v>
      </c>
      <c r="M959" s="309">
        <f t="shared" si="82"/>
        <v>2623</v>
      </c>
      <c r="N959" s="309">
        <f t="shared" si="83"/>
        <v>1352.594592</v>
      </c>
    </row>
    <row r="960" spans="2:14" s="306" customFormat="1" ht="12.75">
      <c r="B960" s="307">
        <f t="shared" si="40"/>
        <v>40878</v>
      </c>
      <c r="C960" s="308"/>
      <c r="D960" s="309">
        <f t="shared" si="84"/>
        <v>2474</v>
      </c>
      <c r="E960" s="309">
        <f t="shared" si="84"/>
        <v>1282.544932</v>
      </c>
      <c r="F960" s="310"/>
      <c r="G960" s="307">
        <f t="shared" si="80"/>
        <v>40878</v>
      </c>
      <c r="H960" s="311"/>
      <c r="I960" s="309">
        <f t="shared" si="85"/>
        <v>146</v>
      </c>
      <c r="J960" s="309">
        <f t="shared" si="85"/>
        <v>88.535509</v>
      </c>
      <c r="K960" s="308"/>
      <c r="L960" s="307">
        <f>+G960</f>
        <v>40878</v>
      </c>
      <c r="M960" s="309">
        <f t="shared" si="82"/>
        <v>2620</v>
      </c>
      <c r="N960" s="309">
        <f t="shared" si="83"/>
        <v>1371.080441</v>
      </c>
    </row>
    <row r="961" spans="2:14" s="306" customFormat="1" ht="12.75">
      <c r="B961" s="307">
        <f t="shared" si="40"/>
        <v>40909</v>
      </c>
      <c r="C961" s="308"/>
      <c r="D961" s="309">
        <f>+D126</f>
        <v>2474</v>
      </c>
      <c r="E961" s="309">
        <f>+E126</f>
        <v>1288.555465</v>
      </c>
      <c r="F961" s="310"/>
      <c r="G961" s="307">
        <f>+B961</f>
        <v>40909</v>
      </c>
      <c r="H961" s="311"/>
      <c r="I961" s="309">
        <f>+D490</f>
        <v>146</v>
      </c>
      <c r="J961" s="309">
        <f>+E490</f>
        <v>87.855693</v>
      </c>
      <c r="K961" s="308"/>
      <c r="L961" s="307">
        <f>+G961</f>
        <v>40909</v>
      </c>
      <c r="M961" s="309">
        <f>+D961+I961</f>
        <v>2620</v>
      </c>
      <c r="N961" s="309">
        <f>+E961+J961</f>
        <v>1376.411158</v>
      </c>
    </row>
    <row r="962" spans="2:14" s="306" customFormat="1" ht="12.75">
      <c r="B962" s="307">
        <f t="shared" si="40"/>
        <v>40940</v>
      </c>
      <c r="C962" s="308"/>
      <c r="D962" s="309">
        <f>+D127</f>
        <v>2474</v>
      </c>
      <c r="E962" s="309">
        <f>+E127</f>
        <v>1289.699435</v>
      </c>
      <c r="F962" s="310"/>
      <c r="G962" s="307">
        <f>+B962</f>
        <v>40940</v>
      </c>
      <c r="H962" s="311"/>
      <c r="I962" s="309">
        <f>+D491</f>
        <v>145</v>
      </c>
      <c r="J962" s="309">
        <f>+E491</f>
        <v>88.526255</v>
      </c>
      <c r="K962" s="308"/>
      <c r="L962" s="307">
        <f>+G962</f>
        <v>40940</v>
      </c>
      <c r="M962" s="309">
        <f>+D962+I962</f>
        <v>2619</v>
      </c>
      <c r="N962" s="309">
        <f>+E962+J962</f>
        <v>1378.22569</v>
      </c>
    </row>
    <row r="963" spans="2:14" s="306" customFormat="1" ht="12.75">
      <c r="B963" s="307">
        <f t="shared" si="40"/>
        <v>40969</v>
      </c>
      <c r="C963" s="308"/>
      <c r="D963" s="309">
        <f>+D128</f>
        <v>2474</v>
      </c>
      <c r="E963" s="309">
        <f>+E128</f>
        <v>1300.464791</v>
      </c>
      <c r="F963" s="310"/>
      <c r="G963" s="307">
        <f>+B963</f>
        <v>40969</v>
      </c>
      <c r="H963" s="311"/>
      <c r="I963" s="309">
        <f>+D492</f>
        <v>145</v>
      </c>
      <c r="J963" s="309">
        <f>+E492</f>
        <v>90.290901</v>
      </c>
      <c r="K963" s="308"/>
      <c r="L963" s="307">
        <f>+G963</f>
        <v>40969</v>
      </c>
      <c r="M963" s="309">
        <f>+D963+I963</f>
        <v>2619</v>
      </c>
      <c r="N963" s="309">
        <f>+E963+J963</f>
        <v>1390.7556920000002</v>
      </c>
    </row>
    <row r="964" spans="2:14" s="306" customFormat="1" ht="12.75">
      <c r="B964" s="307"/>
      <c r="C964" s="308"/>
      <c r="D964" s="309"/>
      <c r="E964" s="309"/>
      <c r="F964" s="310"/>
      <c r="G964" s="307"/>
      <c r="H964" s="311"/>
      <c r="I964" s="309"/>
      <c r="J964" s="309"/>
      <c r="K964" s="308"/>
      <c r="L964" s="307"/>
      <c r="M964" s="309"/>
      <c r="N964" s="309"/>
    </row>
    <row r="965" spans="2:14" s="306" customFormat="1" ht="12.75">
      <c r="B965" s="307"/>
      <c r="C965" s="308"/>
      <c r="D965" s="309"/>
      <c r="E965" s="309"/>
      <c r="F965" s="310"/>
      <c r="G965" s="307"/>
      <c r="H965" s="311"/>
      <c r="I965" s="309"/>
      <c r="J965" s="309"/>
      <c r="K965" s="308"/>
      <c r="L965" s="307"/>
      <c r="M965" s="309"/>
      <c r="N965" s="309"/>
    </row>
    <row r="966" spans="2:14" s="306" customFormat="1" ht="12.75">
      <c r="B966" s="307"/>
      <c r="C966" s="308"/>
      <c r="D966" s="309"/>
      <c r="E966" s="309"/>
      <c r="F966" s="310"/>
      <c r="G966" s="307"/>
      <c r="H966" s="311"/>
      <c r="I966" s="309"/>
      <c r="J966" s="309"/>
      <c r="K966" s="308"/>
      <c r="L966" s="307"/>
      <c r="M966" s="309">
        <f>+D966+I966</f>
        <v>0</v>
      </c>
      <c r="N966" s="309">
        <f>+E966+J966</f>
        <v>0</v>
      </c>
    </row>
    <row r="967" spans="3:13" s="306" customFormat="1" ht="12.75">
      <c r="C967" s="313"/>
      <c r="D967" s="313" t="s">
        <v>29</v>
      </c>
      <c r="E967" s="313" t="s">
        <v>0</v>
      </c>
      <c r="H967" s="310"/>
      <c r="I967" s="310"/>
      <c r="J967" s="308"/>
      <c r="K967" s="308"/>
      <c r="M967" s="309"/>
    </row>
    <row r="968" spans="3:11" s="306" customFormat="1" ht="12.75">
      <c r="C968" s="314" t="s">
        <v>91</v>
      </c>
      <c r="D968" s="315">
        <f>+AVERAGE(M961:M963)</f>
        <v>2619.3333333333335</v>
      </c>
      <c r="E968" s="315">
        <f>+AVERAGE(N961:N963)</f>
        <v>1381.7975133333337</v>
      </c>
      <c r="H968" s="310"/>
      <c r="I968" s="310"/>
      <c r="J968" s="308"/>
      <c r="K968" s="308"/>
    </row>
    <row r="969" spans="3:11" s="306" customFormat="1" ht="12.75">
      <c r="C969" s="314" t="s">
        <v>26</v>
      </c>
      <c r="D969" s="316">
        <f>+AVERAGE(I961:I963)</f>
        <v>145.33333333333334</v>
      </c>
      <c r="E969" s="316">
        <f>+AVERAGE(J961:J963)</f>
        <v>88.89094966666669</v>
      </c>
      <c r="H969" s="310"/>
      <c r="I969" s="310"/>
      <c r="J969" s="308"/>
      <c r="K969" s="308"/>
    </row>
    <row r="970" spans="3:11" s="306" customFormat="1" ht="12.75">
      <c r="C970" s="314" t="s">
        <v>30</v>
      </c>
      <c r="D970" s="317">
        <f>AVERAGE(D961:D963)</f>
        <v>2474</v>
      </c>
      <c r="E970" s="317">
        <f>AVERAGE(E961:E963)</f>
        <v>1292.9065636666667</v>
      </c>
      <c r="H970" s="310"/>
      <c r="I970" s="310"/>
      <c r="J970" s="308"/>
      <c r="K970" s="308"/>
    </row>
    <row r="971" spans="3:11" s="306" customFormat="1" ht="12.75">
      <c r="C971" s="308"/>
      <c r="D971" s="318" t="s">
        <v>21</v>
      </c>
      <c r="E971" s="318" t="s">
        <v>21</v>
      </c>
      <c r="F971" s="310"/>
      <c r="G971" s="310"/>
      <c r="H971" s="310"/>
      <c r="I971" s="310"/>
      <c r="J971" s="308"/>
      <c r="K971" s="308"/>
    </row>
    <row r="972" spans="3:11" s="306" customFormat="1" ht="12.75">
      <c r="C972" s="308"/>
      <c r="D972" s="313" t="s">
        <v>29</v>
      </c>
      <c r="E972" s="313" t="s">
        <v>0</v>
      </c>
      <c r="F972" s="310"/>
      <c r="G972" s="310"/>
      <c r="H972" s="310"/>
      <c r="I972" s="310"/>
      <c r="J972" s="308"/>
      <c r="K972" s="308"/>
    </row>
    <row r="973" spans="3:11" s="306" customFormat="1" ht="12.75">
      <c r="C973" s="314" t="s">
        <v>26</v>
      </c>
      <c r="D973" s="319">
        <f>+D969/D968</f>
        <v>0.055484856197505726</v>
      </c>
      <c r="E973" s="319">
        <f>+E969/E968</f>
        <v>0.06432993894469642</v>
      </c>
      <c r="F973" s="310"/>
      <c r="G973" s="310"/>
      <c r="H973" s="310"/>
      <c r="I973" s="310"/>
      <c r="J973" s="308"/>
      <c r="K973" s="308"/>
    </row>
    <row r="974" spans="3:11" s="306" customFormat="1" ht="12.75">
      <c r="C974" s="314" t="s">
        <v>30</v>
      </c>
      <c r="D974" s="319">
        <f>+D970/D968</f>
        <v>0.9445151438024942</v>
      </c>
      <c r="E974" s="319">
        <f>+E970/E968</f>
        <v>0.9356700610553034</v>
      </c>
      <c r="F974" s="310"/>
      <c r="G974" s="310"/>
      <c r="H974" s="310"/>
      <c r="I974" s="310"/>
      <c r="J974" s="308"/>
      <c r="K974" s="308"/>
    </row>
    <row r="975" spans="3:11" s="306" customFormat="1" ht="12.75">
      <c r="C975" s="314" t="s">
        <v>91</v>
      </c>
      <c r="D975" s="320">
        <f>SUM(D973:D974)</f>
        <v>1</v>
      </c>
      <c r="E975" s="320">
        <f>SUM(E973:E974)</f>
        <v>0.9999999999999998</v>
      </c>
      <c r="F975" s="310"/>
      <c r="G975" s="310"/>
      <c r="H975" s="310"/>
      <c r="I975" s="310"/>
      <c r="J975" s="308"/>
      <c r="K975" s="308"/>
    </row>
    <row r="976" spans="2:11" s="306" customFormat="1" ht="12.75">
      <c r="B976" s="308"/>
      <c r="F976" s="310"/>
      <c r="G976" s="310"/>
      <c r="H976" s="310"/>
      <c r="I976" s="310"/>
      <c r="J976" s="308"/>
      <c r="K976" s="308"/>
    </row>
    <row r="977" spans="2:11" s="306" customFormat="1" ht="12.75">
      <c r="B977" s="308"/>
      <c r="C977" s="308"/>
      <c r="D977" s="310"/>
      <c r="E977" s="310"/>
      <c r="F977" s="310"/>
      <c r="G977" s="310"/>
      <c r="H977" s="310"/>
      <c r="I977" s="310"/>
      <c r="J977" s="308"/>
      <c r="K977" s="308"/>
    </row>
    <row r="978" spans="2:12" s="306" customFormat="1" ht="12.75">
      <c r="B978" s="321" t="s">
        <v>66</v>
      </c>
      <c r="C978" s="308"/>
      <c r="D978" s="310"/>
      <c r="E978" s="310"/>
      <c r="F978" s="310"/>
      <c r="G978" s="322" t="s">
        <v>67</v>
      </c>
      <c r="H978" s="310"/>
      <c r="I978" s="310"/>
      <c r="J978" s="308"/>
      <c r="K978" s="308"/>
      <c r="L978" s="306" t="s">
        <v>5</v>
      </c>
    </row>
    <row r="979" spans="2:15" s="306" customFormat="1" ht="12.75">
      <c r="B979" s="314" t="s">
        <v>27</v>
      </c>
      <c r="C979" s="313"/>
      <c r="D979" s="313" t="s">
        <v>29</v>
      </c>
      <c r="E979" s="313" t="s">
        <v>0</v>
      </c>
      <c r="F979" s="310"/>
      <c r="G979" s="314" t="s">
        <v>27</v>
      </c>
      <c r="H979" s="313"/>
      <c r="I979" s="313" t="s">
        <v>29</v>
      </c>
      <c r="J979" s="313" t="s">
        <v>0</v>
      </c>
      <c r="K979" s="308"/>
      <c r="L979" s="314"/>
      <c r="M979" s="313"/>
      <c r="N979" s="313" t="s">
        <v>101</v>
      </c>
      <c r="O979" s="314" t="s">
        <v>0</v>
      </c>
    </row>
    <row r="980" spans="2:15" s="306" customFormat="1" ht="12.75">
      <c r="B980" s="312" t="s">
        <v>22</v>
      </c>
      <c r="C980" s="311"/>
      <c r="D980" s="309">
        <v>1585</v>
      </c>
      <c r="E980" s="309">
        <v>328.35715600000003</v>
      </c>
      <c r="F980" s="310"/>
      <c r="G980" s="312" t="s">
        <v>22</v>
      </c>
      <c r="H980" s="311"/>
      <c r="I980" s="309">
        <v>66</v>
      </c>
      <c r="J980" s="309">
        <v>144.142248</v>
      </c>
      <c r="K980" s="308"/>
      <c r="L980" s="312" t="s">
        <v>22</v>
      </c>
      <c r="M980" s="311"/>
      <c r="N980" s="311">
        <f>+D980+I980</f>
        <v>1651</v>
      </c>
      <c r="O980" s="311">
        <f>+E980+J980</f>
        <v>472.499404</v>
      </c>
    </row>
    <row r="981" spans="2:15" s="306" customFormat="1" ht="12.75">
      <c r="B981" s="312" t="s">
        <v>23</v>
      </c>
      <c r="C981" s="311"/>
      <c r="D981" s="309">
        <v>1769</v>
      </c>
      <c r="E981" s="309">
        <v>385.671979</v>
      </c>
      <c r="F981" s="310"/>
      <c r="G981" s="312" t="s">
        <v>23</v>
      </c>
      <c r="H981" s="311"/>
      <c r="I981" s="309">
        <v>77</v>
      </c>
      <c r="J981" s="309">
        <v>197.436743</v>
      </c>
      <c r="K981" s="308"/>
      <c r="L981" s="312" t="s">
        <v>23</v>
      </c>
      <c r="M981" s="311"/>
      <c r="N981" s="311">
        <f aca="true" t="shared" si="86" ref="N981:N1005">+D981+I981</f>
        <v>1846</v>
      </c>
      <c r="O981" s="311">
        <f aca="true" t="shared" si="87" ref="O981:O1005">+E981+J981</f>
        <v>583.1087220000001</v>
      </c>
    </row>
    <row r="982" spans="2:15" s="306" customFormat="1" ht="12.75">
      <c r="B982" s="312" t="s">
        <v>24</v>
      </c>
      <c r="C982" s="311"/>
      <c r="D982" s="309">
        <v>1978</v>
      </c>
      <c r="E982" s="309">
        <v>453.51686900000004</v>
      </c>
      <c r="F982" s="310"/>
      <c r="G982" s="312" t="s">
        <v>24</v>
      </c>
      <c r="H982" s="311"/>
      <c r="I982" s="309">
        <v>95</v>
      </c>
      <c r="J982" s="309">
        <v>208.659244</v>
      </c>
      <c r="K982" s="308"/>
      <c r="L982" s="312" t="s">
        <v>24</v>
      </c>
      <c r="M982" s="311"/>
      <c r="N982" s="311">
        <f t="shared" si="86"/>
        <v>2073</v>
      </c>
      <c r="O982" s="311">
        <f t="shared" si="87"/>
        <v>662.176113</v>
      </c>
    </row>
    <row r="983" spans="2:15" s="306" customFormat="1" ht="12.75">
      <c r="B983" s="312" t="s">
        <v>25</v>
      </c>
      <c r="C983" s="311"/>
      <c r="D983" s="309">
        <v>2187</v>
      </c>
      <c r="E983" s="309">
        <v>515.222643</v>
      </c>
      <c r="F983" s="310"/>
      <c r="G983" s="312" t="s">
        <v>25</v>
      </c>
      <c r="H983" s="311"/>
      <c r="I983" s="309">
        <v>107</v>
      </c>
      <c r="J983" s="309">
        <v>212.071875</v>
      </c>
      <c r="K983" s="308"/>
      <c r="L983" s="312" t="s">
        <v>25</v>
      </c>
      <c r="M983" s="311"/>
      <c r="N983" s="311">
        <f t="shared" si="86"/>
        <v>2294</v>
      </c>
      <c r="O983" s="311">
        <f t="shared" si="87"/>
        <v>727.2945179999999</v>
      </c>
    </row>
    <row r="984" spans="2:15" s="306" customFormat="1" ht="12.75">
      <c r="B984" s="312" t="s">
        <v>32</v>
      </c>
      <c r="C984" s="311"/>
      <c r="D984" s="309">
        <v>2368</v>
      </c>
      <c r="E984" s="309">
        <v>616.005555</v>
      </c>
      <c r="F984" s="310"/>
      <c r="G984" s="312" t="s">
        <v>32</v>
      </c>
      <c r="H984" s="311"/>
      <c r="I984" s="309">
        <v>110</v>
      </c>
      <c r="J984" s="309">
        <v>220.983439</v>
      </c>
      <c r="K984" s="308"/>
      <c r="L984" s="312" t="s">
        <v>32</v>
      </c>
      <c r="M984" s="311"/>
      <c r="N984" s="311">
        <f t="shared" si="86"/>
        <v>2478</v>
      </c>
      <c r="O984" s="311">
        <f t="shared" si="87"/>
        <v>836.9889939999999</v>
      </c>
    </row>
    <row r="985" spans="2:15" s="306" customFormat="1" ht="12.75">
      <c r="B985" s="312" t="s">
        <v>33</v>
      </c>
      <c r="C985" s="311"/>
      <c r="D985" s="309">
        <v>2427</v>
      </c>
      <c r="E985" s="309">
        <v>682.028013</v>
      </c>
      <c r="F985" s="310"/>
      <c r="G985" s="312" t="s">
        <v>33</v>
      </c>
      <c r="H985" s="311"/>
      <c r="I985" s="309">
        <v>111</v>
      </c>
      <c r="J985" s="309">
        <v>229.684396</v>
      </c>
      <c r="K985" s="308"/>
      <c r="L985" s="312" t="s">
        <v>33</v>
      </c>
      <c r="M985" s="311"/>
      <c r="N985" s="311">
        <f t="shared" si="86"/>
        <v>2538</v>
      </c>
      <c r="O985" s="311">
        <f t="shared" si="87"/>
        <v>911.712409</v>
      </c>
    </row>
    <row r="986" spans="2:15" s="306" customFormat="1" ht="10.5" customHeight="1">
      <c r="B986" s="312" t="s">
        <v>34</v>
      </c>
      <c r="C986" s="311"/>
      <c r="D986" s="309">
        <v>2502</v>
      </c>
      <c r="E986" s="309">
        <v>743.025163</v>
      </c>
      <c r="F986" s="310"/>
      <c r="G986" s="312" t="s">
        <v>34</v>
      </c>
      <c r="H986" s="311"/>
      <c r="I986" s="309">
        <v>119</v>
      </c>
      <c r="J986" s="309">
        <v>234.083023</v>
      </c>
      <c r="K986" s="308"/>
      <c r="L986" s="312" t="s">
        <v>34</v>
      </c>
      <c r="M986" s="311"/>
      <c r="N986" s="311">
        <f t="shared" si="86"/>
        <v>2621</v>
      </c>
      <c r="O986" s="311">
        <f t="shared" si="87"/>
        <v>977.108186</v>
      </c>
    </row>
    <row r="987" spans="2:15" s="306" customFormat="1" ht="12.75">
      <c r="B987" s="312" t="s">
        <v>35</v>
      </c>
      <c r="C987" s="311"/>
      <c r="D987" s="309">
        <v>2655</v>
      </c>
      <c r="E987" s="309">
        <v>804.910972</v>
      </c>
      <c r="F987" s="310"/>
      <c r="G987" s="312" t="s">
        <v>35</v>
      </c>
      <c r="H987" s="311"/>
      <c r="I987" s="309">
        <v>128</v>
      </c>
      <c r="J987" s="309">
        <v>246.51593400000002</v>
      </c>
      <c r="K987" s="308"/>
      <c r="L987" s="312" t="s">
        <v>35</v>
      </c>
      <c r="M987" s="311"/>
      <c r="N987" s="311">
        <f t="shared" si="86"/>
        <v>2783</v>
      </c>
      <c r="O987" s="311">
        <f t="shared" si="87"/>
        <v>1051.4269060000001</v>
      </c>
    </row>
    <row r="988" spans="2:15" s="306" customFormat="1" ht="12.75">
      <c r="B988" s="312" t="s">
        <v>36</v>
      </c>
      <c r="C988" s="311"/>
      <c r="D988" s="309">
        <v>2812</v>
      </c>
      <c r="E988" s="309">
        <v>890.3124280000001</v>
      </c>
      <c r="F988" s="310"/>
      <c r="G988" s="312" t="s">
        <v>36</v>
      </c>
      <c r="H988" s="311"/>
      <c r="I988" s="309">
        <v>134</v>
      </c>
      <c r="J988" s="309">
        <v>293.648606</v>
      </c>
      <c r="K988" s="308"/>
      <c r="L988" s="312" t="s">
        <v>36</v>
      </c>
      <c r="M988" s="311"/>
      <c r="N988" s="311">
        <f t="shared" si="86"/>
        <v>2946</v>
      </c>
      <c r="O988" s="311">
        <f t="shared" si="87"/>
        <v>1183.961034</v>
      </c>
    </row>
    <row r="989" spans="2:15" s="306" customFormat="1" ht="12.75">
      <c r="B989" s="312" t="s">
        <v>37</v>
      </c>
      <c r="C989" s="311"/>
      <c r="D989" s="309">
        <v>2902</v>
      </c>
      <c r="E989" s="309">
        <v>955.92222</v>
      </c>
      <c r="F989" s="310"/>
      <c r="G989" s="312" t="s">
        <v>37</v>
      </c>
      <c r="H989" s="311"/>
      <c r="I989" s="309">
        <v>146</v>
      </c>
      <c r="J989" s="309">
        <v>297.449327</v>
      </c>
      <c r="K989" s="308"/>
      <c r="L989" s="312" t="s">
        <v>37</v>
      </c>
      <c r="M989" s="311"/>
      <c r="N989" s="311">
        <f t="shared" si="86"/>
        <v>3048</v>
      </c>
      <c r="O989" s="311">
        <f t="shared" si="87"/>
        <v>1253.371547</v>
      </c>
    </row>
    <row r="990" spans="2:15" s="306" customFormat="1" ht="12.75">
      <c r="B990" s="312" t="s">
        <v>39</v>
      </c>
      <c r="C990" s="311"/>
      <c r="D990" s="309">
        <v>3016</v>
      </c>
      <c r="E990" s="309">
        <v>1040.556049</v>
      </c>
      <c r="F990" s="310"/>
      <c r="G990" s="312" t="s">
        <v>39</v>
      </c>
      <c r="H990" s="311"/>
      <c r="I990" s="309">
        <v>149</v>
      </c>
      <c r="J990" s="309">
        <v>301.017376</v>
      </c>
      <c r="K990" s="308"/>
      <c r="L990" s="312" t="s">
        <v>39</v>
      </c>
      <c r="M990" s="311"/>
      <c r="N990" s="311">
        <f t="shared" si="86"/>
        <v>3165</v>
      </c>
      <c r="O990" s="311">
        <f t="shared" si="87"/>
        <v>1341.573425</v>
      </c>
    </row>
    <row r="991" spans="2:15" s="306" customFormat="1" ht="12.75">
      <c r="B991" s="312" t="s">
        <v>40</v>
      </c>
      <c r="C991" s="311"/>
      <c r="D991" s="309">
        <v>3129</v>
      </c>
      <c r="E991" s="309">
        <v>1090.609845</v>
      </c>
      <c r="F991" s="310"/>
      <c r="G991" s="312" t="s">
        <v>40</v>
      </c>
      <c r="H991" s="311"/>
      <c r="I991" s="309">
        <v>156</v>
      </c>
      <c r="J991" s="309">
        <v>305.19732100000004</v>
      </c>
      <c r="K991" s="308"/>
      <c r="L991" s="312" t="s">
        <v>40</v>
      </c>
      <c r="M991" s="311"/>
      <c r="N991" s="311">
        <f t="shared" si="86"/>
        <v>3285</v>
      </c>
      <c r="O991" s="311">
        <f t="shared" si="87"/>
        <v>1395.807166</v>
      </c>
    </row>
    <row r="992" spans="2:15" s="306" customFormat="1" ht="12.75">
      <c r="B992" s="312" t="s">
        <v>38</v>
      </c>
      <c r="C992" s="311"/>
      <c r="D992" s="309">
        <v>3250</v>
      </c>
      <c r="E992" s="309">
        <v>1143.564402</v>
      </c>
      <c r="F992" s="310"/>
      <c r="G992" s="312" t="s">
        <v>38</v>
      </c>
      <c r="H992" s="311"/>
      <c r="I992" s="309">
        <v>157</v>
      </c>
      <c r="J992" s="309">
        <v>311.26266</v>
      </c>
      <c r="K992" s="308"/>
      <c r="L992" s="312" t="s">
        <v>38</v>
      </c>
      <c r="M992" s="311"/>
      <c r="N992" s="311">
        <f t="shared" si="86"/>
        <v>3407</v>
      </c>
      <c r="O992" s="311">
        <f t="shared" si="87"/>
        <v>1454.8270619999998</v>
      </c>
    </row>
    <row r="993" spans="2:15" s="306" customFormat="1" ht="12.75">
      <c r="B993" s="312" t="s">
        <v>41</v>
      </c>
      <c r="C993" s="311"/>
      <c r="D993" s="309">
        <v>3357</v>
      </c>
      <c r="E993" s="309">
        <v>1165.170998</v>
      </c>
      <c r="F993" s="310"/>
      <c r="G993" s="312" t="s">
        <v>41</v>
      </c>
      <c r="H993" s="311"/>
      <c r="I993" s="309">
        <v>167</v>
      </c>
      <c r="J993" s="309">
        <v>272.74976</v>
      </c>
      <c r="K993" s="308"/>
      <c r="L993" s="312" t="s">
        <v>41</v>
      </c>
      <c r="M993" s="311"/>
      <c r="N993" s="311">
        <f t="shared" si="86"/>
        <v>3524</v>
      </c>
      <c r="O993" s="311">
        <f t="shared" si="87"/>
        <v>1437.920758</v>
      </c>
    </row>
    <row r="994" spans="2:15" s="306" customFormat="1" ht="12.75">
      <c r="B994" s="312" t="s">
        <v>70</v>
      </c>
      <c r="C994" s="311"/>
      <c r="D994" s="309">
        <v>3397</v>
      </c>
      <c r="E994" s="309">
        <v>1205.107255</v>
      </c>
      <c r="F994" s="310"/>
      <c r="G994" s="312" t="s">
        <v>70</v>
      </c>
      <c r="H994" s="311"/>
      <c r="I994" s="309">
        <v>170</v>
      </c>
      <c r="J994" s="309">
        <v>277.099869</v>
      </c>
      <c r="K994" s="308"/>
      <c r="L994" s="312" t="s">
        <v>70</v>
      </c>
      <c r="M994" s="311"/>
      <c r="N994" s="311">
        <f t="shared" si="86"/>
        <v>3567</v>
      </c>
      <c r="O994" s="311">
        <f t="shared" si="87"/>
        <v>1482.207124</v>
      </c>
    </row>
    <row r="995" spans="2:15" s="306" customFormat="1" ht="12.75">
      <c r="B995" s="312" t="s">
        <v>71</v>
      </c>
      <c r="C995" s="311"/>
      <c r="D995" s="309">
        <v>3488</v>
      </c>
      <c r="E995" s="309">
        <v>1244.025511</v>
      </c>
      <c r="F995" s="310"/>
      <c r="G995" s="312" t="s">
        <v>71</v>
      </c>
      <c r="H995" s="311"/>
      <c r="I995" s="309">
        <v>177</v>
      </c>
      <c r="J995" s="309">
        <v>201.976397</v>
      </c>
      <c r="K995" s="308"/>
      <c r="L995" s="312" t="s">
        <v>71</v>
      </c>
      <c r="M995" s="311"/>
      <c r="N995" s="311">
        <f t="shared" si="86"/>
        <v>3665</v>
      </c>
      <c r="O995" s="311">
        <f t="shared" si="87"/>
        <v>1446.001908</v>
      </c>
    </row>
    <row r="996" spans="2:15" s="306" customFormat="1" ht="12.75">
      <c r="B996" s="312" t="s">
        <v>72</v>
      </c>
      <c r="C996" s="311"/>
      <c r="D996" s="309">
        <v>3578</v>
      </c>
      <c r="E996" s="309">
        <v>1259.137966</v>
      </c>
      <c r="F996" s="310"/>
      <c r="G996" s="312" t="s">
        <v>72</v>
      </c>
      <c r="H996" s="311"/>
      <c r="I996" s="309">
        <v>184</v>
      </c>
      <c r="J996" s="309">
        <v>186.16375700000003</v>
      </c>
      <c r="K996" s="308"/>
      <c r="L996" s="312" t="s">
        <v>72</v>
      </c>
      <c r="M996" s="311"/>
      <c r="N996" s="311">
        <f t="shared" si="86"/>
        <v>3762</v>
      </c>
      <c r="O996" s="311">
        <f t="shared" si="87"/>
        <v>1445.301723</v>
      </c>
    </row>
    <row r="997" spans="2:15" s="306" customFormat="1" ht="12.75">
      <c r="B997" s="312" t="s">
        <v>73</v>
      </c>
      <c r="C997" s="311"/>
      <c r="D997" s="309">
        <v>3571</v>
      </c>
      <c r="E997" s="309">
        <v>1278.648918</v>
      </c>
      <c r="F997" s="310"/>
      <c r="G997" s="312" t="s">
        <v>73</v>
      </c>
      <c r="H997" s="311"/>
      <c r="I997" s="309">
        <v>181</v>
      </c>
      <c r="J997" s="309">
        <v>138.19648200000003</v>
      </c>
      <c r="K997" s="308"/>
      <c r="L997" s="312" t="s">
        <v>73</v>
      </c>
      <c r="M997" s="311"/>
      <c r="N997" s="311">
        <f t="shared" si="86"/>
        <v>3752</v>
      </c>
      <c r="O997" s="311">
        <f t="shared" si="87"/>
        <v>1416.8454000000002</v>
      </c>
    </row>
    <row r="998" spans="2:15" s="306" customFormat="1" ht="12.75">
      <c r="B998" s="312" t="s">
        <v>74</v>
      </c>
      <c r="C998" s="311"/>
      <c r="D998" s="309">
        <v>3569</v>
      </c>
      <c r="E998" s="309">
        <v>1289.481443</v>
      </c>
      <c r="F998" s="310"/>
      <c r="G998" s="312" t="s">
        <v>74</v>
      </c>
      <c r="H998" s="311"/>
      <c r="I998" s="309">
        <v>185</v>
      </c>
      <c r="J998" s="309">
        <v>133.515949</v>
      </c>
      <c r="K998" s="308"/>
      <c r="L998" s="312" t="s">
        <v>74</v>
      </c>
      <c r="M998" s="311"/>
      <c r="N998" s="311">
        <f t="shared" si="86"/>
        <v>3754</v>
      </c>
      <c r="O998" s="311">
        <f t="shared" si="87"/>
        <v>1422.997392</v>
      </c>
    </row>
    <row r="999" spans="2:15" s="306" customFormat="1" ht="12.75">
      <c r="B999" s="312" t="s">
        <v>75</v>
      </c>
      <c r="C999" s="311"/>
      <c r="D999" s="309">
        <v>3595</v>
      </c>
      <c r="E999" s="309">
        <v>1313.083489</v>
      </c>
      <c r="F999" s="310"/>
      <c r="G999" s="312" t="s">
        <v>75</v>
      </c>
      <c r="H999" s="311"/>
      <c r="I999" s="309">
        <v>185</v>
      </c>
      <c r="J999" s="309">
        <v>131.57690300000002</v>
      </c>
      <c r="K999" s="308"/>
      <c r="L999" s="312" t="s">
        <v>75</v>
      </c>
      <c r="M999" s="311"/>
      <c r="N999" s="311">
        <f t="shared" si="86"/>
        <v>3780</v>
      </c>
      <c r="O999" s="311">
        <f t="shared" si="87"/>
        <v>1444.6603920000002</v>
      </c>
    </row>
    <row r="1000" spans="2:15" s="306" customFormat="1" ht="12.75">
      <c r="B1000" s="312" t="s">
        <v>76</v>
      </c>
      <c r="C1000" s="311"/>
      <c r="D1000" s="309">
        <v>3599</v>
      </c>
      <c r="E1000" s="309">
        <v>1314.060781</v>
      </c>
      <c r="F1000" s="310"/>
      <c r="G1000" s="312" t="s">
        <v>76</v>
      </c>
      <c r="H1000" s="311"/>
      <c r="I1000" s="309">
        <v>185</v>
      </c>
      <c r="J1000" s="309">
        <v>129.811267</v>
      </c>
      <c r="K1000" s="308"/>
      <c r="L1000" s="312" t="s">
        <v>76</v>
      </c>
      <c r="M1000" s="311"/>
      <c r="N1000" s="311">
        <f t="shared" si="86"/>
        <v>3784</v>
      </c>
      <c r="O1000" s="311">
        <f t="shared" si="87"/>
        <v>1443.872048</v>
      </c>
    </row>
    <row r="1001" spans="2:15" s="306" customFormat="1" ht="12.75">
      <c r="B1001" s="312" t="s">
        <v>77</v>
      </c>
      <c r="C1001" s="311"/>
      <c r="D1001" s="309">
        <v>3588</v>
      </c>
      <c r="E1001" s="309">
        <v>1318.94731</v>
      </c>
      <c r="F1001" s="310"/>
      <c r="G1001" s="312" t="s">
        <v>77</v>
      </c>
      <c r="H1001" s="311"/>
      <c r="I1001" s="309">
        <v>194</v>
      </c>
      <c r="J1001" s="309">
        <v>125.94506700000001</v>
      </c>
      <c r="K1001" s="308"/>
      <c r="L1001" s="312" t="s">
        <v>77</v>
      </c>
      <c r="M1001" s="311"/>
      <c r="N1001" s="311">
        <f t="shared" si="86"/>
        <v>3782</v>
      </c>
      <c r="O1001" s="311">
        <f t="shared" si="87"/>
        <v>1444.8923770000001</v>
      </c>
    </row>
    <row r="1002" spans="2:15" s="306" customFormat="1" ht="12.75">
      <c r="B1002" s="312" t="s">
        <v>78</v>
      </c>
      <c r="C1002" s="311"/>
      <c r="D1002" s="309">
        <v>3602</v>
      </c>
      <c r="E1002" s="309">
        <v>1336.8626180000003</v>
      </c>
      <c r="F1002" s="310"/>
      <c r="G1002" s="312" t="s">
        <v>78</v>
      </c>
      <c r="H1002" s="311"/>
      <c r="I1002" s="309">
        <v>193</v>
      </c>
      <c r="J1002" s="309">
        <v>56.942146</v>
      </c>
      <c r="K1002" s="308"/>
      <c r="L1002" s="312" t="s">
        <v>78</v>
      </c>
      <c r="M1002" s="311"/>
      <c r="N1002" s="311">
        <f t="shared" si="86"/>
        <v>3795</v>
      </c>
      <c r="O1002" s="311">
        <f t="shared" si="87"/>
        <v>1393.8047640000004</v>
      </c>
    </row>
    <row r="1003" spans="2:15" s="306" customFormat="1" ht="12.75">
      <c r="B1003" s="312" t="s">
        <v>83</v>
      </c>
      <c r="C1003" s="311"/>
      <c r="D1003" s="309">
        <v>3567</v>
      </c>
      <c r="E1003" s="309">
        <v>1359.45135</v>
      </c>
      <c r="F1003" s="310"/>
      <c r="G1003" s="312" t="s">
        <v>83</v>
      </c>
      <c r="H1003" s="311"/>
      <c r="I1003" s="309">
        <v>192</v>
      </c>
      <c r="J1003" s="309">
        <v>59</v>
      </c>
      <c r="K1003" s="308"/>
      <c r="L1003" s="312" t="s">
        <v>83</v>
      </c>
      <c r="M1003" s="311"/>
      <c r="N1003" s="311">
        <f t="shared" si="86"/>
        <v>3759</v>
      </c>
      <c r="O1003" s="311">
        <f t="shared" si="87"/>
        <v>1418.45135</v>
      </c>
    </row>
    <row r="1004" spans="2:15" s="306" customFormat="1" ht="12.75">
      <c r="B1004" s="312" t="s">
        <v>85</v>
      </c>
      <c r="C1004" s="311"/>
      <c r="D1004" s="309">
        <v>3529</v>
      </c>
      <c r="E1004" s="309">
        <v>1335.742656</v>
      </c>
      <c r="F1004" s="310"/>
      <c r="G1004" s="312" t="s">
        <v>85</v>
      </c>
      <c r="H1004" s="311"/>
      <c r="I1004" s="309">
        <v>189</v>
      </c>
      <c r="J1004" s="309">
        <v>60</v>
      </c>
      <c r="K1004" s="308"/>
      <c r="L1004" s="312" t="s">
        <v>85</v>
      </c>
      <c r="M1004" s="311"/>
      <c r="N1004" s="311">
        <f t="shared" si="86"/>
        <v>3718</v>
      </c>
      <c r="O1004" s="311">
        <f t="shared" si="87"/>
        <v>1395.742656</v>
      </c>
    </row>
    <row r="1005" spans="2:15" s="306" customFormat="1" ht="12.75">
      <c r="B1005" s="312" t="s">
        <v>84</v>
      </c>
      <c r="C1005" s="311"/>
      <c r="D1005" s="309">
        <v>3474</v>
      </c>
      <c r="E1005" s="309">
        <v>1266.946321</v>
      </c>
      <c r="F1005" s="310"/>
      <c r="G1005" s="312" t="s">
        <v>84</v>
      </c>
      <c r="H1005" s="311"/>
      <c r="I1005" s="309">
        <v>188</v>
      </c>
      <c r="J1005" s="309">
        <v>60</v>
      </c>
      <c r="K1005" s="308"/>
      <c r="L1005" s="312" t="s">
        <v>84</v>
      </c>
      <c r="M1005" s="311"/>
      <c r="N1005" s="311">
        <f t="shared" si="86"/>
        <v>3662</v>
      </c>
      <c r="O1005" s="311">
        <f t="shared" si="87"/>
        <v>1326.946321</v>
      </c>
    </row>
    <row r="1006" spans="2:15" s="306" customFormat="1" ht="12.75">
      <c r="B1006" s="312" t="s">
        <v>160</v>
      </c>
      <c r="C1006" s="311"/>
      <c r="D1006" s="309">
        <v>3458</v>
      </c>
      <c r="E1006" s="309">
        <v>1360.012764</v>
      </c>
      <c r="F1006" s="310"/>
      <c r="G1006" s="312" t="s">
        <v>160</v>
      </c>
      <c r="H1006" s="311"/>
      <c r="I1006" s="309">
        <v>185</v>
      </c>
      <c r="J1006" s="309">
        <v>61.891309</v>
      </c>
      <c r="K1006" s="308"/>
      <c r="L1006" s="312" t="s">
        <v>160</v>
      </c>
      <c r="M1006" s="311"/>
      <c r="N1006" s="311">
        <f aca="true" t="shared" si="88" ref="N1006:O1008">+D1006+I1006</f>
        <v>3643</v>
      </c>
      <c r="O1006" s="311">
        <f t="shared" si="88"/>
        <v>1421.9040730000002</v>
      </c>
    </row>
    <row r="1007" spans="2:15" s="306" customFormat="1" ht="12.75">
      <c r="B1007" s="312" t="s">
        <v>161</v>
      </c>
      <c r="C1007" s="311"/>
      <c r="D1007" s="309">
        <v>3409</v>
      </c>
      <c r="E1007" s="309">
        <v>1373.463601</v>
      </c>
      <c r="F1007" s="310"/>
      <c r="G1007" s="312" t="s">
        <v>161</v>
      </c>
      <c r="H1007" s="311"/>
      <c r="I1007" s="309">
        <v>185</v>
      </c>
      <c r="J1007" s="309">
        <v>58.338222</v>
      </c>
      <c r="K1007" s="308"/>
      <c r="L1007" s="312" t="s">
        <v>161</v>
      </c>
      <c r="M1007" s="311"/>
      <c r="N1007" s="311">
        <f t="shared" si="88"/>
        <v>3594</v>
      </c>
      <c r="O1007" s="311">
        <f t="shared" si="88"/>
        <v>1431.801823</v>
      </c>
    </row>
    <row r="1008" spans="2:15" s="306" customFormat="1" ht="12.75">
      <c r="B1008" s="312" t="s">
        <v>162</v>
      </c>
      <c r="C1008" s="311"/>
      <c r="D1008" s="309">
        <v>3364</v>
      </c>
      <c r="E1008" s="309">
        <v>1403.17689</v>
      </c>
      <c r="F1008" s="310"/>
      <c r="G1008" s="312" t="s">
        <v>162</v>
      </c>
      <c r="H1008" s="308"/>
      <c r="I1008" s="310">
        <v>184</v>
      </c>
      <c r="J1008" s="309">
        <v>58.889211</v>
      </c>
      <c r="K1008" s="308"/>
      <c r="L1008" s="312" t="s">
        <v>162</v>
      </c>
      <c r="M1008" s="311"/>
      <c r="N1008" s="311">
        <f t="shared" si="88"/>
        <v>3548</v>
      </c>
      <c r="O1008" s="311">
        <f t="shared" si="88"/>
        <v>1462.066101</v>
      </c>
    </row>
    <row r="1009" spans="2:15" s="306" customFormat="1" ht="12.75">
      <c r="B1009" s="312" t="s">
        <v>163</v>
      </c>
      <c r="C1009" s="311"/>
      <c r="D1009" s="309">
        <f aca="true" t="shared" si="89" ref="D1009:E1014">+D163</f>
        <v>3335</v>
      </c>
      <c r="E1009" s="309">
        <f t="shared" si="89"/>
        <v>1385.514815</v>
      </c>
      <c r="F1009" s="310"/>
      <c r="G1009" s="312" t="s">
        <v>163</v>
      </c>
      <c r="H1009" s="308"/>
      <c r="I1009" s="310">
        <f aca="true" t="shared" si="90" ref="I1009:J1014">+D526</f>
        <v>183</v>
      </c>
      <c r="J1009" s="309">
        <f t="shared" si="90"/>
        <v>48.068175</v>
      </c>
      <c r="K1009" s="308"/>
      <c r="L1009" s="312" t="s">
        <v>163</v>
      </c>
      <c r="M1009" s="311"/>
      <c r="N1009" s="311">
        <f aca="true" t="shared" si="91" ref="N1009:N1014">+D1009+I1009</f>
        <v>3518</v>
      </c>
      <c r="O1009" s="311">
        <f aca="true" t="shared" si="92" ref="O1009:O1014">+E1009+J1009</f>
        <v>1433.5829899999999</v>
      </c>
    </row>
    <row r="1010" spans="2:15" s="306" customFormat="1" ht="12.75">
      <c r="B1010" s="312" t="s">
        <v>164</v>
      </c>
      <c r="C1010" s="311"/>
      <c r="D1010" s="309">
        <f t="shared" si="89"/>
        <v>3302</v>
      </c>
      <c r="E1010" s="309">
        <f t="shared" si="89"/>
        <v>1392.52672</v>
      </c>
      <c r="F1010" s="310"/>
      <c r="G1010" s="312" t="s">
        <v>164</v>
      </c>
      <c r="H1010" s="308"/>
      <c r="I1010" s="310">
        <f t="shared" si="90"/>
        <v>179</v>
      </c>
      <c r="J1010" s="309">
        <f t="shared" si="90"/>
        <v>48.412014</v>
      </c>
      <c r="K1010" s="308"/>
      <c r="L1010" s="312" t="s">
        <v>164</v>
      </c>
      <c r="M1010" s="311"/>
      <c r="N1010" s="311">
        <f t="shared" si="91"/>
        <v>3481</v>
      </c>
      <c r="O1010" s="311">
        <f t="shared" si="92"/>
        <v>1440.938734</v>
      </c>
    </row>
    <row r="1011" spans="2:15" s="306" customFormat="1" ht="12.75">
      <c r="B1011" s="312" t="s">
        <v>165</v>
      </c>
      <c r="C1011" s="311"/>
      <c r="D1011" s="309">
        <f t="shared" si="89"/>
        <v>3264</v>
      </c>
      <c r="E1011" s="309">
        <f t="shared" si="89"/>
        <v>1405.047539</v>
      </c>
      <c r="F1011" s="310"/>
      <c r="G1011" s="312" t="s">
        <v>165</v>
      </c>
      <c r="H1011" s="308"/>
      <c r="I1011" s="310">
        <f t="shared" si="90"/>
        <v>177</v>
      </c>
      <c r="J1011" s="309">
        <f t="shared" si="90"/>
        <v>50.006316</v>
      </c>
      <c r="K1011" s="308"/>
      <c r="L1011" s="312" t="s">
        <v>165</v>
      </c>
      <c r="M1011" s="311"/>
      <c r="N1011" s="311">
        <f t="shared" si="91"/>
        <v>3441</v>
      </c>
      <c r="O1011" s="311">
        <f t="shared" si="92"/>
        <v>1455.0538549999999</v>
      </c>
    </row>
    <row r="1012" spans="2:15" s="306" customFormat="1" ht="12.75">
      <c r="B1012" s="312" t="s">
        <v>166</v>
      </c>
      <c r="C1012" s="311"/>
      <c r="D1012" s="309">
        <f t="shared" si="89"/>
        <v>3231</v>
      </c>
      <c r="E1012" s="309">
        <f t="shared" si="89"/>
        <v>1408.974754</v>
      </c>
      <c r="F1012" s="310"/>
      <c r="G1012" s="312" t="s">
        <v>166</v>
      </c>
      <c r="H1012" s="308"/>
      <c r="I1012" s="310">
        <f t="shared" si="90"/>
        <v>176</v>
      </c>
      <c r="J1012" s="309">
        <f t="shared" si="90"/>
        <v>53.402138</v>
      </c>
      <c r="K1012" s="308"/>
      <c r="L1012" s="312" t="s">
        <v>166</v>
      </c>
      <c r="M1012" s="311"/>
      <c r="N1012" s="311">
        <f t="shared" si="91"/>
        <v>3407</v>
      </c>
      <c r="O1012" s="311">
        <f t="shared" si="92"/>
        <v>1462.376892</v>
      </c>
    </row>
    <row r="1013" spans="2:15" s="306" customFormat="1" ht="12.75">
      <c r="B1013" s="312" t="s">
        <v>167</v>
      </c>
      <c r="C1013" s="311"/>
      <c r="D1013" s="309">
        <f t="shared" si="89"/>
        <v>3204</v>
      </c>
      <c r="E1013" s="309">
        <f t="shared" si="89"/>
        <v>1407.278923</v>
      </c>
      <c r="F1013" s="310"/>
      <c r="G1013" s="312" t="s">
        <v>167</v>
      </c>
      <c r="H1013" s="308"/>
      <c r="I1013" s="310">
        <f t="shared" si="90"/>
        <v>174</v>
      </c>
      <c r="J1013" s="309">
        <f t="shared" si="90"/>
        <v>53.017184</v>
      </c>
      <c r="K1013" s="308"/>
      <c r="L1013" s="312" t="s">
        <v>167</v>
      </c>
      <c r="M1013" s="311"/>
      <c r="N1013" s="311">
        <f t="shared" si="91"/>
        <v>3378</v>
      </c>
      <c r="O1013" s="311">
        <f t="shared" si="92"/>
        <v>1460.2961070000001</v>
      </c>
    </row>
    <row r="1014" spans="2:15" s="306" customFormat="1" ht="12.75">
      <c r="B1014" s="312" t="s">
        <v>168</v>
      </c>
      <c r="C1014" s="311"/>
      <c r="D1014" s="309">
        <f t="shared" si="89"/>
        <v>3178</v>
      </c>
      <c r="E1014" s="309">
        <f t="shared" si="89"/>
        <v>1413.024352</v>
      </c>
      <c r="F1014" s="310"/>
      <c r="G1014" s="312" t="s">
        <v>168</v>
      </c>
      <c r="H1014" s="308"/>
      <c r="I1014" s="310">
        <f t="shared" si="90"/>
        <v>173</v>
      </c>
      <c r="J1014" s="309">
        <f t="shared" si="90"/>
        <v>53.509863</v>
      </c>
      <c r="K1014" s="308"/>
      <c r="L1014" s="312" t="s">
        <v>168</v>
      </c>
      <c r="M1014" s="311"/>
      <c r="N1014" s="311">
        <f t="shared" si="91"/>
        <v>3351</v>
      </c>
      <c r="O1014" s="311">
        <f t="shared" si="92"/>
        <v>1466.534215</v>
      </c>
    </row>
    <row r="1015" spans="2:15" s="306" customFormat="1" ht="12.75">
      <c r="B1015" s="312" t="s">
        <v>173</v>
      </c>
      <c r="C1015" s="311"/>
      <c r="D1015" s="309">
        <f aca="true" t="shared" si="93" ref="D1015:E1017">+D169</f>
        <v>3158</v>
      </c>
      <c r="E1015" s="309">
        <f t="shared" si="93"/>
        <v>1409.820126</v>
      </c>
      <c r="F1015" s="310"/>
      <c r="G1015" s="312" t="s">
        <v>173</v>
      </c>
      <c r="H1015" s="308"/>
      <c r="I1015" s="310">
        <f aca="true" t="shared" si="94" ref="I1015:J1023">+D532</f>
        <v>172</v>
      </c>
      <c r="J1015" s="309">
        <f t="shared" si="94"/>
        <v>52.501708</v>
      </c>
      <c r="K1015" s="308"/>
      <c r="L1015" s="312" t="s">
        <v>173</v>
      </c>
      <c r="M1015" s="311"/>
      <c r="N1015" s="311">
        <f aca="true" t="shared" si="95" ref="N1015:O1023">+D1015+I1015</f>
        <v>3330</v>
      </c>
      <c r="O1015" s="311">
        <f t="shared" si="95"/>
        <v>1462.321834</v>
      </c>
    </row>
    <row r="1016" spans="2:15" s="306" customFormat="1" ht="12.75">
      <c r="B1016" s="312" t="s">
        <v>174</v>
      </c>
      <c r="C1016" s="311"/>
      <c r="D1016" s="309">
        <f t="shared" si="93"/>
        <v>3140</v>
      </c>
      <c r="E1016" s="309">
        <f t="shared" si="93"/>
        <v>1378.475009</v>
      </c>
      <c r="F1016" s="310"/>
      <c r="G1016" s="312" t="s">
        <v>174</v>
      </c>
      <c r="H1016" s="308"/>
      <c r="I1016" s="310">
        <f t="shared" si="94"/>
        <v>172</v>
      </c>
      <c r="J1016" s="309">
        <f t="shared" si="94"/>
        <v>53.536135</v>
      </c>
      <c r="K1016" s="308"/>
      <c r="L1016" s="312" t="s">
        <v>174</v>
      </c>
      <c r="M1016" s="311"/>
      <c r="N1016" s="311">
        <f t="shared" si="95"/>
        <v>3312</v>
      </c>
      <c r="O1016" s="311">
        <f t="shared" si="95"/>
        <v>1432.011144</v>
      </c>
    </row>
    <row r="1017" spans="2:15" s="306" customFormat="1" ht="12.75">
      <c r="B1017" s="312" t="s">
        <v>175</v>
      </c>
      <c r="C1017" s="311"/>
      <c r="D1017" s="309">
        <f t="shared" si="93"/>
        <v>3118</v>
      </c>
      <c r="E1017" s="309">
        <f t="shared" si="93"/>
        <v>1323.807032</v>
      </c>
      <c r="F1017" s="310"/>
      <c r="G1017" s="312" t="s">
        <v>175</v>
      </c>
      <c r="H1017" s="308"/>
      <c r="I1017" s="310">
        <f t="shared" si="94"/>
        <v>171</v>
      </c>
      <c r="J1017" s="309">
        <f t="shared" si="94"/>
        <v>51.095063</v>
      </c>
      <c r="K1017" s="308"/>
      <c r="L1017" s="312" t="s">
        <v>175</v>
      </c>
      <c r="M1017" s="311"/>
      <c r="N1017" s="311">
        <f t="shared" si="95"/>
        <v>3289</v>
      </c>
      <c r="O1017" s="311">
        <f t="shared" si="95"/>
        <v>1374.902095</v>
      </c>
    </row>
    <row r="1018" spans="2:15" s="306" customFormat="1" ht="12.75">
      <c r="B1018" s="312" t="s">
        <v>176</v>
      </c>
      <c r="C1018" s="311"/>
      <c r="D1018" s="309">
        <f aca="true" t="shared" si="96" ref="D1018:E1020">+D172</f>
        <v>3096</v>
      </c>
      <c r="E1018" s="309">
        <f t="shared" si="96"/>
        <v>1325.165218</v>
      </c>
      <c r="F1018" s="310"/>
      <c r="G1018" s="312" t="s">
        <v>176</v>
      </c>
      <c r="H1018" s="311"/>
      <c r="I1018" s="310">
        <f t="shared" si="94"/>
        <v>171</v>
      </c>
      <c r="J1018" s="309">
        <f t="shared" si="94"/>
        <v>51.37123</v>
      </c>
      <c r="K1018" s="308"/>
      <c r="L1018" s="312" t="s">
        <v>176</v>
      </c>
      <c r="M1018" s="311"/>
      <c r="N1018" s="311">
        <f t="shared" si="95"/>
        <v>3267</v>
      </c>
      <c r="O1018" s="311">
        <f t="shared" si="95"/>
        <v>1376.536448</v>
      </c>
    </row>
    <row r="1019" spans="2:15" s="306" customFormat="1" ht="12.75">
      <c r="B1019" s="312" t="s">
        <v>177</v>
      </c>
      <c r="C1019" s="311"/>
      <c r="D1019" s="309">
        <f t="shared" si="96"/>
        <v>3078</v>
      </c>
      <c r="E1019" s="309">
        <f t="shared" si="96"/>
        <v>1288.275346</v>
      </c>
      <c r="F1019" s="310"/>
      <c r="G1019" s="312" t="s">
        <v>177</v>
      </c>
      <c r="H1019" s="311"/>
      <c r="I1019" s="310">
        <f t="shared" si="94"/>
        <v>169</v>
      </c>
      <c r="J1019" s="309">
        <f t="shared" si="94"/>
        <v>51.133171</v>
      </c>
      <c r="K1019" s="308"/>
      <c r="L1019" s="312" t="s">
        <v>177</v>
      </c>
      <c r="M1019" s="311"/>
      <c r="N1019" s="311">
        <f t="shared" si="95"/>
        <v>3247</v>
      </c>
      <c r="O1019" s="311">
        <f t="shared" si="95"/>
        <v>1339.4085169999998</v>
      </c>
    </row>
    <row r="1020" spans="2:15" s="306" customFormat="1" ht="12.75">
      <c r="B1020" s="312" t="s">
        <v>169</v>
      </c>
      <c r="C1020" s="311"/>
      <c r="D1020" s="309">
        <f t="shared" si="96"/>
        <v>3058</v>
      </c>
      <c r="E1020" s="309">
        <f t="shared" si="96"/>
        <v>1299.633277</v>
      </c>
      <c r="F1020" s="310"/>
      <c r="G1020" s="312" t="s">
        <v>169</v>
      </c>
      <c r="H1020" s="308"/>
      <c r="I1020" s="310">
        <f t="shared" si="94"/>
        <v>169</v>
      </c>
      <c r="J1020" s="309">
        <f t="shared" si="94"/>
        <v>49.487233</v>
      </c>
      <c r="K1020" s="308"/>
      <c r="L1020" s="312" t="s">
        <v>169</v>
      </c>
      <c r="M1020" s="311"/>
      <c r="N1020" s="311">
        <f t="shared" si="95"/>
        <v>3227</v>
      </c>
      <c r="O1020" s="311">
        <f t="shared" si="95"/>
        <v>1349.12051</v>
      </c>
    </row>
    <row r="1021" spans="2:15" s="306" customFormat="1" ht="12.75">
      <c r="B1021" s="312" t="s">
        <v>178</v>
      </c>
      <c r="C1021" s="311"/>
      <c r="D1021" s="309">
        <f aca="true" t="shared" si="97" ref="D1021:E1023">+D175</f>
        <v>3035</v>
      </c>
      <c r="E1021" s="309">
        <f t="shared" si="97"/>
        <v>1300.3387</v>
      </c>
      <c r="F1021" s="310"/>
      <c r="G1021" s="312" t="s">
        <v>178</v>
      </c>
      <c r="H1021" s="308"/>
      <c r="I1021" s="310">
        <f t="shared" si="94"/>
        <v>168</v>
      </c>
      <c r="J1021" s="309">
        <f t="shared" si="94"/>
        <v>50.196109</v>
      </c>
      <c r="K1021" s="308"/>
      <c r="L1021" s="312" t="s">
        <v>178</v>
      </c>
      <c r="M1021" s="311"/>
      <c r="N1021" s="311">
        <f t="shared" si="95"/>
        <v>3203</v>
      </c>
      <c r="O1021" s="311">
        <f t="shared" si="95"/>
        <v>1350.534809</v>
      </c>
    </row>
    <row r="1022" spans="2:15" s="306" customFormat="1" ht="12.75">
      <c r="B1022" s="312" t="s">
        <v>181</v>
      </c>
      <c r="C1022" s="311"/>
      <c r="D1022" s="309">
        <f t="shared" si="97"/>
        <v>3004</v>
      </c>
      <c r="E1022" s="309">
        <f t="shared" si="97"/>
        <v>1286.068066</v>
      </c>
      <c r="F1022" s="310"/>
      <c r="G1022" s="312" t="s">
        <v>181</v>
      </c>
      <c r="H1022" s="308"/>
      <c r="I1022" s="310">
        <f t="shared" si="94"/>
        <v>168</v>
      </c>
      <c r="J1022" s="309">
        <f t="shared" si="94"/>
        <v>50.720714</v>
      </c>
      <c r="K1022" s="308"/>
      <c r="L1022" s="312" t="s">
        <v>181</v>
      </c>
      <c r="M1022" s="311"/>
      <c r="N1022" s="311">
        <f t="shared" si="95"/>
        <v>3172</v>
      </c>
      <c r="O1022" s="311">
        <f t="shared" si="95"/>
        <v>1336.78878</v>
      </c>
    </row>
    <row r="1023" spans="2:15" s="306" customFormat="1" ht="12.75">
      <c r="B1023" s="312" t="s">
        <v>182</v>
      </c>
      <c r="C1023" s="311"/>
      <c r="D1023" s="309">
        <f t="shared" si="97"/>
        <v>2988</v>
      </c>
      <c r="E1023" s="309">
        <f t="shared" si="97"/>
        <v>1302.770259</v>
      </c>
      <c r="F1023" s="310"/>
      <c r="G1023" s="312" t="s">
        <v>182</v>
      </c>
      <c r="H1023" s="308"/>
      <c r="I1023" s="310">
        <f t="shared" si="94"/>
        <v>168</v>
      </c>
      <c r="J1023" s="309">
        <f t="shared" si="94"/>
        <v>52.246136</v>
      </c>
      <c r="K1023" s="308"/>
      <c r="L1023" s="312" t="s">
        <v>182</v>
      </c>
      <c r="M1023" s="311"/>
      <c r="N1023" s="311">
        <f t="shared" si="95"/>
        <v>3156</v>
      </c>
      <c r="O1023" s="311">
        <f t="shared" si="95"/>
        <v>1355.0163949999999</v>
      </c>
    </row>
    <row r="1024" spans="2:15" s="306" customFormat="1" ht="12.75">
      <c r="B1024" s="312" t="s">
        <v>183</v>
      </c>
      <c r="C1024" s="311"/>
      <c r="D1024" s="309">
        <f aca="true" t="shared" si="98" ref="D1024:E1029">+D178</f>
        <v>2969</v>
      </c>
      <c r="E1024" s="309">
        <f t="shared" si="98"/>
        <v>1323.67509</v>
      </c>
      <c r="F1024" s="310"/>
      <c r="G1024" s="312" t="s">
        <v>183</v>
      </c>
      <c r="H1024" s="308"/>
      <c r="I1024" s="310">
        <f aca="true" t="shared" si="99" ref="I1024:I1029">+D541</f>
        <v>168</v>
      </c>
      <c r="J1024" s="309">
        <f aca="true" t="shared" si="100" ref="J1024:J1029">+E541</f>
        <v>54.222673</v>
      </c>
      <c r="K1024" s="308"/>
      <c r="L1024" s="312" t="s">
        <v>183</v>
      </c>
      <c r="M1024" s="311"/>
      <c r="N1024" s="311">
        <f aca="true" t="shared" si="101" ref="N1024:N1029">+D1024+I1024</f>
        <v>3137</v>
      </c>
      <c r="O1024" s="311">
        <f aca="true" t="shared" si="102" ref="O1024:O1029">+E1024+J1024</f>
        <v>1377.897763</v>
      </c>
    </row>
    <row r="1025" spans="2:15" s="306" customFormat="1" ht="12.75">
      <c r="B1025" s="312" t="s">
        <v>184</v>
      </c>
      <c r="C1025" s="311"/>
      <c r="D1025" s="309">
        <f t="shared" si="98"/>
        <v>2939</v>
      </c>
      <c r="E1025" s="309">
        <f t="shared" si="98"/>
        <v>1294.217503</v>
      </c>
      <c r="F1025" s="310"/>
      <c r="G1025" s="312" t="s">
        <v>184</v>
      </c>
      <c r="H1025" s="308"/>
      <c r="I1025" s="310">
        <f t="shared" si="99"/>
        <v>167</v>
      </c>
      <c r="J1025" s="309">
        <f t="shared" si="100"/>
        <v>54.723964</v>
      </c>
      <c r="K1025" s="308"/>
      <c r="L1025" s="312" t="s">
        <v>184</v>
      </c>
      <c r="M1025" s="311"/>
      <c r="N1025" s="311">
        <f t="shared" si="101"/>
        <v>3106</v>
      </c>
      <c r="O1025" s="311">
        <f t="shared" si="102"/>
        <v>1348.941467</v>
      </c>
    </row>
    <row r="1026" spans="2:15" s="306" customFormat="1" ht="12.75">
      <c r="B1026" s="312" t="s">
        <v>185</v>
      </c>
      <c r="C1026" s="311"/>
      <c r="D1026" s="309">
        <f t="shared" si="98"/>
        <v>2925</v>
      </c>
      <c r="E1026" s="309">
        <f t="shared" si="98"/>
        <v>1284.832714</v>
      </c>
      <c r="F1026" s="310"/>
      <c r="G1026" s="312" t="s">
        <v>185</v>
      </c>
      <c r="H1026" s="308"/>
      <c r="I1026" s="310">
        <f t="shared" si="99"/>
        <v>166</v>
      </c>
      <c r="J1026" s="309">
        <f t="shared" si="100"/>
        <v>55.872149</v>
      </c>
      <c r="K1026" s="308"/>
      <c r="L1026" s="312" t="s">
        <v>185</v>
      </c>
      <c r="M1026" s="311"/>
      <c r="N1026" s="311">
        <f t="shared" si="101"/>
        <v>3091</v>
      </c>
      <c r="O1026" s="311">
        <f t="shared" si="102"/>
        <v>1340.704863</v>
      </c>
    </row>
    <row r="1027" spans="2:15" s="306" customFormat="1" ht="12.75">
      <c r="B1027" s="312" t="s">
        <v>186</v>
      </c>
      <c r="C1027" s="311"/>
      <c r="D1027" s="309">
        <f t="shared" si="98"/>
        <v>2903</v>
      </c>
      <c r="E1027" s="309">
        <f t="shared" si="98"/>
        <v>1279.290982</v>
      </c>
      <c r="F1027" s="310"/>
      <c r="G1027" s="312" t="s">
        <v>186</v>
      </c>
      <c r="H1027" s="308"/>
      <c r="I1027" s="310">
        <f t="shared" si="99"/>
        <v>165</v>
      </c>
      <c r="J1027" s="309">
        <f t="shared" si="100"/>
        <v>57.210332</v>
      </c>
      <c r="K1027" s="308"/>
      <c r="L1027" s="312" t="s">
        <v>186</v>
      </c>
      <c r="M1027" s="311"/>
      <c r="N1027" s="311">
        <f t="shared" si="101"/>
        <v>3068</v>
      </c>
      <c r="O1027" s="311">
        <f t="shared" si="102"/>
        <v>1336.501314</v>
      </c>
    </row>
    <row r="1028" spans="2:15" s="306" customFormat="1" ht="12.75">
      <c r="B1028" s="312" t="s">
        <v>187</v>
      </c>
      <c r="C1028" s="311"/>
      <c r="D1028" s="309">
        <f t="shared" si="98"/>
        <v>2881</v>
      </c>
      <c r="E1028" s="309">
        <f t="shared" si="98"/>
        <v>1277.331456</v>
      </c>
      <c r="F1028" s="310"/>
      <c r="G1028" s="312" t="s">
        <v>187</v>
      </c>
      <c r="H1028" s="308"/>
      <c r="I1028" s="310">
        <f t="shared" si="99"/>
        <v>165</v>
      </c>
      <c r="J1028" s="309">
        <f t="shared" si="100"/>
        <v>58.011826</v>
      </c>
      <c r="K1028" s="308"/>
      <c r="L1028" s="312" t="s">
        <v>187</v>
      </c>
      <c r="M1028" s="311"/>
      <c r="N1028" s="311">
        <f t="shared" si="101"/>
        <v>3046</v>
      </c>
      <c r="O1028" s="311">
        <f t="shared" si="102"/>
        <v>1335.3432819999998</v>
      </c>
    </row>
    <row r="1029" spans="2:15" s="306" customFormat="1" ht="12.75">
      <c r="B1029" s="312" t="s">
        <v>188</v>
      </c>
      <c r="C1029" s="311"/>
      <c r="D1029" s="309">
        <f t="shared" si="98"/>
        <v>2865</v>
      </c>
      <c r="E1029" s="309">
        <f t="shared" si="98"/>
        <v>1263.10675</v>
      </c>
      <c r="F1029" s="310"/>
      <c r="G1029" s="323" t="s">
        <v>188</v>
      </c>
      <c r="H1029" s="308"/>
      <c r="I1029" s="310">
        <f t="shared" si="99"/>
        <v>164</v>
      </c>
      <c r="J1029" s="309">
        <f t="shared" si="100"/>
        <v>58.623474</v>
      </c>
      <c r="K1029" s="308"/>
      <c r="L1029" s="323" t="s">
        <v>188</v>
      </c>
      <c r="M1029" s="311"/>
      <c r="N1029" s="311">
        <f t="shared" si="101"/>
        <v>3029</v>
      </c>
      <c r="O1029" s="311">
        <f t="shared" si="102"/>
        <v>1321.730224</v>
      </c>
    </row>
    <row r="1030" spans="2:15" s="306" customFormat="1" ht="12.75">
      <c r="B1030" s="307">
        <f aca="true" t="shared" si="103" ref="B1030:B1037">+B184</f>
        <v>38991</v>
      </c>
      <c r="C1030" s="309"/>
      <c r="D1030" s="309">
        <f aca="true" t="shared" si="104" ref="D1030:E1032">+D184</f>
        <v>2846</v>
      </c>
      <c r="E1030" s="309">
        <f t="shared" si="104"/>
        <v>1252.7629160000001</v>
      </c>
      <c r="F1030" s="310"/>
      <c r="G1030" s="307">
        <f aca="true" t="shared" si="105" ref="G1030:G1035">+B547</f>
        <v>38991</v>
      </c>
      <c r="H1030" s="309"/>
      <c r="I1030" s="310">
        <f aca="true" t="shared" si="106" ref="I1030:J1032">+D547</f>
        <v>164</v>
      </c>
      <c r="J1030" s="309">
        <f t="shared" si="106"/>
        <v>59.59472100000001</v>
      </c>
      <c r="K1030" s="308"/>
      <c r="L1030" s="307">
        <f aca="true" t="shared" si="107" ref="L1030:L1035">+B1030</f>
        <v>38991</v>
      </c>
      <c r="M1030" s="311"/>
      <c r="N1030" s="311">
        <f aca="true" t="shared" si="108" ref="N1030:O1032">+D1030+I1030</f>
        <v>3010</v>
      </c>
      <c r="O1030" s="311">
        <f t="shared" si="108"/>
        <v>1312.357637</v>
      </c>
    </row>
    <row r="1031" spans="2:15" s="306" customFormat="1" ht="12.75">
      <c r="B1031" s="307">
        <f t="shared" si="103"/>
        <v>39022</v>
      </c>
      <c r="C1031" s="311"/>
      <c r="D1031" s="309">
        <f t="shared" si="104"/>
        <v>2828</v>
      </c>
      <c r="E1031" s="309">
        <f t="shared" si="104"/>
        <v>1213.4061669999999</v>
      </c>
      <c r="F1031" s="310"/>
      <c r="G1031" s="307">
        <f t="shared" si="105"/>
        <v>39022</v>
      </c>
      <c r="H1031" s="309"/>
      <c r="I1031" s="310">
        <f t="shared" si="106"/>
        <v>164</v>
      </c>
      <c r="J1031" s="309">
        <f t="shared" si="106"/>
        <v>58.817665000000005</v>
      </c>
      <c r="K1031" s="308"/>
      <c r="L1031" s="307">
        <f t="shared" si="107"/>
        <v>39022</v>
      </c>
      <c r="M1031" s="311"/>
      <c r="N1031" s="311">
        <f t="shared" si="108"/>
        <v>2992</v>
      </c>
      <c r="O1031" s="311">
        <f t="shared" si="108"/>
        <v>1272.223832</v>
      </c>
    </row>
    <row r="1032" spans="2:15" s="306" customFormat="1" ht="12.75">
      <c r="B1032" s="307">
        <f t="shared" si="103"/>
        <v>39052</v>
      </c>
      <c r="C1032" s="308"/>
      <c r="D1032" s="309">
        <f t="shared" si="104"/>
        <v>2811</v>
      </c>
      <c r="E1032" s="309">
        <f t="shared" si="104"/>
        <v>1183.440715</v>
      </c>
      <c r="F1032" s="310"/>
      <c r="G1032" s="307">
        <f t="shared" si="105"/>
        <v>39052</v>
      </c>
      <c r="H1032" s="309"/>
      <c r="I1032" s="310">
        <f t="shared" si="106"/>
        <v>164</v>
      </c>
      <c r="J1032" s="309">
        <f t="shared" si="106"/>
        <v>59.002263</v>
      </c>
      <c r="K1032" s="308"/>
      <c r="L1032" s="307">
        <f t="shared" si="107"/>
        <v>39052</v>
      </c>
      <c r="M1032" s="308"/>
      <c r="N1032" s="311">
        <f t="shared" si="108"/>
        <v>2975</v>
      </c>
      <c r="O1032" s="311">
        <f t="shared" si="108"/>
        <v>1242.442978</v>
      </c>
    </row>
    <row r="1033" spans="2:15" s="306" customFormat="1" ht="12.75">
      <c r="B1033" s="307">
        <f t="shared" si="103"/>
        <v>39083</v>
      </c>
      <c r="C1033" s="308"/>
      <c r="D1033" s="309">
        <f aca="true" t="shared" si="109" ref="D1033:E1035">+D187</f>
        <v>2802</v>
      </c>
      <c r="E1033" s="309">
        <f t="shared" si="109"/>
        <v>1173.336837</v>
      </c>
      <c r="F1033" s="310"/>
      <c r="G1033" s="307">
        <f t="shared" si="105"/>
        <v>39083</v>
      </c>
      <c r="H1033" s="309"/>
      <c r="I1033" s="310">
        <f aca="true" t="shared" si="110" ref="I1033:J1035">+D550</f>
        <v>163</v>
      </c>
      <c r="J1033" s="309">
        <f t="shared" si="110"/>
        <v>53.461423</v>
      </c>
      <c r="K1033" s="308"/>
      <c r="L1033" s="307">
        <f t="shared" si="107"/>
        <v>39083</v>
      </c>
      <c r="M1033" s="308"/>
      <c r="N1033" s="311">
        <f aca="true" t="shared" si="111" ref="N1033:O1035">+D1033+I1033</f>
        <v>2965</v>
      </c>
      <c r="O1033" s="311">
        <f t="shared" si="111"/>
        <v>1226.79826</v>
      </c>
    </row>
    <row r="1034" spans="2:15" s="306" customFormat="1" ht="12.75">
      <c r="B1034" s="307">
        <f t="shared" si="103"/>
        <v>39114</v>
      </c>
      <c r="C1034" s="308"/>
      <c r="D1034" s="309">
        <f t="shared" si="109"/>
        <v>2795</v>
      </c>
      <c r="E1034" s="309">
        <f t="shared" si="109"/>
        <v>1171.027029</v>
      </c>
      <c r="F1034" s="310"/>
      <c r="G1034" s="307">
        <f t="shared" si="105"/>
        <v>39114</v>
      </c>
      <c r="H1034" s="309"/>
      <c r="I1034" s="310">
        <f t="shared" si="110"/>
        <v>163</v>
      </c>
      <c r="J1034" s="309">
        <f t="shared" si="110"/>
        <v>54.247681</v>
      </c>
      <c r="K1034" s="308"/>
      <c r="L1034" s="307">
        <f t="shared" si="107"/>
        <v>39114</v>
      </c>
      <c r="M1034" s="308"/>
      <c r="N1034" s="311">
        <f t="shared" si="111"/>
        <v>2958</v>
      </c>
      <c r="O1034" s="311">
        <f t="shared" si="111"/>
        <v>1225.2747100000001</v>
      </c>
    </row>
    <row r="1035" spans="2:15" s="306" customFormat="1" ht="12.75">
      <c r="B1035" s="307">
        <f t="shared" si="103"/>
        <v>39142</v>
      </c>
      <c r="C1035" s="308"/>
      <c r="D1035" s="309">
        <f t="shared" si="109"/>
        <v>2766</v>
      </c>
      <c r="E1035" s="309">
        <f t="shared" si="109"/>
        <v>1167.603962</v>
      </c>
      <c r="F1035" s="310"/>
      <c r="G1035" s="307">
        <f t="shared" si="105"/>
        <v>39142</v>
      </c>
      <c r="H1035" s="309"/>
      <c r="I1035" s="310">
        <f t="shared" si="110"/>
        <v>161</v>
      </c>
      <c r="J1035" s="309">
        <f t="shared" si="110"/>
        <v>53.38316</v>
      </c>
      <c r="K1035" s="308"/>
      <c r="L1035" s="307">
        <f t="shared" si="107"/>
        <v>39142</v>
      </c>
      <c r="M1035" s="308"/>
      <c r="N1035" s="311">
        <f t="shared" si="111"/>
        <v>2927</v>
      </c>
      <c r="O1035" s="311">
        <f t="shared" si="111"/>
        <v>1220.987122</v>
      </c>
    </row>
    <row r="1036" spans="2:15" s="306" customFormat="1" ht="12.75">
      <c r="B1036" s="307">
        <f t="shared" si="103"/>
        <v>39173</v>
      </c>
      <c r="C1036" s="308"/>
      <c r="D1036" s="309">
        <f aca="true" t="shared" si="112" ref="D1036:E1041">+D190</f>
        <v>2758</v>
      </c>
      <c r="E1036" s="309">
        <f t="shared" si="112"/>
        <v>1177.854849</v>
      </c>
      <c r="F1036" s="310"/>
      <c r="G1036" s="307">
        <f>+B553</f>
        <v>39173</v>
      </c>
      <c r="H1036" s="309"/>
      <c r="I1036" s="310">
        <f aca="true" t="shared" si="113" ref="I1036:J1041">+D553</f>
        <v>160</v>
      </c>
      <c r="J1036" s="309">
        <f t="shared" si="113"/>
        <v>56.724635</v>
      </c>
      <c r="K1036" s="308"/>
      <c r="L1036" s="307">
        <f>+B1036</f>
        <v>39173</v>
      </c>
      <c r="M1036" s="308"/>
      <c r="N1036" s="311">
        <f aca="true" t="shared" si="114" ref="N1036:O1041">+D1036+I1036</f>
        <v>2918</v>
      </c>
      <c r="O1036" s="311">
        <f t="shared" si="114"/>
        <v>1234.579484</v>
      </c>
    </row>
    <row r="1037" spans="2:15" s="306" customFormat="1" ht="12.75">
      <c r="B1037" s="307">
        <f t="shared" si="103"/>
        <v>39203</v>
      </c>
      <c r="C1037" s="308"/>
      <c r="D1037" s="309">
        <f t="shared" si="112"/>
        <v>2752</v>
      </c>
      <c r="E1037" s="309">
        <f t="shared" si="112"/>
        <v>1175.323744</v>
      </c>
      <c r="F1037" s="310"/>
      <c r="G1037" s="307">
        <f>+B554</f>
        <v>39203</v>
      </c>
      <c r="H1037" s="309"/>
      <c r="I1037" s="310">
        <f t="shared" si="113"/>
        <v>160</v>
      </c>
      <c r="J1037" s="309">
        <f t="shared" si="113"/>
        <v>57.185895</v>
      </c>
      <c r="K1037" s="308"/>
      <c r="L1037" s="307">
        <f>+B1037</f>
        <v>39203</v>
      </c>
      <c r="M1037" s="308"/>
      <c r="N1037" s="311">
        <f t="shared" si="114"/>
        <v>2912</v>
      </c>
      <c r="O1037" s="311">
        <f t="shared" si="114"/>
        <v>1232.509639</v>
      </c>
    </row>
    <row r="1038" spans="2:15" s="306" customFormat="1" ht="12.75">
      <c r="B1038" s="307">
        <f aca="true" t="shared" si="115" ref="B1038:B1095">+B192</f>
        <v>39234</v>
      </c>
      <c r="C1038" s="308"/>
      <c r="D1038" s="309">
        <f t="shared" si="112"/>
        <v>2739</v>
      </c>
      <c r="E1038" s="309">
        <f t="shared" si="112"/>
        <v>1172.558732</v>
      </c>
      <c r="F1038" s="310"/>
      <c r="G1038" s="307">
        <f>+B555</f>
        <v>39234</v>
      </c>
      <c r="H1038" s="309"/>
      <c r="I1038" s="310">
        <f t="shared" si="113"/>
        <v>160</v>
      </c>
      <c r="J1038" s="309">
        <f t="shared" si="113"/>
        <v>56.847848</v>
      </c>
      <c r="K1038" s="308"/>
      <c r="L1038" s="307">
        <f>+B1038</f>
        <v>39234</v>
      </c>
      <c r="M1038" s="308"/>
      <c r="N1038" s="311">
        <f t="shared" si="114"/>
        <v>2899</v>
      </c>
      <c r="O1038" s="311">
        <f t="shared" si="114"/>
        <v>1229.4065799999998</v>
      </c>
    </row>
    <row r="1039" spans="2:15" s="306" customFormat="1" ht="12.75">
      <c r="B1039" s="307">
        <f t="shared" si="115"/>
        <v>39264</v>
      </c>
      <c r="C1039" s="308"/>
      <c r="D1039" s="309">
        <f t="shared" si="112"/>
        <v>2732</v>
      </c>
      <c r="E1039" s="309">
        <f t="shared" si="112"/>
        <v>1152.894937</v>
      </c>
      <c r="F1039" s="310"/>
      <c r="G1039" s="307" t="s">
        <v>189</v>
      </c>
      <c r="H1039" s="309"/>
      <c r="I1039" s="310">
        <f t="shared" si="113"/>
        <v>159</v>
      </c>
      <c r="J1039" s="309">
        <f t="shared" si="113"/>
        <v>57.927463</v>
      </c>
      <c r="K1039" s="308"/>
      <c r="L1039" s="307" t="s">
        <v>189</v>
      </c>
      <c r="M1039" s="308"/>
      <c r="N1039" s="311">
        <f t="shared" si="114"/>
        <v>2891</v>
      </c>
      <c r="O1039" s="311">
        <f t="shared" si="114"/>
        <v>1210.8224</v>
      </c>
    </row>
    <row r="1040" spans="2:15" s="306" customFormat="1" ht="12.75">
      <c r="B1040" s="307">
        <f t="shared" si="115"/>
        <v>39295</v>
      </c>
      <c r="C1040" s="308"/>
      <c r="D1040" s="309">
        <f t="shared" si="112"/>
        <v>2728</v>
      </c>
      <c r="E1040" s="309">
        <f t="shared" si="112"/>
        <v>1152.812341</v>
      </c>
      <c r="F1040" s="310"/>
      <c r="G1040" s="307" t="s">
        <v>190</v>
      </c>
      <c r="H1040" s="309"/>
      <c r="I1040" s="310">
        <f t="shared" si="113"/>
        <v>158</v>
      </c>
      <c r="J1040" s="309">
        <f t="shared" si="113"/>
        <v>58.725212</v>
      </c>
      <c r="K1040" s="308"/>
      <c r="L1040" s="307" t="s">
        <v>190</v>
      </c>
      <c r="M1040" s="308"/>
      <c r="N1040" s="311">
        <f t="shared" si="114"/>
        <v>2886</v>
      </c>
      <c r="O1040" s="311">
        <f t="shared" si="114"/>
        <v>1211.5375530000001</v>
      </c>
    </row>
    <row r="1041" spans="2:15" s="306" customFormat="1" ht="12.75">
      <c r="B1041" s="307">
        <f t="shared" si="115"/>
        <v>39326</v>
      </c>
      <c r="C1041" s="308"/>
      <c r="D1041" s="309">
        <f t="shared" si="112"/>
        <v>2718</v>
      </c>
      <c r="E1041" s="309">
        <f t="shared" si="112"/>
        <v>1157.37835</v>
      </c>
      <c r="F1041" s="310"/>
      <c r="G1041" s="307" t="s">
        <v>191</v>
      </c>
      <c r="H1041" s="309"/>
      <c r="I1041" s="310">
        <f t="shared" si="113"/>
        <v>158</v>
      </c>
      <c r="J1041" s="309">
        <f t="shared" si="113"/>
        <v>58.457601</v>
      </c>
      <c r="K1041" s="308"/>
      <c r="L1041" s="307" t="s">
        <v>191</v>
      </c>
      <c r="M1041" s="308"/>
      <c r="N1041" s="311">
        <f t="shared" si="114"/>
        <v>2876</v>
      </c>
      <c r="O1041" s="311">
        <f t="shared" si="114"/>
        <v>1215.835951</v>
      </c>
    </row>
    <row r="1042" spans="2:15" s="306" customFormat="1" ht="12.75">
      <c r="B1042" s="307">
        <f t="shared" si="115"/>
        <v>39356</v>
      </c>
      <c r="C1042" s="308"/>
      <c r="D1042" s="309">
        <f aca="true" t="shared" si="116" ref="D1042:E1044">+D196</f>
        <v>2709</v>
      </c>
      <c r="E1042" s="309">
        <f t="shared" si="116"/>
        <v>1162.980565</v>
      </c>
      <c r="F1042" s="310"/>
      <c r="G1042" s="307">
        <f aca="true" t="shared" si="117" ref="G1042:G1047">+B559</f>
        <v>39356</v>
      </c>
      <c r="H1042" s="309"/>
      <c r="I1042" s="310">
        <f aca="true" t="shared" si="118" ref="I1042:J1044">+D559</f>
        <v>158</v>
      </c>
      <c r="J1042" s="309">
        <f t="shared" si="118"/>
        <v>58.882762</v>
      </c>
      <c r="K1042" s="308"/>
      <c r="L1042" s="307">
        <f aca="true" t="shared" si="119" ref="L1042:L1047">+B1042</f>
        <v>39356</v>
      </c>
      <c r="M1042" s="308"/>
      <c r="N1042" s="311">
        <f aca="true" t="shared" si="120" ref="N1042:O1044">+D1042+I1042</f>
        <v>2867</v>
      </c>
      <c r="O1042" s="311">
        <f t="shared" si="120"/>
        <v>1221.863327</v>
      </c>
    </row>
    <row r="1043" spans="2:15" s="306" customFormat="1" ht="12.75">
      <c r="B1043" s="307">
        <f t="shared" si="115"/>
        <v>39387</v>
      </c>
      <c r="C1043" s="308"/>
      <c r="D1043" s="309">
        <f t="shared" si="116"/>
        <v>2694</v>
      </c>
      <c r="E1043" s="309">
        <f t="shared" si="116"/>
        <v>1153.70659</v>
      </c>
      <c r="F1043" s="310"/>
      <c r="G1043" s="307">
        <f t="shared" si="117"/>
        <v>39387</v>
      </c>
      <c r="H1043" s="309"/>
      <c r="I1043" s="310">
        <f t="shared" si="118"/>
        <v>157</v>
      </c>
      <c r="J1043" s="309">
        <f t="shared" si="118"/>
        <v>54.662512</v>
      </c>
      <c r="K1043" s="308"/>
      <c r="L1043" s="307">
        <f t="shared" si="119"/>
        <v>39387</v>
      </c>
      <c r="M1043" s="308"/>
      <c r="N1043" s="311">
        <f t="shared" si="120"/>
        <v>2851</v>
      </c>
      <c r="O1043" s="311">
        <f t="shared" si="120"/>
        <v>1208.369102</v>
      </c>
    </row>
    <row r="1044" spans="2:15" s="306" customFormat="1" ht="12.75">
      <c r="B1044" s="307">
        <f t="shared" si="115"/>
        <v>39417</v>
      </c>
      <c r="C1044" s="308"/>
      <c r="D1044" s="309">
        <f t="shared" si="116"/>
        <v>2685</v>
      </c>
      <c r="E1044" s="309">
        <f t="shared" si="116"/>
        <v>1168.128834</v>
      </c>
      <c r="F1044" s="310"/>
      <c r="G1044" s="307">
        <f t="shared" si="117"/>
        <v>39417</v>
      </c>
      <c r="H1044" s="309"/>
      <c r="I1044" s="310">
        <f t="shared" si="118"/>
        <v>157</v>
      </c>
      <c r="J1044" s="309">
        <f t="shared" si="118"/>
        <v>55.173668</v>
      </c>
      <c r="K1044" s="308"/>
      <c r="L1044" s="307">
        <f t="shared" si="119"/>
        <v>39417</v>
      </c>
      <c r="M1044" s="308"/>
      <c r="N1044" s="311">
        <f t="shared" si="120"/>
        <v>2842</v>
      </c>
      <c r="O1044" s="311">
        <f t="shared" si="120"/>
        <v>1223.302502</v>
      </c>
    </row>
    <row r="1045" spans="2:15" s="306" customFormat="1" ht="12.75">
      <c r="B1045" s="307">
        <f t="shared" si="115"/>
        <v>39448</v>
      </c>
      <c r="C1045" s="308"/>
      <c r="D1045" s="309">
        <f aca="true" t="shared" si="121" ref="D1045:E1050">+D199</f>
        <v>2672</v>
      </c>
      <c r="E1045" s="309">
        <f t="shared" si="121"/>
        <v>1157.682424</v>
      </c>
      <c r="F1045" s="310"/>
      <c r="G1045" s="307">
        <f t="shared" si="117"/>
        <v>39448</v>
      </c>
      <c r="H1045" s="309"/>
      <c r="I1045" s="310">
        <f aca="true" t="shared" si="122" ref="I1045:J1047">+D562</f>
        <v>157</v>
      </c>
      <c r="J1045" s="309">
        <f t="shared" si="122"/>
        <v>54.977854</v>
      </c>
      <c r="K1045" s="308"/>
      <c r="L1045" s="307">
        <f t="shared" si="119"/>
        <v>39448</v>
      </c>
      <c r="M1045" s="308"/>
      <c r="N1045" s="311">
        <f aca="true" t="shared" si="123" ref="N1045:O1047">+D1045+I1045</f>
        <v>2829</v>
      </c>
      <c r="O1045" s="311">
        <f t="shared" si="123"/>
        <v>1212.660278</v>
      </c>
    </row>
    <row r="1046" spans="2:15" s="306" customFormat="1" ht="12.75">
      <c r="B1046" s="307">
        <f t="shared" si="115"/>
        <v>39479</v>
      </c>
      <c r="C1046" s="308"/>
      <c r="D1046" s="309">
        <f t="shared" si="121"/>
        <v>2664</v>
      </c>
      <c r="E1046" s="309">
        <f t="shared" si="121"/>
        <v>1168.685835</v>
      </c>
      <c r="F1046" s="310"/>
      <c r="G1046" s="307">
        <f t="shared" si="117"/>
        <v>39479</v>
      </c>
      <c r="H1046" s="309"/>
      <c r="I1046" s="310">
        <f t="shared" si="122"/>
        <v>157</v>
      </c>
      <c r="J1046" s="309">
        <f t="shared" si="122"/>
        <v>55.598658</v>
      </c>
      <c r="K1046" s="308"/>
      <c r="L1046" s="307">
        <f t="shared" si="119"/>
        <v>39479</v>
      </c>
      <c r="M1046" s="308"/>
      <c r="N1046" s="311">
        <f t="shared" si="123"/>
        <v>2821</v>
      </c>
      <c r="O1046" s="311">
        <f t="shared" si="123"/>
        <v>1224.284493</v>
      </c>
    </row>
    <row r="1047" spans="2:15" s="306" customFormat="1" ht="12.75">
      <c r="B1047" s="307">
        <f t="shared" si="115"/>
        <v>39508</v>
      </c>
      <c r="C1047" s="308"/>
      <c r="D1047" s="309">
        <f t="shared" si="121"/>
        <v>2659</v>
      </c>
      <c r="E1047" s="309">
        <f t="shared" si="121"/>
        <v>1179.312978</v>
      </c>
      <c r="F1047" s="310"/>
      <c r="G1047" s="307">
        <f t="shared" si="117"/>
        <v>39508</v>
      </c>
      <c r="H1047" s="309"/>
      <c r="I1047" s="310">
        <f t="shared" si="122"/>
        <v>157</v>
      </c>
      <c r="J1047" s="309">
        <f t="shared" si="122"/>
        <v>57.12345</v>
      </c>
      <c r="K1047" s="308"/>
      <c r="L1047" s="307">
        <f t="shared" si="119"/>
        <v>39508</v>
      </c>
      <c r="M1047" s="308"/>
      <c r="N1047" s="311">
        <f t="shared" si="123"/>
        <v>2816</v>
      </c>
      <c r="O1047" s="311">
        <f t="shared" si="123"/>
        <v>1236.436428</v>
      </c>
    </row>
    <row r="1048" spans="2:15" s="306" customFormat="1" ht="12.75">
      <c r="B1048" s="307">
        <f t="shared" si="115"/>
        <v>39539</v>
      </c>
      <c r="C1048" s="308"/>
      <c r="D1048" s="309">
        <f t="shared" si="121"/>
        <v>2654</v>
      </c>
      <c r="E1048" s="309">
        <f t="shared" si="121"/>
        <v>1211.525697</v>
      </c>
      <c r="F1048" s="310"/>
      <c r="G1048" s="307">
        <f>+B565</f>
        <v>39539</v>
      </c>
      <c r="H1048" s="309"/>
      <c r="I1048" s="310">
        <f aca="true" t="shared" si="124" ref="I1048:J1050">+D565</f>
        <v>156</v>
      </c>
      <c r="J1048" s="309">
        <f t="shared" si="124"/>
        <v>60.819855</v>
      </c>
      <c r="K1048" s="308"/>
      <c r="L1048" s="307">
        <f>+B1048</f>
        <v>39539</v>
      </c>
      <c r="M1048" s="308"/>
      <c r="N1048" s="311">
        <f aca="true" t="shared" si="125" ref="N1048:O1050">+D1048+I1048</f>
        <v>2810</v>
      </c>
      <c r="O1048" s="311">
        <f t="shared" si="125"/>
        <v>1272.345552</v>
      </c>
    </row>
    <row r="1049" spans="2:15" s="306" customFormat="1" ht="12.75">
      <c r="B1049" s="307">
        <f t="shared" si="115"/>
        <v>39569</v>
      </c>
      <c r="C1049" s="308"/>
      <c r="D1049" s="309">
        <f t="shared" si="121"/>
        <v>2648</v>
      </c>
      <c r="E1049" s="309">
        <f t="shared" si="121"/>
        <v>1233.086849</v>
      </c>
      <c r="F1049" s="310"/>
      <c r="G1049" s="307">
        <f>+B566</f>
        <v>39569</v>
      </c>
      <c r="H1049" s="309"/>
      <c r="I1049" s="310">
        <f t="shared" si="124"/>
        <v>156</v>
      </c>
      <c r="J1049" s="309">
        <f t="shared" si="124"/>
        <v>62.546869</v>
      </c>
      <c r="K1049" s="308"/>
      <c r="L1049" s="307">
        <f>+B1049</f>
        <v>39569</v>
      </c>
      <c r="M1049" s="308"/>
      <c r="N1049" s="311">
        <f t="shared" si="125"/>
        <v>2804</v>
      </c>
      <c r="O1049" s="311">
        <f t="shared" si="125"/>
        <v>1295.633718</v>
      </c>
    </row>
    <row r="1050" spans="2:15" s="306" customFormat="1" ht="12.75">
      <c r="B1050" s="307">
        <f t="shared" si="115"/>
        <v>39600</v>
      </c>
      <c r="C1050" s="308"/>
      <c r="D1050" s="309">
        <f t="shared" si="121"/>
        <v>2641</v>
      </c>
      <c r="E1050" s="309">
        <f t="shared" si="121"/>
        <v>1176.134822</v>
      </c>
      <c r="F1050" s="310"/>
      <c r="G1050" s="307">
        <f>+B567</f>
        <v>39600</v>
      </c>
      <c r="H1050" s="309"/>
      <c r="I1050" s="310">
        <f t="shared" si="124"/>
        <v>156</v>
      </c>
      <c r="J1050" s="309">
        <f t="shared" si="124"/>
        <v>63.089764</v>
      </c>
      <c r="K1050" s="308"/>
      <c r="L1050" s="307">
        <f aca="true" t="shared" si="126" ref="L1050:L1056">+B1050</f>
        <v>39600</v>
      </c>
      <c r="M1050" s="308"/>
      <c r="N1050" s="311">
        <f t="shared" si="125"/>
        <v>2797</v>
      </c>
      <c r="O1050" s="311">
        <f t="shared" si="125"/>
        <v>1239.224586</v>
      </c>
    </row>
    <row r="1051" spans="2:15" s="306" customFormat="1" ht="12.75">
      <c r="B1051" s="307">
        <f t="shared" si="115"/>
        <v>39630</v>
      </c>
      <c r="C1051" s="308"/>
      <c r="D1051" s="309">
        <f aca="true" t="shared" si="127" ref="D1051:E1053">+D205</f>
        <v>2632</v>
      </c>
      <c r="E1051" s="309">
        <f t="shared" si="127"/>
        <v>1194.878932</v>
      </c>
      <c r="F1051" s="310"/>
      <c r="G1051" s="307">
        <f aca="true" t="shared" si="128" ref="G1051:G1056">+B568</f>
        <v>39630</v>
      </c>
      <c r="H1051" s="309"/>
      <c r="I1051" s="310">
        <f aca="true" t="shared" si="129" ref="I1051:J1053">+D568</f>
        <v>154</v>
      </c>
      <c r="J1051" s="309">
        <f t="shared" si="129"/>
        <v>65.20128</v>
      </c>
      <c r="K1051" s="308"/>
      <c r="L1051" s="307">
        <f t="shared" si="126"/>
        <v>39630</v>
      </c>
      <c r="M1051" s="308"/>
      <c r="N1051" s="311">
        <f aca="true" t="shared" si="130" ref="N1051:O1053">+D1051+I1051</f>
        <v>2786</v>
      </c>
      <c r="O1051" s="311">
        <f t="shared" si="130"/>
        <v>1260.080212</v>
      </c>
    </row>
    <row r="1052" spans="2:15" s="306" customFormat="1" ht="12.75">
      <c r="B1052" s="307">
        <f t="shared" si="115"/>
        <v>39661</v>
      </c>
      <c r="C1052" s="308"/>
      <c r="D1052" s="309">
        <f t="shared" si="127"/>
        <v>2625</v>
      </c>
      <c r="E1052" s="309">
        <f t="shared" si="127"/>
        <v>1198.888109</v>
      </c>
      <c r="F1052" s="310"/>
      <c r="G1052" s="307">
        <f t="shared" si="128"/>
        <v>39661</v>
      </c>
      <c r="H1052" s="309"/>
      <c r="I1052" s="310">
        <f t="shared" si="129"/>
        <v>154</v>
      </c>
      <c r="J1052" s="309">
        <f t="shared" si="129"/>
        <v>64.361008</v>
      </c>
      <c r="K1052" s="308"/>
      <c r="L1052" s="307">
        <f t="shared" si="126"/>
        <v>39661</v>
      </c>
      <c r="M1052" s="308"/>
      <c r="N1052" s="311">
        <f t="shared" si="130"/>
        <v>2779</v>
      </c>
      <c r="O1052" s="311">
        <f t="shared" si="130"/>
        <v>1263.249117</v>
      </c>
    </row>
    <row r="1053" spans="2:15" s="306" customFormat="1" ht="12.75">
      <c r="B1053" s="307">
        <f t="shared" si="115"/>
        <v>39692</v>
      </c>
      <c r="C1053" s="308"/>
      <c r="D1053" s="309">
        <f t="shared" si="127"/>
        <v>2621</v>
      </c>
      <c r="E1053" s="309">
        <f t="shared" si="127"/>
        <v>1202.990507</v>
      </c>
      <c r="F1053" s="310"/>
      <c r="G1053" s="307">
        <f t="shared" si="128"/>
        <v>39692</v>
      </c>
      <c r="H1053" s="309"/>
      <c r="I1053" s="310">
        <f t="shared" si="129"/>
        <v>154</v>
      </c>
      <c r="J1053" s="309">
        <f t="shared" si="129"/>
        <v>64.961378</v>
      </c>
      <c r="K1053" s="308"/>
      <c r="L1053" s="307">
        <f t="shared" si="126"/>
        <v>39692</v>
      </c>
      <c r="M1053" s="308"/>
      <c r="N1053" s="311">
        <f t="shared" si="130"/>
        <v>2775</v>
      </c>
      <c r="O1053" s="311">
        <f t="shared" si="130"/>
        <v>1267.951885</v>
      </c>
    </row>
    <row r="1054" spans="2:15" s="306" customFormat="1" ht="12.75">
      <c r="B1054" s="307">
        <f t="shared" si="115"/>
        <v>39722</v>
      </c>
      <c r="C1054" s="308"/>
      <c r="D1054" s="309">
        <f aca="true" t="shared" si="131" ref="D1054:E1056">+D208</f>
        <v>2613</v>
      </c>
      <c r="E1054" s="309">
        <f t="shared" si="131"/>
        <v>1221.626144</v>
      </c>
      <c r="F1054" s="310"/>
      <c r="G1054" s="307">
        <f t="shared" si="128"/>
        <v>39722</v>
      </c>
      <c r="H1054" s="309"/>
      <c r="I1054" s="310">
        <f aca="true" t="shared" si="132" ref="I1054:J1056">+D571</f>
        <v>154</v>
      </c>
      <c r="J1054" s="309">
        <f t="shared" si="132"/>
        <v>66.354655</v>
      </c>
      <c r="K1054" s="308"/>
      <c r="L1054" s="307">
        <f t="shared" si="126"/>
        <v>39722</v>
      </c>
      <c r="M1054" s="308"/>
      <c r="N1054" s="311">
        <f aca="true" t="shared" si="133" ref="N1054:O1056">+D1054+I1054</f>
        <v>2767</v>
      </c>
      <c r="O1054" s="311">
        <f t="shared" si="133"/>
        <v>1287.9807990000002</v>
      </c>
    </row>
    <row r="1055" spans="2:15" s="306" customFormat="1" ht="12.75">
      <c r="B1055" s="307">
        <f t="shared" si="115"/>
        <v>39753</v>
      </c>
      <c r="C1055" s="308"/>
      <c r="D1055" s="309">
        <f t="shared" si="131"/>
        <v>2609</v>
      </c>
      <c r="E1055" s="309">
        <f t="shared" si="131"/>
        <v>1228.564094</v>
      </c>
      <c r="F1055" s="310"/>
      <c r="G1055" s="307">
        <f t="shared" si="128"/>
        <v>39753</v>
      </c>
      <c r="H1055" s="309"/>
      <c r="I1055" s="310">
        <f t="shared" si="132"/>
        <v>154</v>
      </c>
      <c r="J1055" s="309">
        <f t="shared" si="132"/>
        <v>65.247185</v>
      </c>
      <c r="K1055" s="308"/>
      <c r="L1055" s="307">
        <f t="shared" si="126"/>
        <v>39753</v>
      </c>
      <c r="M1055" s="308"/>
      <c r="N1055" s="311">
        <f t="shared" si="133"/>
        <v>2763</v>
      </c>
      <c r="O1055" s="311">
        <f t="shared" si="133"/>
        <v>1293.811279</v>
      </c>
    </row>
    <row r="1056" spans="2:15" s="306" customFormat="1" ht="12.75">
      <c r="B1056" s="307">
        <f t="shared" si="115"/>
        <v>39783</v>
      </c>
      <c r="C1056" s="308"/>
      <c r="D1056" s="309">
        <f aca="true" t="shared" si="134" ref="D1056:D1095">+D210</f>
        <v>2592</v>
      </c>
      <c r="E1056" s="309">
        <f t="shared" si="131"/>
        <v>1225.821481</v>
      </c>
      <c r="F1056" s="310"/>
      <c r="G1056" s="307">
        <f t="shared" si="128"/>
        <v>39783</v>
      </c>
      <c r="H1056" s="309"/>
      <c r="I1056" s="310">
        <f t="shared" si="132"/>
        <v>153</v>
      </c>
      <c r="J1056" s="309">
        <f t="shared" si="132"/>
        <v>65.707491</v>
      </c>
      <c r="K1056" s="308"/>
      <c r="L1056" s="307">
        <f t="shared" si="126"/>
        <v>39783</v>
      </c>
      <c r="M1056" s="308"/>
      <c r="N1056" s="311">
        <f aca="true" t="shared" si="135" ref="N1056:N1061">+D1056+I1056</f>
        <v>2745</v>
      </c>
      <c r="O1056" s="311">
        <f t="shared" si="133"/>
        <v>1291.528972</v>
      </c>
    </row>
    <row r="1057" spans="2:15" s="306" customFormat="1" ht="12.75">
      <c r="B1057" s="307">
        <f t="shared" si="115"/>
        <v>39814</v>
      </c>
      <c r="C1057" s="308"/>
      <c r="D1057" s="309">
        <f t="shared" si="134"/>
        <v>2589</v>
      </c>
      <c r="E1057" s="309">
        <f aca="true" t="shared" si="136" ref="E1057:E1095">+E211</f>
        <v>1232.490813</v>
      </c>
      <c r="F1057" s="310"/>
      <c r="G1057" s="307">
        <f aca="true" t="shared" si="137" ref="G1057:G1065">+B574</f>
        <v>39814</v>
      </c>
      <c r="H1057" s="309"/>
      <c r="I1057" s="310">
        <f aca="true" t="shared" si="138" ref="I1057:J1061">+D574</f>
        <v>153</v>
      </c>
      <c r="J1057" s="309">
        <f t="shared" si="138"/>
        <v>66.352831</v>
      </c>
      <c r="K1057" s="308"/>
      <c r="L1057" s="307">
        <f aca="true" t="shared" si="139" ref="L1057:L1062">+B1057</f>
        <v>39814</v>
      </c>
      <c r="M1057" s="308"/>
      <c r="N1057" s="311">
        <f t="shared" si="135"/>
        <v>2742</v>
      </c>
      <c r="O1057" s="311">
        <f aca="true" t="shared" si="140" ref="O1057:O1062">+E1057+J1057</f>
        <v>1298.8436439999998</v>
      </c>
    </row>
    <row r="1058" spans="2:15" s="306" customFormat="1" ht="12.75">
      <c r="B1058" s="307">
        <f t="shared" si="115"/>
        <v>39845</v>
      </c>
      <c r="C1058" s="308"/>
      <c r="D1058" s="309">
        <f t="shared" si="134"/>
        <v>2583</v>
      </c>
      <c r="E1058" s="309">
        <f t="shared" si="136"/>
        <v>1224.606149</v>
      </c>
      <c r="F1058" s="310"/>
      <c r="G1058" s="307">
        <f t="shared" si="137"/>
        <v>39845</v>
      </c>
      <c r="H1058" s="309"/>
      <c r="I1058" s="310">
        <f t="shared" si="138"/>
        <v>153</v>
      </c>
      <c r="J1058" s="309">
        <f t="shared" si="138"/>
        <v>65.89103</v>
      </c>
      <c r="K1058" s="308"/>
      <c r="L1058" s="307">
        <f t="shared" si="139"/>
        <v>39845</v>
      </c>
      <c r="M1058" s="308"/>
      <c r="N1058" s="311">
        <f t="shared" si="135"/>
        <v>2736</v>
      </c>
      <c r="O1058" s="311">
        <f t="shared" si="140"/>
        <v>1290.497179</v>
      </c>
    </row>
    <row r="1059" spans="2:15" s="306" customFormat="1" ht="12.75">
      <c r="B1059" s="307">
        <f t="shared" si="115"/>
        <v>39873</v>
      </c>
      <c r="C1059" s="308"/>
      <c r="D1059" s="309">
        <f t="shared" si="134"/>
        <v>2582</v>
      </c>
      <c r="E1059" s="309">
        <f t="shared" si="136"/>
        <v>1237.285794</v>
      </c>
      <c r="F1059" s="310"/>
      <c r="G1059" s="307">
        <f t="shared" si="137"/>
        <v>39873</v>
      </c>
      <c r="H1059" s="309"/>
      <c r="I1059" s="310">
        <f t="shared" si="138"/>
        <v>151</v>
      </c>
      <c r="J1059" s="309">
        <f t="shared" si="138"/>
        <v>66.346472</v>
      </c>
      <c r="K1059" s="308"/>
      <c r="L1059" s="307">
        <f t="shared" si="139"/>
        <v>39873</v>
      </c>
      <c r="M1059" s="308"/>
      <c r="N1059" s="311">
        <f t="shared" si="135"/>
        <v>2733</v>
      </c>
      <c r="O1059" s="311">
        <f t="shared" si="140"/>
        <v>1303.6322659999998</v>
      </c>
    </row>
    <row r="1060" spans="2:15" s="306" customFormat="1" ht="12.75">
      <c r="B1060" s="307">
        <f t="shared" si="115"/>
        <v>39904</v>
      </c>
      <c r="C1060" s="308"/>
      <c r="D1060" s="309">
        <f t="shared" si="134"/>
        <v>2572</v>
      </c>
      <c r="E1060" s="309">
        <f t="shared" si="136"/>
        <v>1260.560552</v>
      </c>
      <c r="F1060" s="310"/>
      <c r="G1060" s="307">
        <f t="shared" si="137"/>
        <v>39904</v>
      </c>
      <c r="H1060" s="309"/>
      <c r="I1060" s="310">
        <f t="shared" si="138"/>
        <v>151</v>
      </c>
      <c r="J1060" s="309">
        <f t="shared" si="138"/>
        <v>89.190599</v>
      </c>
      <c r="K1060" s="308"/>
      <c r="L1060" s="307">
        <f t="shared" si="139"/>
        <v>39904</v>
      </c>
      <c r="M1060" s="308"/>
      <c r="N1060" s="311">
        <f t="shared" si="135"/>
        <v>2723</v>
      </c>
      <c r="O1060" s="311">
        <f t="shared" si="140"/>
        <v>1349.751151</v>
      </c>
    </row>
    <row r="1061" spans="2:15" s="306" customFormat="1" ht="12.75">
      <c r="B1061" s="307">
        <f t="shared" si="115"/>
        <v>39934</v>
      </c>
      <c r="C1061" s="308"/>
      <c r="D1061" s="309">
        <f t="shared" si="134"/>
        <v>2568</v>
      </c>
      <c r="E1061" s="309">
        <f t="shared" si="136"/>
        <v>1285.136415</v>
      </c>
      <c r="F1061" s="310"/>
      <c r="G1061" s="307">
        <f t="shared" si="137"/>
        <v>39934</v>
      </c>
      <c r="H1061" s="309"/>
      <c r="I1061" s="310">
        <f t="shared" si="138"/>
        <v>151</v>
      </c>
      <c r="J1061" s="309">
        <f t="shared" si="138"/>
        <v>92.940444</v>
      </c>
      <c r="K1061" s="308"/>
      <c r="L1061" s="307">
        <f t="shared" si="139"/>
        <v>39934</v>
      </c>
      <c r="M1061" s="308"/>
      <c r="N1061" s="311">
        <f t="shared" si="135"/>
        <v>2719</v>
      </c>
      <c r="O1061" s="311">
        <f t="shared" si="140"/>
        <v>1378.076859</v>
      </c>
    </row>
    <row r="1062" spans="2:15" s="306" customFormat="1" ht="12.75">
      <c r="B1062" s="307">
        <f t="shared" si="115"/>
        <v>39965</v>
      </c>
      <c r="C1062" s="308"/>
      <c r="D1062" s="309">
        <f t="shared" si="134"/>
        <v>2560</v>
      </c>
      <c r="E1062" s="309">
        <f t="shared" si="136"/>
        <v>1291.362023</v>
      </c>
      <c r="F1062" s="310"/>
      <c r="G1062" s="307">
        <f t="shared" si="137"/>
        <v>39965</v>
      </c>
      <c r="H1062" s="309"/>
      <c r="I1062" s="310">
        <f aca="true" t="shared" si="141" ref="I1062:J1065">+D579</f>
        <v>151</v>
      </c>
      <c r="J1062" s="309">
        <f t="shared" si="141"/>
        <v>70.803301</v>
      </c>
      <c r="K1062" s="308"/>
      <c r="L1062" s="307">
        <f t="shared" si="139"/>
        <v>39965</v>
      </c>
      <c r="M1062" s="308"/>
      <c r="N1062" s="311">
        <f aca="true" t="shared" si="142" ref="N1062:N1068">+D1062+I1062</f>
        <v>2711</v>
      </c>
      <c r="O1062" s="311">
        <f t="shared" si="140"/>
        <v>1362.1653239999998</v>
      </c>
    </row>
    <row r="1063" spans="2:15" s="306" customFormat="1" ht="12.75">
      <c r="B1063" s="307">
        <f t="shared" si="115"/>
        <v>39995</v>
      </c>
      <c r="C1063" s="308"/>
      <c r="D1063" s="309">
        <f t="shared" si="134"/>
        <v>2553</v>
      </c>
      <c r="E1063" s="309">
        <f t="shared" si="136"/>
        <v>1286.680721</v>
      </c>
      <c r="F1063" s="310"/>
      <c r="G1063" s="307">
        <f t="shared" si="137"/>
        <v>39995</v>
      </c>
      <c r="H1063" s="309"/>
      <c r="I1063" s="310">
        <f t="shared" si="141"/>
        <v>150</v>
      </c>
      <c r="J1063" s="309">
        <f t="shared" si="141"/>
        <v>71.972409</v>
      </c>
      <c r="K1063" s="308"/>
      <c r="L1063" s="307">
        <f aca="true" t="shared" si="143" ref="L1063:L1068">+B1063</f>
        <v>39995</v>
      </c>
      <c r="M1063" s="308"/>
      <c r="N1063" s="311">
        <f t="shared" si="142"/>
        <v>2703</v>
      </c>
      <c r="O1063" s="311">
        <f aca="true" t="shared" si="144" ref="O1063:O1068">+E1063+J1063</f>
        <v>1358.65313</v>
      </c>
    </row>
    <row r="1064" spans="2:15" s="306" customFormat="1" ht="12.75">
      <c r="B1064" s="307">
        <f t="shared" si="115"/>
        <v>40026</v>
      </c>
      <c r="C1064" s="308"/>
      <c r="D1064" s="309">
        <f t="shared" si="134"/>
        <v>2539</v>
      </c>
      <c r="E1064" s="309">
        <f t="shared" si="136"/>
        <v>1280.35536</v>
      </c>
      <c r="F1064" s="310"/>
      <c r="G1064" s="307">
        <f t="shared" si="137"/>
        <v>40026</v>
      </c>
      <c r="H1064" s="309"/>
      <c r="I1064" s="310">
        <f t="shared" si="141"/>
        <v>148</v>
      </c>
      <c r="J1064" s="309">
        <f t="shared" si="141"/>
        <v>72.551958</v>
      </c>
      <c r="K1064" s="308"/>
      <c r="L1064" s="307">
        <f t="shared" si="143"/>
        <v>40026</v>
      </c>
      <c r="M1064" s="308"/>
      <c r="N1064" s="311">
        <f t="shared" si="142"/>
        <v>2687</v>
      </c>
      <c r="O1064" s="311">
        <f t="shared" si="144"/>
        <v>1352.907318</v>
      </c>
    </row>
    <row r="1065" spans="2:15" s="306" customFormat="1" ht="12.75">
      <c r="B1065" s="307">
        <f t="shared" si="115"/>
        <v>40057</v>
      </c>
      <c r="C1065" s="308"/>
      <c r="D1065" s="309">
        <f t="shared" si="134"/>
        <v>2534</v>
      </c>
      <c r="E1065" s="309">
        <f t="shared" si="136"/>
        <v>1281.689271</v>
      </c>
      <c r="F1065" s="310"/>
      <c r="G1065" s="307">
        <f t="shared" si="137"/>
        <v>40057</v>
      </c>
      <c r="H1065" s="308"/>
      <c r="I1065" s="310">
        <f t="shared" si="141"/>
        <v>148</v>
      </c>
      <c r="J1065" s="309">
        <f t="shared" si="141"/>
        <v>73.098933</v>
      </c>
      <c r="K1065" s="308"/>
      <c r="L1065" s="307">
        <f t="shared" si="143"/>
        <v>40057</v>
      </c>
      <c r="M1065" s="308"/>
      <c r="N1065" s="311">
        <f t="shared" si="142"/>
        <v>2682</v>
      </c>
      <c r="O1065" s="311">
        <f t="shared" si="144"/>
        <v>1354.788204</v>
      </c>
    </row>
    <row r="1066" spans="2:15" s="306" customFormat="1" ht="12.75">
      <c r="B1066" s="307">
        <f t="shared" si="115"/>
        <v>40087</v>
      </c>
      <c r="C1066" s="308"/>
      <c r="D1066" s="309">
        <f t="shared" si="134"/>
        <v>2529</v>
      </c>
      <c r="E1066" s="309">
        <f t="shared" si="136"/>
        <v>1294.385206</v>
      </c>
      <c r="F1066" s="310"/>
      <c r="G1066" s="307">
        <f aca="true" t="shared" si="145" ref="G1066:G1071">+B583</f>
        <v>40087</v>
      </c>
      <c r="H1066" s="308"/>
      <c r="I1066" s="310">
        <f aca="true" t="shared" si="146" ref="I1066:J1068">+D583</f>
        <v>147</v>
      </c>
      <c r="J1066" s="309">
        <f t="shared" si="146"/>
        <v>73.391151</v>
      </c>
      <c r="K1066" s="308"/>
      <c r="L1066" s="307">
        <f t="shared" si="143"/>
        <v>40087</v>
      </c>
      <c r="M1066" s="308"/>
      <c r="N1066" s="311">
        <f t="shared" si="142"/>
        <v>2676</v>
      </c>
      <c r="O1066" s="311">
        <f t="shared" si="144"/>
        <v>1367.776357</v>
      </c>
    </row>
    <row r="1067" spans="2:15" s="306" customFormat="1" ht="12.75">
      <c r="B1067" s="307">
        <f t="shared" si="115"/>
        <v>40118</v>
      </c>
      <c r="C1067" s="308"/>
      <c r="D1067" s="309">
        <f t="shared" si="134"/>
        <v>2525</v>
      </c>
      <c r="E1067" s="309">
        <f t="shared" si="136"/>
        <v>1290.255702</v>
      </c>
      <c r="F1067" s="310"/>
      <c r="G1067" s="307">
        <f t="shared" si="145"/>
        <v>40118</v>
      </c>
      <c r="H1067" s="308"/>
      <c r="I1067" s="310">
        <f t="shared" si="146"/>
        <v>147</v>
      </c>
      <c r="J1067" s="309">
        <f t="shared" si="146"/>
        <v>76.665941</v>
      </c>
      <c r="K1067" s="308"/>
      <c r="L1067" s="307">
        <f t="shared" si="143"/>
        <v>40118</v>
      </c>
      <c r="M1067" s="308"/>
      <c r="N1067" s="311">
        <f t="shared" si="142"/>
        <v>2672</v>
      </c>
      <c r="O1067" s="311">
        <f t="shared" si="144"/>
        <v>1366.921643</v>
      </c>
    </row>
    <row r="1068" spans="2:15" s="306" customFormat="1" ht="12.75">
      <c r="B1068" s="307">
        <f t="shared" si="115"/>
        <v>40148</v>
      </c>
      <c r="C1068" s="308"/>
      <c r="D1068" s="309">
        <f t="shared" si="134"/>
        <v>2517</v>
      </c>
      <c r="E1068" s="309">
        <f t="shared" si="136"/>
        <v>1291.842185</v>
      </c>
      <c r="F1068" s="310"/>
      <c r="G1068" s="307">
        <f t="shared" si="145"/>
        <v>40148</v>
      </c>
      <c r="H1068" s="308"/>
      <c r="I1068" s="310">
        <f t="shared" si="146"/>
        <v>147</v>
      </c>
      <c r="J1068" s="309">
        <f t="shared" si="146"/>
        <v>74.536365</v>
      </c>
      <c r="K1068" s="308"/>
      <c r="L1068" s="307">
        <f t="shared" si="143"/>
        <v>40148</v>
      </c>
      <c r="M1068" s="308"/>
      <c r="N1068" s="311">
        <f t="shared" si="142"/>
        <v>2664</v>
      </c>
      <c r="O1068" s="311">
        <f t="shared" si="144"/>
        <v>1366.37855</v>
      </c>
    </row>
    <row r="1069" spans="2:15" s="306" customFormat="1" ht="12.75">
      <c r="B1069" s="307">
        <f t="shared" si="115"/>
        <v>40179</v>
      </c>
      <c r="C1069" s="308"/>
      <c r="D1069" s="309">
        <f t="shared" si="134"/>
        <v>2512</v>
      </c>
      <c r="E1069" s="309">
        <f t="shared" si="136"/>
        <v>1336.605289</v>
      </c>
      <c r="F1069" s="310"/>
      <c r="G1069" s="307">
        <f t="shared" si="145"/>
        <v>40179</v>
      </c>
      <c r="H1069" s="308"/>
      <c r="I1069" s="310">
        <f aca="true" t="shared" si="147" ref="I1069:J1071">+D586</f>
        <v>147</v>
      </c>
      <c r="J1069" s="309">
        <f t="shared" si="147"/>
        <v>75.148489</v>
      </c>
      <c r="K1069" s="308"/>
      <c r="L1069" s="307">
        <f aca="true" t="shared" si="148" ref="L1069:L1080">+B1069</f>
        <v>40179</v>
      </c>
      <c r="M1069" s="308"/>
      <c r="N1069" s="311">
        <f aca="true" t="shared" si="149" ref="N1069:O1071">+D1069+I1069</f>
        <v>2659</v>
      </c>
      <c r="O1069" s="311">
        <f t="shared" si="149"/>
        <v>1411.753778</v>
      </c>
    </row>
    <row r="1070" spans="2:15" s="306" customFormat="1" ht="12.75">
      <c r="B1070" s="307">
        <f t="shared" si="115"/>
        <v>40210</v>
      </c>
      <c r="C1070" s="308"/>
      <c r="D1070" s="309">
        <f t="shared" si="134"/>
        <v>2501</v>
      </c>
      <c r="E1070" s="309">
        <f t="shared" si="136"/>
        <v>1240.032235</v>
      </c>
      <c r="F1070" s="310"/>
      <c r="G1070" s="307">
        <f t="shared" si="145"/>
        <v>40210</v>
      </c>
      <c r="H1070" s="308"/>
      <c r="I1070" s="310">
        <f t="shared" si="147"/>
        <v>146</v>
      </c>
      <c r="J1070" s="309">
        <f t="shared" si="147"/>
        <v>75.577406</v>
      </c>
      <c r="K1070" s="308"/>
      <c r="L1070" s="307">
        <f t="shared" si="148"/>
        <v>40210</v>
      </c>
      <c r="M1070" s="308"/>
      <c r="N1070" s="311">
        <f t="shared" si="149"/>
        <v>2647</v>
      </c>
      <c r="O1070" s="311">
        <f t="shared" si="149"/>
        <v>1315.609641</v>
      </c>
    </row>
    <row r="1071" spans="2:15" s="306" customFormat="1" ht="12.75">
      <c r="B1071" s="307">
        <f t="shared" si="115"/>
        <v>40238</v>
      </c>
      <c r="C1071" s="308"/>
      <c r="D1071" s="309">
        <f t="shared" si="134"/>
        <v>2495</v>
      </c>
      <c r="E1071" s="309">
        <f t="shared" si="136"/>
        <v>1249.30816</v>
      </c>
      <c r="F1071" s="310"/>
      <c r="G1071" s="307">
        <f t="shared" si="145"/>
        <v>40238</v>
      </c>
      <c r="H1071" s="308"/>
      <c r="I1071" s="310">
        <f t="shared" si="147"/>
        <v>146</v>
      </c>
      <c r="J1071" s="309">
        <f t="shared" si="147"/>
        <v>70.534299</v>
      </c>
      <c r="K1071" s="308"/>
      <c r="L1071" s="307">
        <f t="shared" si="148"/>
        <v>40238</v>
      </c>
      <c r="M1071" s="308"/>
      <c r="N1071" s="311">
        <f t="shared" si="149"/>
        <v>2641</v>
      </c>
      <c r="O1071" s="311">
        <f t="shared" si="149"/>
        <v>1319.842459</v>
      </c>
    </row>
    <row r="1072" spans="2:15" s="306" customFormat="1" ht="12.75">
      <c r="B1072" s="307">
        <f t="shared" si="115"/>
        <v>40269</v>
      </c>
      <c r="C1072" s="308"/>
      <c r="D1072" s="309">
        <f t="shared" si="134"/>
        <v>2493</v>
      </c>
      <c r="E1072" s="309">
        <f t="shared" si="136"/>
        <v>1269.106715</v>
      </c>
      <c r="F1072" s="310"/>
      <c r="G1072" s="307">
        <f aca="true" t="shared" si="150" ref="G1072:G1080">+B589</f>
        <v>40269</v>
      </c>
      <c r="H1072" s="308"/>
      <c r="I1072" s="310">
        <f aca="true" t="shared" si="151" ref="I1072:J1077">+D589</f>
        <v>146</v>
      </c>
      <c r="J1072" s="309">
        <f t="shared" si="151"/>
        <v>74.126623</v>
      </c>
      <c r="K1072" s="308"/>
      <c r="L1072" s="307">
        <f t="shared" si="148"/>
        <v>40269</v>
      </c>
      <c r="M1072" s="308"/>
      <c r="N1072" s="311">
        <f aca="true" t="shared" si="152" ref="N1072:O1077">+D1072+I1072</f>
        <v>2639</v>
      </c>
      <c r="O1072" s="311">
        <f t="shared" si="152"/>
        <v>1343.233338</v>
      </c>
    </row>
    <row r="1073" spans="2:15" s="306" customFormat="1" ht="12.75">
      <c r="B1073" s="307">
        <f t="shared" si="115"/>
        <v>40299</v>
      </c>
      <c r="C1073" s="308"/>
      <c r="D1073" s="309">
        <f t="shared" si="134"/>
        <v>2488</v>
      </c>
      <c r="E1073" s="309">
        <f t="shared" si="136"/>
        <v>1278.438769</v>
      </c>
      <c r="F1073" s="310"/>
      <c r="G1073" s="307">
        <f t="shared" si="150"/>
        <v>40299</v>
      </c>
      <c r="H1073" s="308"/>
      <c r="I1073" s="310">
        <f t="shared" si="151"/>
        <v>146</v>
      </c>
      <c r="J1073" s="309">
        <f t="shared" si="151"/>
        <v>75.102813</v>
      </c>
      <c r="K1073" s="308"/>
      <c r="L1073" s="307">
        <f t="shared" si="148"/>
        <v>40299</v>
      </c>
      <c r="M1073" s="308"/>
      <c r="N1073" s="311">
        <f t="shared" si="152"/>
        <v>2634</v>
      </c>
      <c r="O1073" s="311">
        <f t="shared" si="152"/>
        <v>1353.541582</v>
      </c>
    </row>
    <row r="1074" spans="2:15" s="306" customFormat="1" ht="12.75">
      <c r="B1074" s="307">
        <f t="shared" si="115"/>
        <v>40330</v>
      </c>
      <c r="C1074" s="308"/>
      <c r="D1074" s="309">
        <f t="shared" si="134"/>
        <v>2488</v>
      </c>
      <c r="E1074" s="309">
        <f t="shared" si="136"/>
        <v>1279.241712</v>
      </c>
      <c r="F1074" s="310"/>
      <c r="G1074" s="307">
        <f t="shared" si="150"/>
        <v>40330</v>
      </c>
      <c r="H1074" s="308"/>
      <c r="I1074" s="310">
        <f t="shared" si="151"/>
        <v>146</v>
      </c>
      <c r="J1074" s="309">
        <f t="shared" si="151"/>
        <v>75.624973</v>
      </c>
      <c r="K1074" s="308"/>
      <c r="L1074" s="307">
        <f t="shared" si="148"/>
        <v>40330</v>
      </c>
      <c r="M1074" s="308"/>
      <c r="N1074" s="311">
        <f t="shared" si="152"/>
        <v>2634</v>
      </c>
      <c r="O1074" s="311">
        <f t="shared" si="152"/>
        <v>1354.866685</v>
      </c>
    </row>
    <row r="1075" spans="2:15" s="306" customFormat="1" ht="12.75">
      <c r="B1075" s="307">
        <f t="shared" si="115"/>
        <v>40360</v>
      </c>
      <c r="C1075" s="308"/>
      <c r="D1075" s="309">
        <f t="shared" si="134"/>
        <v>2485</v>
      </c>
      <c r="E1075" s="309">
        <f t="shared" si="136"/>
        <v>1276.9915</v>
      </c>
      <c r="F1075" s="310"/>
      <c r="G1075" s="307">
        <f t="shared" si="150"/>
        <v>40360</v>
      </c>
      <c r="H1075" s="308"/>
      <c r="I1075" s="310">
        <f t="shared" si="151"/>
        <v>146</v>
      </c>
      <c r="J1075" s="309">
        <f t="shared" si="151"/>
        <v>74.666034</v>
      </c>
      <c r="K1075" s="308"/>
      <c r="L1075" s="307">
        <f t="shared" si="148"/>
        <v>40360</v>
      </c>
      <c r="M1075" s="308"/>
      <c r="N1075" s="311">
        <f t="shared" si="152"/>
        <v>2631</v>
      </c>
      <c r="O1075" s="311">
        <f t="shared" si="152"/>
        <v>1351.6575340000002</v>
      </c>
    </row>
    <row r="1076" spans="2:15" s="306" customFormat="1" ht="12.75">
      <c r="B1076" s="307">
        <f t="shared" si="115"/>
        <v>40391</v>
      </c>
      <c r="C1076" s="308"/>
      <c r="D1076" s="309">
        <f t="shared" si="134"/>
        <v>2482</v>
      </c>
      <c r="E1076" s="309">
        <f t="shared" si="136"/>
        <v>1285.185271</v>
      </c>
      <c r="F1076" s="310"/>
      <c r="G1076" s="307">
        <f t="shared" si="150"/>
        <v>40391</v>
      </c>
      <c r="H1076" s="308"/>
      <c r="I1076" s="310">
        <f t="shared" si="151"/>
        <v>146</v>
      </c>
      <c r="J1076" s="309">
        <f t="shared" si="151"/>
        <v>75.192764</v>
      </c>
      <c r="K1076" s="308"/>
      <c r="L1076" s="307">
        <f t="shared" si="148"/>
        <v>40391</v>
      </c>
      <c r="M1076" s="308"/>
      <c r="N1076" s="311">
        <f t="shared" si="152"/>
        <v>2628</v>
      </c>
      <c r="O1076" s="311">
        <f t="shared" si="152"/>
        <v>1360.378035</v>
      </c>
    </row>
    <row r="1077" spans="2:15" s="306" customFormat="1" ht="12.75">
      <c r="B1077" s="307">
        <f t="shared" si="115"/>
        <v>40422</v>
      </c>
      <c r="C1077" s="308"/>
      <c r="D1077" s="309">
        <f t="shared" si="134"/>
        <v>2480</v>
      </c>
      <c r="E1077" s="309">
        <f t="shared" si="136"/>
        <v>1286.916394</v>
      </c>
      <c r="F1077" s="310"/>
      <c r="G1077" s="307">
        <f t="shared" si="150"/>
        <v>40422</v>
      </c>
      <c r="H1077" s="308"/>
      <c r="I1077" s="310">
        <f t="shared" si="151"/>
        <v>146</v>
      </c>
      <c r="J1077" s="309">
        <f t="shared" si="151"/>
        <v>75.569537</v>
      </c>
      <c r="K1077" s="308"/>
      <c r="L1077" s="307">
        <f t="shared" si="148"/>
        <v>40422</v>
      </c>
      <c r="M1077" s="308"/>
      <c r="N1077" s="311">
        <f t="shared" si="152"/>
        <v>2626</v>
      </c>
      <c r="O1077" s="311">
        <f t="shared" si="152"/>
        <v>1362.4859310000002</v>
      </c>
    </row>
    <row r="1078" spans="2:15" s="306" customFormat="1" ht="12.75">
      <c r="B1078" s="307">
        <f t="shared" si="115"/>
        <v>40452</v>
      </c>
      <c r="C1078" s="308"/>
      <c r="D1078" s="309">
        <f t="shared" si="134"/>
        <v>2479</v>
      </c>
      <c r="E1078" s="309">
        <f t="shared" si="136"/>
        <v>1288.510867</v>
      </c>
      <c r="F1078" s="310"/>
      <c r="G1078" s="307">
        <f t="shared" si="150"/>
        <v>40452</v>
      </c>
      <c r="H1078" s="308"/>
      <c r="I1078" s="310">
        <f aca="true" t="shared" si="153" ref="I1078:J1080">+D595</f>
        <v>146</v>
      </c>
      <c r="J1078" s="309">
        <f t="shared" si="153"/>
        <v>76.660572</v>
      </c>
      <c r="K1078" s="308"/>
      <c r="L1078" s="307">
        <f t="shared" si="148"/>
        <v>40452</v>
      </c>
      <c r="M1078" s="308"/>
      <c r="N1078" s="311">
        <f aca="true" t="shared" si="154" ref="N1078:O1080">+D1078+I1078</f>
        <v>2625</v>
      </c>
      <c r="O1078" s="311">
        <f t="shared" si="154"/>
        <v>1365.171439</v>
      </c>
    </row>
    <row r="1079" spans="2:15" s="306" customFormat="1" ht="12.75">
      <c r="B1079" s="307">
        <f t="shared" si="115"/>
        <v>40483</v>
      </c>
      <c r="C1079" s="308"/>
      <c r="D1079" s="309">
        <f t="shared" si="134"/>
        <v>2475</v>
      </c>
      <c r="E1079" s="309">
        <f t="shared" si="136"/>
        <v>1252.325182</v>
      </c>
      <c r="F1079" s="310"/>
      <c r="G1079" s="307">
        <f t="shared" si="150"/>
        <v>40483</v>
      </c>
      <c r="H1079" s="308"/>
      <c r="I1079" s="310">
        <f t="shared" si="153"/>
        <v>146</v>
      </c>
      <c r="J1079" s="309">
        <f t="shared" si="153"/>
        <v>74.696341</v>
      </c>
      <c r="K1079" s="308"/>
      <c r="L1079" s="307">
        <f t="shared" si="148"/>
        <v>40483</v>
      </c>
      <c r="M1079" s="308"/>
      <c r="N1079" s="311">
        <f t="shared" si="154"/>
        <v>2621</v>
      </c>
      <c r="O1079" s="311">
        <f t="shared" si="154"/>
        <v>1327.0215230000001</v>
      </c>
    </row>
    <row r="1080" spans="2:15" s="306" customFormat="1" ht="12.75">
      <c r="B1080" s="307">
        <f t="shared" si="115"/>
        <v>40513</v>
      </c>
      <c r="C1080" s="308"/>
      <c r="D1080" s="309">
        <f t="shared" si="134"/>
        <v>2470</v>
      </c>
      <c r="E1080" s="309">
        <f t="shared" si="136"/>
        <v>1179.886923</v>
      </c>
      <c r="F1080" s="310"/>
      <c r="G1080" s="307">
        <f t="shared" si="150"/>
        <v>40513</v>
      </c>
      <c r="H1080" s="308"/>
      <c r="I1080" s="310">
        <f t="shared" si="153"/>
        <v>146</v>
      </c>
      <c r="J1080" s="309">
        <f t="shared" si="153"/>
        <v>75.199828</v>
      </c>
      <c r="K1080" s="308"/>
      <c r="L1080" s="307">
        <f t="shared" si="148"/>
        <v>40513</v>
      </c>
      <c r="M1080" s="308"/>
      <c r="N1080" s="311">
        <f t="shared" si="154"/>
        <v>2616</v>
      </c>
      <c r="O1080" s="311">
        <f t="shared" si="154"/>
        <v>1255.086751</v>
      </c>
    </row>
    <row r="1081" spans="2:15" s="306" customFormat="1" ht="12.75">
      <c r="B1081" s="307">
        <f t="shared" si="115"/>
        <v>40544</v>
      </c>
      <c r="C1081" s="308"/>
      <c r="D1081" s="309">
        <f t="shared" si="134"/>
        <v>2467</v>
      </c>
      <c r="E1081" s="309">
        <f t="shared" si="136"/>
        <v>1180.514149</v>
      </c>
      <c r="F1081" s="310"/>
      <c r="G1081" s="307">
        <f aca="true" t="shared" si="155" ref="G1081:G1086">+B598</f>
        <v>40544</v>
      </c>
      <c r="H1081" s="308"/>
      <c r="I1081" s="310">
        <f aca="true" t="shared" si="156" ref="I1081:J1083">+D598</f>
        <v>146</v>
      </c>
      <c r="J1081" s="309">
        <f t="shared" si="156"/>
        <v>75.719867</v>
      </c>
      <c r="K1081" s="308"/>
      <c r="L1081" s="307">
        <f aca="true" t="shared" si="157" ref="L1081:L1086">+B1081</f>
        <v>40544</v>
      </c>
      <c r="M1081" s="308"/>
      <c r="N1081" s="311">
        <f aca="true" t="shared" si="158" ref="N1081:O1083">+D1081+I1081</f>
        <v>2613</v>
      </c>
      <c r="O1081" s="311">
        <f t="shared" si="158"/>
        <v>1256.234016</v>
      </c>
    </row>
    <row r="1082" spans="2:15" s="306" customFormat="1" ht="12.75">
      <c r="B1082" s="307">
        <f t="shared" si="115"/>
        <v>40575</v>
      </c>
      <c r="C1082" s="308"/>
      <c r="D1082" s="309">
        <f t="shared" si="134"/>
        <v>2468</v>
      </c>
      <c r="E1082" s="309">
        <f t="shared" si="136"/>
        <v>1184.250691</v>
      </c>
      <c r="F1082" s="310"/>
      <c r="G1082" s="307">
        <f t="shared" si="155"/>
        <v>40575</v>
      </c>
      <c r="H1082" s="308"/>
      <c r="I1082" s="310">
        <f t="shared" si="156"/>
        <v>145</v>
      </c>
      <c r="J1082" s="309">
        <f t="shared" si="156"/>
        <v>76.239912</v>
      </c>
      <c r="K1082" s="308"/>
      <c r="L1082" s="307">
        <f t="shared" si="157"/>
        <v>40575</v>
      </c>
      <c r="M1082" s="308"/>
      <c r="N1082" s="311">
        <f t="shared" si="158"/>
        <v>2613</v>
      </c>
      <c r="O1082" s="311">
        <f t="shared" si="158"/>
        <v>1260.490603</v>
      </c>
    </row>
    <row r="1083" spans="2:15" s="306" customFormat="1" ht="12.75">
      <c r="B1083" s="307">
        <f t="shared" si="115"/>
        <v>40603</v>
      </c>
      <c r="C1083" s="308"/>
      <c r="D1083" s="309">
        <f t="shared" si="134"/>
        <v>2457</v>
      </c>
      <c r="E1083" s="309">
        <f t="shared" si="136"/>
        <v>1199.117435</v>
      </c>
      <c r="F1083" s="310"/>
      <c r="G1083" s="307">
        <f t="shared" si="155"/>
        <v>40603</v>
      </c>
      <c r="H1083" s="308"/>
      <c r="I1083" s="310">
        <f t="shared" si="156"/>
        <v>145</v>
      </c>
      <c r="J1083" s="309">
        <f t="shared" si="156"/>
        <v>77.515094</v>
      </c>
      <c r="K1083" s="308"/>
      <c r="L1083" s="307">
        <f t="shared" si="157"/>
        <v>40603</v>
      </c>
      <c r="M1083" s="308"/>
      <c r="N1083" s="311">
        <f t="shared" si="158"/>
        <v>2602</v>
      </c>
      <c r="O1083" s="311">
        <f t="shared" si="158"/>
        <v>1276.632529</v>
      </c>
    </row>
    <row r="1084" spans="2:15" s="306" customFormat="1" ht="12.75">
      <c r="B1084" s="307">
        <f t="shared" si="115"/>
        <v>40634</v>
      </c>
      <c r="C1084" s="308"/>
      <c r="D1084" s="309">
        <f t="shared" si="134"/>
        <v>2454</v>
      </c>
      <c r="E1084" s="309">
        <f t="shared" si="136"/>
        <v>1207.055352</v>
      </c>
      <c r="F1084" s="310"/>
      <c r="G1084" s="307">
        <f t="shared" si="155"/>
        <v>40634</v>
      </c>
      <c r="H1084" s="308"/>
      <c r="I1084" s="310">
        <f aca="true" t="shared" si="159" ref="I1084:J1086">+D601</f>
        <v>145</v>
      </c>
      <c r="J1084" s="309">
        <f t="shared" si="159"/>
        <v>81.800384</v>
      </c>
      <c r="K1084" s="308"/>
      <c r="L1084" s="307">
        <f t="shared" si="157"/>
        <v>40634</v>
      </c>
      <c r="M1084" s="308"/>
      <c r="N1084" s="311">
        <f aca="true" t="shared" si="160" ref="N1084:O1086">+D1084+I1084</f>
        <v>2599</v>
      </c>
      <c r="O1084" s="311">
        <f t="shared" si="160"/>
        <v>1288.855736</v>
      </c>
    </row>
    <row r="1085" spans="2:15" s="306" customFormat="1" ht="12.75">
      <c r="B1085" s="307">
        <f t="shared" si="115"/>
        <v>40664</v>
      </c>
      <c r="C1085" s="308"/>
      <c r="D1085" s="309">
        <f t="shared" si="134"/>
        <v>2451</v>
      </c>
      <c r="E1085" s="309">
        <f t="shared" si="136"/>
        <v>1217.682052</v>
      </c>
      <c r="F1085" s="310"/>
      <c r="G1085" s="307">
        <f t="shared" si="155"/>
        <v>40664</v>
      </c>
      <c r="H1085" s="308"/>
      <c r="I1085" s="310">
        <f t="shared" si="159"/>
        <v>146</v>
      </c>
      <c r="J1085" s="309">
        <f t="shared" si="159"/>
        <v>83.5835</v>
      </c>
      <c r="K1085" s="308"/>
      <c r="L1085" s="307">
        <f t="shared" si="157"/>
        <v>40664</v>
      </c>
      <c r="M1085" s="308"/>
      <c r="N1085" s="311">
        <f t="shared" si="160"/>
        <v>2597</v>
      </c>
      <c r="O1085" s="311">
        <f t="shared" si="160"/>
        <v>1301.265552</v>
      </c>
    </row>
    <row r="1086" spans="2:15" s="306" customFormat="1" ht="12.75">
      <c r="B1086" s="307">
        <f t="shared" si="115"/>
        <v>40695</v>
      </c>
      <c r="C1086" s="308"/>
      <c r="D1086" s="309">
        <f t="shared" si="134"/>
        <v>2443</v>
      </c>
      <c r="E1086" s="309">
        <f t="shared" si="136"/>
        <v>1227.257057</v>
      </c>
      <c r="F1086" s="310"/>
      <c r="G1086" s="307">
        <f t="shared" si="155"/>
        <v>40695</v>
      </c>
      <c r="H1086" s="308"/>
      <c r="I1086" s="310">
        <f t="shared" si="159"/>
        <v>146</v>
      </c>
      <c r="J1086" s="309">
        <f t="shared" si="159"/>
        <v>84.242038</v>
      </c>
      <c r="K1086" s="308"/>
      <c r="L1086" s="307">
        <f t="shared" si="157"/>
        <v>40695</v>
      </c>
      <c r="M1086" s="308"/>
      <c r="N1086" s="311">
        <f t="shared" si="160"/>
        <v>2589</v>
      </c>
      <c r="O1086" s="311">
        <f t="shared" si="160"/>
        <v>1311.4990950000001</v>
      </c>
    </row>
    <row r="1087" spans="2:15" s="306" customFormat="1" ht="12.75">
      <c r="B1087" s="307">
        <f t="shared" si="115"/>
        <v>40725</v>
      </c>
      <c r="C1087" s="308"/>
      <c r="D1087" s="309">
        <f t="shared" si="134"/>
        <v>2439</v>
      </c>
      <c r="E1087" s="309">
        <f t="shared" si="136"/>
        <v>1235.428931</v>
      </c>
      <c r="F1087" s="310"/>
      <c r="G1087" s="307">
        <f aca="true" t="shared" si="161" ref="G1087:G1092">+B604</f>
        <v>40725</v>
      </c>
      <c r="H1087" s="308"/>
      <c r="I1087" s="310">
        <f aca="true" t="shared" si="162" ref="I1087:J1089">+D604</f>
        <v>146</v>
      </c>
      <c r="J1087" s="309">
        <f t="shared" si="162"/>
        <v>85.180586</v>
      </c>
      <c r="K1087" s="308"/>
      <c r="L1087" s="307">
        <f aca="true" t="shared" si="163" ref="L1087:L1092">+B1087</f>
        <v>40725</v>
      </c>
      <c r="M1087" s="308"/>
      <c r="N1087" s="311">
        <f aca="true" t="shared" si="164" ref="N1087:O1089">+D1087+I1087</f>
        <v>2585</v>
      </c>
      <c r="O1087" s="311">
        <f t="shared" si="164"/>
        <v>1320.6095169999999</v>
      </c>
    </row>
    <row r="1088" spans="2:15" s="306" customFormat="1" ht="12.75">
      <c r="B1088" s="307">
        <f t="shared" si="115"/>
        <v>40756</v>
      </c>
      <c r="C1088" s="308"/>
      <c r="D1088" s="309">
        <f t="shared" si="134"/>
        <v>2435</v>
      </c>
      <c r="E1088" s="309">
        <f t="shared" si="136"/>
        <v>1238.28961</v>
      </c>
      <c r="F1088" s="310"/>
      <c r="G1088" s="307">
        <f t="shared" si="161"/>
        <v>40756</v>
      </c>
      <c r="H1088" s="308"/>
      <c r="I1088" s="310">
        <f t="shared" si="162"/>
        <v>146</v>
      </c>
      <c r="J1088" s="309">
        <f t="shared" si="162"/>
        <v>85.655271</v>
      </c>
      <c r="K1088" s="308"/>
      <c r="L1088" s="307">
        <f t="shared" si="163"/>
        <v>40756</v>
      </c>
      <c r="M1088" s="308"/>
      <c r="N1088" s="311">
        <f t="shared" si="164"/>
        <v>2581</v>
      </c>
      <c r="O1088" s="311">
        <f t="shared" si="164"/>
        <v>1323.9448810000001</v>
      </c>
    </row>
    <row r="1089" spans="2:15" s="306" customFormat="1" ht="12.75">
      <c r="B1089" s="307">
        <f t="shared" si="115"/>
        <v>40787</v>
      </c>
      <c r="C1089" s="308"/>
      <c r="D1089" s="309">
        <f t="shared" si="134"/>
        <v>2433</v>
      </c>
      <c r="E1089" s="309">
        <f t="shared" si="136"/>
        <v>1211.677931</v>
      </c>
      <c r="F1089" s="310"/>
      <c r="G1089" s="307">
        <f t="shared" si="161"/>
        <v>40787</v>
      </c>
      <c r="H1089" s="308"/>
      <c r="I1089" s="310">
        <f t="shared" si="162"/>
        <v>146</v>
      </c>
      <c r="J1089" s="309">
        <f t="shared" si="162"/>
        <v>86.329647</v>
      </c>
      <c r="K1089" s="308"/>
      <c r="L1089" s="307">
        <f t="shared" si="163"/>
        <v>40787</v>
      </c>
      <c r="M1089" s="308"/>
      <c r="N1089" s="311">
        <f t="shared" si="164"/>
        <v>2579</v>
      </c>
      <c r="O1089" s="311">
        <f t="shared" si="164"/>
        <v>1298.007578</v>
      </c>
    </row>
    <row r="1090" spans="2:15" s="306" customFormat="1" ht="12.75">
      <c r="B1090" s="307">
        <f t="shared" si="115"/>
        <v>40817</v>
      </c>
      <c r="C1090" s="308"/>
      <c r="D1090" s="309">
        <f t="shared" si="134"/>
        <v>2430</v>
      </c>
      <c r="E1090" s="309">
        <f t="shared" si="136"/>
        <v>1193.992994</v>
      </c>
      <c r="F1090" s="310"/>
      <c r="G1090" s="307">
        <f t="shared" si="161"/>
        <v>40817</v>
      </c>
      <c r="H1090" s="308"/>
      <c r="I1090" s="310">
        <f aca="true" t="shared" si="165" ref="I1090:J1092">+D607</f>
        <v>146</v>
      </c>
      <c r="J1090" s="309">
        <f t="shared" si="165"/>
        <v>87.004231</v>
      </c>
      <c r="K1090" s="308"/>
      <c r="L1090" s="307">
        <f t="shared" si="163"/>
        <v>40817</v>
      </c>
      <c r="M1090" s="308"/>
      <c r="N1090" s="311">
        <f aca="true" t="shared" si="166" ref="N1090:O1092">+D1090+I1090</f>
        <v>2576</v>
      </c>
      <c r="O1090" s="311">
        <f t="shared" si="166"/>
        <v>1280.997225</v>
      </c>
    </row>
    <row r="1091" spans="2:15" s="306" customFormat="1" ht="12.75">
      <c r="B1091" s="307">
        <f t="shared" si="115"/>
        <v>40848</v>
      </c>
      <c r="C1091" s="308"/>
      <c r="D1091" s="309">
        <f t="shared" si="134"/>
        <v>2428</v>
      </c>
      <c r="E1091" s="309">
        <f t="shared" si="136"/>
        <v>1201.290813</v>
      </c>
      <c r="F1091" s="310"/>
      <c r="G1091" s="307">
        <f t="shared" si="161"/>
        <v>40848</v>
      </c>
      <c r="H1091" s="308"/>
      <c r="I1091" s="310">
        <f t="shared" si="165"/>
        <v>146</v>
      </c>
      <c r="J1091" s="309">
        <f t="shared" si="165"/>
        <v>87.93367</v>
      </c>
      <c r="K1091" s="308"/>
      <c r="L1091" s="307">
        <f t="shared" si="163"/>
        <v>40848</v>
      </c>
      <c r="M1091" s="308"/>
      <c r="N1091" s="311">
        <f t="shared" si="166"/>
        <v>2574</v>
      </c>
      <c r="O1091" s="311">
        <f t="shared" si="166"/>
        <v>1289.224483</v>
      </c>
    </row>
    <row r="1092" spans="2:15" s="306" customFormat="1" ht="12.75">
      <c r="B1092" s="307">
        <f t="shared" si="115"/>
        <v>40878</v>
      </c>
      <c r="C1092" s="308"/>
      <c r="D1092" s="309">
        <f t="shared" si="134"/>
        <v>2425</v>
      </c>
      <c r="E1092" s="309">
        <f t="shared" si="136"/>
        <v>1217.918915</v>
      </c>
      <c r="F1092" s="310"/>
      <c r="G1092" s="307">
        <f t="shared" si="161"/>
        <v>40878</v>
      </c>
      <c r="H1092" s="308"/>
      <c r="I1092" s="310">
        <f t="shared" si="165"/>
        <v>146</v>
      </c>
      <c r="J1092" s="309">
        <f t="shared" si="165"/>
        <v>88.535509</v>
      </c>
      <c r="K1092" s="308"/>
      <c r="L1092" s="307">
        <f t="shared" si="163"/>
        <v>40878</v>
      </c>
      <c r="M1092" s="308"/>
      <c r="N1092" s="311">
        <f t="shared" si="166"/>
        <v>2571</v>
      </c>
      <c r="O1092" s="311">
        <f t="shared" si="166"/>
        <v>1306.454424</v>
      </c>
    </row>
    <row r="1093" spans="2:15" s="306" customFormat="1" ht="12.75">
      <c r="B1093" s="307">
        <f t="shared" si="115"/>
        <v>40909</v>
      </c>
      <c r="C1093" s="308"/>
      <c r="D1093" s="309">
        <f t="shared" si="134"/>
        <v>2425</v>
      </c>
      <c r="E1093" s="309">
        <f t="shared" si="136"/>
        <v>1224.424131</v>
      </c>
      <c r="F1093" s="310"/>
      <c r="G1093" s="307">
        <f>+B610</f>
        <v>40909</v>
      </c>
      <c r="H1093" s="308"/>
      <c r="I1093" s="310">
        <f>+D610</f>
        <v>146</v>
      </c>
      <c r="J1093" s="309">
        <f>+E610</f>
        <v>87.855693</v>
      </c>
      <c r="K1093" s="308"/>
      <c r="L1093" s="307">
        <f>+B1093</f>
        <v>40909</v>
      </c>
      <c r="M1093" s="308"/>
      <c r="N1093" s="311">
        <f>+D1093+I1093</f>
        <v>2571</v>
      </c>
      <c r="O1093" s="311">
        <f>+E1093+J1093</f>
        <v>1312.279824</v>
      </c>
    </row>
    <row r="1094" spans="2:15" s="306" customFormat="1" ht="12.75">
      <c r="B1094" s="307">
        <f t="shared" si="115"/>
        <v>40940</v>
      </c>
      <c r="C1094" s="308"/>
      <c r="D1094" s="309">
        <f t="shared" si="134"/>
        <v>2425</v>
      </c>
      <c r="E1094" s="309">
        <f t="shared" si="136"/>
        <v>1225.503205</v>
      </c>
      <c r="F1094" s="310"/>
      <c r="G1094" s="307">
        <f>+B611</f>
        <v>40940</v>
      </c>
      <c r="H1094" s="308"/>
      <c r="I1094" s="310">
        <f>+D611</f>
        <v>145</v>
      </c>
      <c r="J1094" s="309">
        <f>+E611</f>
        <v>88.526255</v>
      </c>
      <c r="K1094" s="308"/>
      <c r="L1094" s="307">
        <f>+B1094</f>
        <v>40940</v>
      </c>
      <c r="M1094" s="308"/>
      <c r="N1094" s="311">
        <f>+D1094+I1094</f>
        <v>2570</v>
      </c>
      <c r="O1094" s="311">
        <f>+E1094+J1094</f>
        <v>1314.02946</v>
      </c>
    </row>
    <row r="1095" spans="2:15" s="306" customFormat="1" ht="12.75">
      <c r="B1095" s="307">
        <f t="shared" si="115"/>
        <v>40969</v>
      </c>
      <c r="C1095" s="308"/>
      <c r="D1095" s="309">
        <f t="shared" si="134"/>
        <v>2425</v>
      </c>
      <c r="E1095" s="309">
        <f t="shared" si="136"/>
        <v>1232.865034</v>
      </c>
      <c r="F1095" s="310"/>
      <c r="G1095" s="307">
        <f>+B612</f>
        <v>40969</v>
      </c>
      <c r="H1095" s="308"/>
      <c r="I1095" s="310">
        <f>+D612</f>
        <v>145</v>
      </c>
      <c r="J1095" s="309">
        <f>+E612</f>
        <v>90.290901</v>
      </c>
      <c r="K1095" s="308"/>
      <c r="L1095" s="307">
        <f>+B1095</f>
        <v>40969</v>
      </c>
      <c r="M1095" s="308"/>
      <c r="N1095" s="311">
        <f>+D1095+I1095</f>
        <v>2570</v>
      </c>
      <c r="O1095" s="311">
        <f>+E1095+J1095</f>
        <v>1323.155935</v>
      </c>
    </row>
    <row r="1096" spans="2:15" s="306" customFormat="1" ht="12.75">
      <c r="B1096" s="307"/>
      <c r="C1096" s="308"/>
      <c r="D1096" s="309"/>
      <c r="E1096" s="309"/>
      <c r="F1096" s="310"/>
      <c r="G1096" s="307"/>
      <c r="H1096" s="308"/>
      <c r="I1096" s="310"/>
      <c r="J1096" s="309"/>
      <c r="K1096" s="308"/>
      <c r="L1096" s="307"/>
      <c r="M1096" s="308"/>
      <c r="N1096" s="311"/>
      <c r="O1096" s="311"/>
    </row>
    <row r="1097" spans="2:15" s="306" customFormat="1" ht="12.75">
      <c r="B1097" s="307"/>
      <c r="C1097" s="308"/>
      <c r="D1097" s="309"/>
      <c r="E1097" s="309"/>
      <c r="F1097" s="310"/>
      <c r="G1097" s="307"/>
      <c r="H1097" s="308"/>
      <c r="I1097" s="310"/>
      <c r="J1097" s="309"/>
      <c r="K1097" s="308"/>
      <c r="L1097" s="307"/>
      <c r="M1097" s="308"/>
      <c r="N1097" s="311"/>
      <c r="O1097" s="311"/>
    </row>
    <row r="1098" spans="2:15" s="306" customFormat="1" ht="12.75">
      <c r="B1098" s="307"/>
      <c r="C1098" s="308"/>
      <c r="D1098" s="310"/>
      <c r="E1098" s="310"/>
      <c r="F1098" s="310"/>
      <c r="G1098" s="312"/>
      <c r="H1098" s="308"/>
      <c r="I1098" s="310"/>
      <c r="J1098" s="310"/>
      <c r="K1098" s="308"/>
      <c r="L1098" s="308"/>
      <c r="M1098" s="308"/>
      <c r="N1098" s="310"/>
      <c r="O1098" s="310"/>
    </row>
    <row r="1099" spans="2:15" s="306" customFormat="1" ht="12.75">
      <c r="B1099" s="314" t="s">
        <v>28</v>
      </c>
      <c r="C1099" s="313"/>
      <c r="D1099" s="313" t="s">
        <v>29</v>
      </c>
      <c r="E1099" s="313" t="s">
        <v>0</v>
      </c>
      <c r="F1099" s="310"/>
      <c r="G1099" s="314" t="s">
        <v>28</v>
      </c>
      <c r="H1099" s="313"/>
      <c r="I1099" s="313" t="s">
        <v>29</v>
      </c>
      <c r="J1099" s="313" t="s">
        <v>0</v>
      </c>
      <c r="K1099" s="308"/>
      <c r="L1099" s="314"/>
      <c r="M1099" s="313"/>
      <c r="N1099" s="313" t="s">
        <v>101</v>
      </c>
      <c r="O1099" s="314" t="s">
        <v>0</v>
      </c>
    </row>
    <row r="1100" spans="2:15" s="306" customFormat="1" ht="12.75">
      <c r="B1100" s="312" t="s">
        <v>22</v>
      </c>
      <c r="C1100" s="311"/>
      <c r="D1100" s="309">
        <v>11</v>
      </c>
      <c r="E1100" s="309">
        <v>11.383725000000002</v>
      </c>
      <c r="F1100" s="310"/>
      <c r="G1100" s="312" t="s">
        <v>22</v>
      </c>
      <c r="H1100" s="311"/>
      <c r="I1100" s="309">
        <v>0</v>
      </c>
      <c r="J1100" s="309">
        <v>0</v>
      </c>
      <c r="K1100" s="308"/>
      <c r="L1100" s="312" t="s">
        <v>22</v>
      </c>
      <c r="M1100" s="311"/>
      <c r="N1100" s="309">
        <f>+D1100+I1100</f>
        <v>11</v>
      </c>
      <c r="O1100" s="309">
        <f>+E1100+J1100</f>
        <v>11.383725000000002</v>
      </c>
    </row>
    <row r="1101" spans="2:15" s="306" customFormat="1" ht="12.75">
      <c r="B1101" s="312" t="s">
        <v>23</v>
      </c>
      <c r="C1101" s="311"/>
      <c r="D1101" s="309">
        <v>23</v>
      </c>
      <c r="E1101" s="309">
        <v>24.346505</v>
      </c>
      <c r="F1101" s="310"/>
      <c r="G1101" s="312" t="s">
        <v>23</v>
      </c>
      <c r="H1101" s="311"/>
      <c r="I1101" s="309">
        <v>0</v>
      </c>
      <c r="J1101" s="309">
        <v>0</v>
      </c>
      <c r="K1101" s="308"/>
      <c r="L1101" s="312" t="s">
        <v>23</v>
      </c>
      <c r="M1101" s="311"/>
      <c r="N1101" s="309">
        <f aca="true" t="shared" si="167" ref="N1101:N1125">+D1101+I1101</f>
        <v>23</v>
      </c>
      <c r="O1101" s="309">
        <f aca="true" t="shared" si="168" ref="O1101:O1125">+E1101+J1101</f>
        <v>24.346505</v>
      </c>
    </row>
    <row r="1102" spans="2:15" s="306" customFormat="1" ht="12.75">
      <c r="B1102" s="312" t="s">
        <v>24</v>
      </c>
      <c r="C1102" s="311"/>
      <c r="D1102" s="309">
        <v>37</v>
      </c>
      <c r="E1102" s="309">
        <v>48.084764</v>
      </c>
      <c r="F1102" s="310"/>
      <c r="G1102" s="312" t="s">
        <v>24</v>
      </c>
      <c r="H1102" s="311"/>
      <c r="I1102" s="309">
        <v>0</v>
      </c>
      <c r="J1102" s="309">
        <v>0</v>
      </c>
      <c r="K1102" s="308"/>
      <c r="L1102" s="312" t="s">
        <v>24</v>
      </c>
      <c r="M1102" s="311"/>
      <c r="N1102" s="309">
        <f t="shared" si="167"/>
        <v>37</v>
      </c>
      <c r="O1102" s="309">
        <f t="shared" si="168"/>
        <v>48.084764</v>
      </c>
    </row>
    <row r="1103" spans="2:15" s="306" customFormat="1" ht="12.75">
      <c r="B1103" s="312" t="s">
        <v>25</v>
      </c>
      <c r="C1103" s="311"/>
      <c r="D1103" s="309">
        <v>45</v>
      </c>
      <c r="E1103" s="309">
        <v>59.204041</v>
      </c>
      <c r="F1103" s="310"/>
      <c r="G1103" s="312" t="s">
        <v>25</v>
      </c>
      <c r="H1103" s="311"/>
      <c r="I1103" s="309">
        <v>0</v>
      </c>
      <c r="J1103" s="309">
        <v>0</v>
      </c>
      <c r="K1103" s="308"/>
      <c r="L1103" s="312" t="s">
        <v>25</v>
      </c>
      <c r="M1103" s="311"/>
      <c r="N1103" s="309">
        <f t="shared" si="167"/>
        <v>45</v>
      </c>
      <c r="O1103" s="309">
        <f t="shared" si="168"/>
        <v>59.204041</v>
      </c>
    </row>
    <row r="1104" spans="2:15" s="306" customFormat="1" ht="12.75">
      <c r="B1104" s="312" t="s">
        <v>32</v>
      </c>
      <c r="C1104" s="311"/>
      <c r="D1104" s="309">
        <v>54</v>
      </c>
      <c r="E1104" s="309">
        <v>90.741486</v>
      </c>
      <c r="F1104" s="310"/>
      <c r="G1104" s="312" t="s">
        <v>32</v>
      </c>
      <c r="H1104" s="311"/>
      <c r="I1104" s="309">
        <v>0</v>
      </c>
      <c r="J1104" s="309">
        <v>0</v>
      </c>
      <c r="K1104" s="308"/>
      <c r="L1104" s="312" t="s">
        <v>32</v>
      </c>
      <c r="M1104" s="311"/>
      <c r="N1104" s="309">
        <f t="shared" si="167"/>
        <v>54</v>
      </c>
      <c r="O1104" s="309">
        <f t="shared" si="168"/>
        <v>90.741486</v>
      </c>
    </row>
    <row r="1105" spans="2:15" s="306" customFormat="1" ht="12.75">
      <c r="B1105" s="312" t="s">
        <v>33</v>
      </c>
      <c r="C1105" s="311"/>
      <c r="D1105" s="309">
        <v>57</v>
      </c>
      <c r="E1105" s="309">
        <v>121.26776900000002</v>
      </c>
      <c r="F1105" s="310"/>
      <c r="G1105" s="312" t="s">
        <v>33</v>
      </c>
      <c r="H1105" s="311"/>
      <c r="I1105" s="309">
        <v>2</v>
      </c>
      <c r="J1105" s="309">
        <v>0.102721</v>
      </c>
      <c r="K1105" s="308"/>
      <c r="L1105" s="312" t="s">
        <v>33</v>
      </c>
      <c r="M1105" s="311"/>
      <c r="N1105" s="309">
        <f t="shared" si="167"/>
        <v>59</v>
      </c>
      <c r="O1105" s="309">
        <f t="shared" si="168"/>
        <v>121.37049000000002</v>
      </c>
    </row>
    <row r="1106" spans="2:15" s="306" customFormat="1" ht="12.75">
      <c r="B1106" s="312" t="s">
        <v>34</v>
      </c>
      <c r="C1106" s="311"/>
      <c r="D1106" s="309">
        <v>57</v>
      </c>
      <c r="E1106" s="309">
        <v>127.224778</v>
      </c>
      <c r="F1106" s="310"/>
      <c r="G1106" s="312" t="s">
        <v>34</v>
      </c>
      <c r="H1106" s="311"/>
      <c r="I1106" s="309">
        <v>2</v>
      </c>
      <c r="J1106" s="309">
        <v>15.539343000000002</v>
      </c>
      <c r="K1106" s="308"/>
      <c r="L1106" s="312" t="s">
        <v>34</v>
      </c>
      <c r="M1106" s="311"/>
      <c r="N1106" s="309">
        <f t="shared" si="167"/>
        <v>59</v>
      </c>
      <c r="O1106" s="309">
        <f t="shared" si="168"/>
        <v>142.764121</v>
      </c>
    </row>
    <row r="1107" spans="2:15" s="306" customFormat="1" ht="12.75">
      <c r="B1107" s="312" t="s">
        <v>35</v>
      </c>
      <c r="C1107" s="311"/>
      <c r="D1107" s="309">
        <v>63</v>
      </c>
      <c r="E1107" s="309">
        <v>138.05384600000002</v>
      </c>
      <c r="F1107" s="310"/>
      <c r="G1107" s="312" t="s">
        <v>35</v>
      </c>
      <c r="H1107" s="311"/>
      <c r="I1107" s="309">
        <v>3</v>
      </c>
      <c r="J1107" s="309">
        <v>15.539343000000002</v>
      </c>
      <c r="K1107" s="308"/>
      <c r="L1107" s="312" t="s">
        <v>35</v>
      </c>
      <c r="M1107" s="311"/>
      <c r="N1107" s="309">
        <f t="shared" si="167"/>
        <v>66</v>
      </c>
      <c r="O1107" s="309">
        <f t="shared" si="168"/>
        <v>153.59318900000002</v>
      </c>
    </row>
    <row r="1108" spans="2:15" s="306" customFormat="1" ht="12.75">
      <c r="B1108" s="312" t="s">
        <v>36</v>
      </c>
      <c r="C1108" s="311"/>
      <c r="D1108" s="309">
        <v>71</v>
      </c>
      <c r="E1108" s="309">
        <v>147.314552</v>
      </c>
      <c r="F1108" s="310"/>
      <c r="G1108" s="312" t="s">
        <v>36</v>
      </c>
      <c r="H1108" s="311"/>
      <c r="I1108" s="309">
        <v>3</v>
      </c>
      <c r="J1108" s="309">
        <v>20.274007</v>
      </c>
      <c r="K1108" s="308"/>
      <c r="L1108" s="312" t="s">
        <v>36</v>
      </c>
      <c r="M1108" s="311"/>
      <c r="N1108" s="309">
        <f t="shared" si="167"/>
        <v>74</v>
      </c>
      <c r="O1108" s="309">
        <f t="shared" si="168"/>
        <v>167.588559</v>
      </c>
    </row>
    <row r="1109" spans="2:15" s="306" customFormat="1" ht="12.75">
      <c r="B1109" s="312" t="s">
        <v>37</v>
      </c>
      <c r="C1109" s="311"/>
      <c r="D1109" s="309">
        <v>74</v>
      </c>
      <c r="E1109" s="309">
        <v>155.457966</v>
      </c>
      <c r="F1109" s="310"/>
      <c r="G1109" s="312" t="s">
        <v>37</v>
      </c>
      <c r="H1109" s="311"/>
      <c r="I1109" s="309">
        <v>3</v>
      </c>
      <c r="J1109" s="309">
        <v>20.580348</v>
      </c>
      <c r="K1109" s="308"/>
      <c r="L1109" s="312" t="s">
        <v>37</v>
      </c>
      <c r="M1109" s="311"/>
      <c r="N1109" s="309">
        <f t="shared" si="167"/>
        <v>77</v>
      </c>
      <c r="O1109" s="309">
        <f t="shared" si="168"/>
        <v>176.038314</v>
      </c>
    </row>
    <row r="1110" spans="2:15" s="306" customFormat="1" ht="12.75">
      <c r="B1110" s="312" t="s">
        <v>39</v>
      </c>
      <c r="C1110" s="311"/>
      <c r="D1110" s="309">
        <v>76</v>
      </c>
      <c r="E1110" s="309">
        <v>167.23131800000002</v>
      </c>
      <c r="F1110" s="310"/>
      <c r="G1110" s="312" t="s">
        <v>39</v>
      </c>
      <c r="H1110" s="311"/>
      <c r="I1110" s="309">
        <v>3</v>
      </c>
      <c r="J1110" s="309">
        <v>0.104299</v>
      </c>
      <c r="K1110" s="308"/>
      <c r="L1110" s="312" t="s">
        <v>39</v>
      </c>
      <c r="M1110" s="311"/>
      <c r="N1110" s="309">
        <f t="shared" si="167"/>
        <v>79</v>
      </c>
      <c r="O1110" s="309">
        <f t="shared" si="168"/>
        <v>167.335617</v>
      </c>
    </row>
    <row r="1111" spans="2:15" s="306" customFormat="1" ht="12.75">
      <c r="B1111" s="312" t="s">
        <v>40</v>
      </c>
      <c r="C1111" s="311"/>
      <c r="D1111" s="309">
        <v>76</v>
      </c>
      <c r="E1111" s="309">
        <v>178.76825700000003</v>
      </c>
      <c r="F1111" s="310"/>
      <c r="G1111" s="312" t="s">
        <v>40</v>
      </c>
      <c r="H1111" s="311"/>
      <c r="I1111" s="309">
        <v>3</v>
      </c>
      <c r="J1111" s="309">
        <v>0.104299</v>
      </c>
      <c r="K1111" s="308"/>
      <c r="L1111" s="312" t="s">
        <v>40</v>
      </c>
      <c r="M1111" s="311"/>
      <c r="N1111" s="309">
        <f t="shared" si="167"/>
        <v>79</v>
      </c>
      <c r="O1111" s="309">
        <f t="shared" si="168"/>
        <v>178.87255600000003</v>
      </c>
    </row>
    <row r="1112" spans="2:15" s="306" customFormat="1" ht="12.75">
      <c r="B1112" s="312" t="s">
        <v>38</v>
      </c>
      <c r="C1112" s="311"/>
      <c r="D1112" s="309">
        <v>76</v>
      </c>
      <c r="E1112" s="309">
        <v>189.20916400000004</v>
      </c>
      <c r="F1112" s="310"/>
      <c r="G1112" s="312" t="s">
        <v>38</v>
      </c>
      <c r="H1112" s="311"/>
      <c r="I1112" s="309">
        <v>3</v>
      </c>
      <c r="J1112" s="309">
        <v>0.104299</v>
      </c>
      <c r="K1112" s="308"/>
      <c r="L1112" s="312" t="s">
        <v>38</v>
      </c>
      <c r="M1112" s="311"/>
      <c r="N1112" s="309">
        <f t="shared" si="167"/>
        <v>79</v>
      </c>
      <c r="O1112" s="309">
        <f t="shared" si="168"/>
        <v>189.31346300000004</v>
      </c>
    </row>
    <row r="1113" spans="2:15" s="306" customFormat="1" ht="12.75">
      <c r="B1113" s="312" t="s">
        <v>41</v>
      </c>
      <c r="C1113" s="311"/>
      <c r="D1113" s="309">
        <v>77</v>
      </c>
      <c r="E1113" s="309">
        <v>202.365928</v>
      </c>
      <c r="F1113" s="310"/>
      <c r="G1113" s="312" t="s">
        <v>41</v>
      </c>
      <c r="H1113" s="311"/>
      <c r="I1113" s="309">
        <v>3</v>
      </c>
      <c r="J1113" s="309">
        <v>0.104299</v>
      </c>
      <c r="K1113" s="308"/>
      <c r="L1113" s="312" t="s">
        <v>41</v>
      </c>
      <c r="M1113" s="311"/>
      <c r="N1113" s="309">
        <f t="shared" si="167"/>
        <v>80</v>
      </c>
      <c r="O1113" s="309">
        <f t="shared" si="168"/>
        <v>202.470227</v>
      </c>
    </row>
    <row r="1114" spans="2:15" s="306" customFormat="1" ht="12.75">
      <c r="B1114" s="312" t="s">
        <v>70</v>
      </c>
      <c r="C1114" s="311"/>
      <c r="D1114" s="309">
        <v>76</v>
      </c>
      <c r="E1114" s="309">
        <v>209.06618700000004</v>
      </c>
      <c r="F1114" s="310"/>
      <c r="G1114" s="312" t="s">
        <v>70</v>
      </c>
      <c r="H1114" s="311"/>
      <c r="I1114" s="309">
        <v>3</v>
      </c>
      <c r="J1114" s="309">
        <v>0.104551</v>
      </c>
      <c r="K1114" s="308"/>
      <c r="L1114" s="312" t="s">
        <v>70</v>
      </c>
      <c r="M1114" s="311"/>
      <c r="N1114" s="309">
        <f t="shared" si="167"/>
        <v>79</v>
      </c>
      <c r="O1114" s="309">
        <f t="shared" si="168"/>
        <v>209.17073800000003</v>
      </c>
    </row>
    <row r="1115" spans="2:15" s="306" customFormat="1" ht="12.75">
      <c r="B1115" s="312" t="s">
        <v>71</v>
      </c>
      <c r="C1115" s="311"/>
      <c r="D1115" s="309">
        <v>75</v>
      </c>
      <c r="E1115" s="309">
        <v>215.736416</v>
      </c>
      <c r="F1115" s="310"/>
      <c r="G1115" s="312" t="s">
        <v>71</v>
      </c>
      <c r="H1115" s="311"/>
      <c r="I1115" s="309">
        <v>3</v>
      </c>
      <c r="J1115" s="309">
        <v>0.104551</v>
      </c>
      <c r="K1115" s="308"/>
      <c r="L1115" s="312" t="s">
        <v>71</v>
      </c>
      <c r="M1115" s="311"/>
      <c r="N1115" s="309">
        <f t="shared" si="167"/>
        <v>78</v>
      </c>
      <c r="O1115" s="309">
        <f t="shared" si="168"/>
        <v>215.84096699999998</v>
      </c>
    </row>
    <row r="1116" spans="2:15" s="306" customFormat="1" ht="12.75">
      <c r="B1116" s="312" t="s">
        <v>72</v>
      </c>
      <c r="C1116" s="311"/>
      <c r="D1116" s="309">
        <v>76</v>
      </c>
      <c r="E1116" s="309">
        <v>230.80028400000003</v>
      </c>
      <c r="F1116" s="310"/>
      <c r="G1116" s="312" t="s">
        <v>72</v>
      </c>
      <c r="H1116" s="311"/>
      <c r="I1116" s="309">
        <v>3</v>
      </c>
      <c r="J1116" s="309">
        <v>0.104551</v>
      </c>
      <c r="K1116" s="308"/>
      <c r="L1116" s="312" t="s">
        <v>72</v>
      </c>
      <c r="M1116" s="311"/>
      <c r="N1116" s="309">
        <f t="shared" si="167"/>
        <v>79</v>
      </c>
      <c r="O1116" s="309">
        <f t="shared" si="168"/>
        <v>230.90483500000002</v>
      </c>
    </row>
    <row r="1117" spans="2:15" s="306" customFormat="1" ht="12.75">
      <c r="B1117" s="312" t="s">
        <v>73</v>
      </c>
      <c r="C1117" s="311"/>
      <c r="D1117" s="309">
        <v>75</v>
      </c>
      <c r="E1117" s="309">
        <v>236.09331800000004</v>
      </c>
      <c r="F1117" s="310"/>
      <c r="G1117" s="312" t="s">
        <v>73</v>
      </c>
      <c r="H1117" s="308"/>
      <c r="I1117" s="309">
        <v>3</v>
      </c>
      <c r="J1117" s="309">
        <v>0.106595</v>
      </c>
      <c r="K1117" s="308"/>
      <c r="L1117" s="312" t="s">
        <v>73</v>
      </c>
      <c r="M1117" s="308"/>
      <c r="N1117" s="309">
        <f t="shared" si="167"/>
        <v>78</v>
      </c>
      <c r="O1117" s="309">
        <f t="shared" si="168"/>
        <v>236.19991300000004</v>
      </c>
    </row>
    <row r="1118" spans="2:15" s="306" customFormat="1" ht="12.75">
      <c r="B1118" s="312" t="s">
        <v>74</v>
      </c>
      <c r="C1118" s="311"/>
      <c r="D1118" s="309">
        <v>75</v>
      </c>
      <c r="E1118" s="309">
        <v>213.804192</v>
      </c>
      <c r="F1118" s="310"/>
      <c r="G1118" s="312" t="s">
        <v>74</v>
      </c>
      <c r="H1118" s="308"/>
      <c r="I1118" s="309">
        <v>3</v>
      </c>
      <c r="J1118" s="309">
        <v>0.172706</v>
      </c>
      <c r="K1118" s="308"/>
      <c r="L1118" s="312" t="s">
        <v>74</v>
      </c>
      <c r="M1118" s="308"/>
      <c r="N1118" s="309">
        <f t="shared" si="167"/>
        <v>78</v>
      </c>
      <c r="O1118" s="309">
        <f t="shared" si="168"/>
        <v>213.976898</v>
      </c>
    </row>
    <row r="1119" spans="2:15" s="306" customFormat="1" ht="12.75">
      <c r="B1119" s="312" t="s">
        <v>75</v>
      </c>
      <c r="C1119" s="311"/>
      <c r="D1119" s="309">
        <v>75</v>
      </c>
      <c r="E1119" s="309">
        <v>215.100908</v>
      </c>
      <c r="F1119" s="310"/>
      <c r="G1119" s="312" t="s">
        <v>75</v>
      </c>
      <c r="H1119" s="308"/>
      <c r="I1119" s="309">
        <v>3</v>
      </c>
      <c r="J1119" s="309">
        <v>0.172706</v>
      </c>
      <c r="K1119" s="308"/>
      <c r="L1119" s="312" t="s">
        <v>75</v>
      </c>
      <c r="M1119" s="308"/>
      <c r="N1119" s="309">
        <f t="shared" si="167"/>
        <v>78</v>
      </c>
      <c r="O1119" s="309">
        <f t="shared" si="168"/>
        <v>215.273614</v>
      </c>
    </row>
    <row r="1120" spans="2:15" s="306" customFormat="1" ht="12.75">
      <c r="B1120" s="312" t="s">
        <v>76</v>
      </c>
      <c r="C1120" s="311"/>
      <c r="D1120" s="309">
        <v>71</v>
      </c>
      <c r="E1120" s="309">
        <v>139.636901</v>
      </c>
      <c r="F1120" s="310"/>
      <c r="G1120" s="312" t="s">
        <v>76</v>
      </c>
      <c r="H1120" s="308"/>
      <c r="I1120" s="309">
        <v>3</v>
      </c>
      <c r="J1120" s="309">
        <v>0.253115</v>
      </c>
      <c r="K1120" s="308"/>
      <c r="L1120" s="312" t="s">
        <v>76</v>
      </c>
      <c r="M1120" s="308"/>
      <c r="N1120" s="309">
        <f t="shared" si="167"/>
        <v>74</v>
      </c>
      <c r="O1120" s="309">
        <f t="shared" si="168"/>
        <v>139.890016</v>
      </c>
    </row>
    <row r="1121" spans="2:15" s="306" customFormat="1" ht="12.75">
      <c r="B1121" s="312" t="s">
        <v>77</v>
      </c>
      <c r="C1121" s="311"/>
      <c r="D1121" s="309">
        <v>71</v>
      </c>
      <c r="E1121" s="309">
        <v>135.979775</v>
      </c>
      <c r="F1121" s="310"/>
      <c r="G1121" s="312" t="s">
        <v>77</v>
      </c>
      <c r="H1121" s="308"/>
      <c r="I1121" s="309">
        <v>3</v>
      </c>
      <c r="J1121" s="309">
        <v>0.253115</v>
      </c>
      <c r="K1121" s="308"/>
      <c r="L1121" s="312" t="s">
        <v>77</v>
      </c>
      <c r="M1121" s="308"/>
      <c r="N1121" s="309">
        <f t="shared" si="167"/>
        <v>74</v>
      </c>
      <c r="O1121" s="309">
        <f t="shared" si="168"/>
        <v>136.23289</v>
      </c>
    </row>
    <row r="1122" spans="2:15" s="306" customFormat="1" ht="12.75">
      <c r="B1122" s="312" t="s">
        <v>78</v>
      </c>
      <c r="C1122" s="311"/>
      <c r="D1122" s="309">
        <v>71</v>
      </c>
      <c r="E1122" s="309">
        <v>128.009451</v>
      </c>
      <c r="F1122" s="310"/>
      <c r="G1122" s="312" t="s">
        <v>78</v>
      </c>
      <c r="H1122" s="308"/>
      <c r="I1122" s="309">
        <v>3</v>
      </c>
      <c r="J1122" s="309">
        <v>0.080409</v>
      </c>
      <c r="K1122" s="308"/>
      <c r="L1122" s="312" t="s">
        <v>78</v>
      </c>
      <c r="M1122" s="308"/>
      <c r="N1122" s="309">
        <f t="shared" si="167"/>
        <v>74</v>
      </c>
      <c r="O1122" s="309">
        <f t="shared" si="168"/>
        <v>128.08986000000002</v>
      </c>
    </row>
    <row r="1123" spans="2:15" s="306" customFormat="1" ht="12.75">
      <c r="B1123" s="312" t="s">
        <v>83</v>
      </c>
      <c r="C1123" s="311"/>
      <c r="D1123" s="309">
        <v>71</v>
      </c>
      <c r="E1123" s="309">
        <v>128</v>
      </c>
      <c r="F1123" s="310"/>
      <c r="G1123" s="312" t="s">
        <v>83</v>
      </c>
      <c r="H1123" s="311"/>
      <c r="I1123" s="309">
        <v>3</v>
      </c>
      <c r="J1123" s="309">
        <v>0</v>
      </c>
      <c r="K1123" s="308"/>
      <c r="L1123" s="312" t="s">
        <v>83</v>
      </c>
      <c r="M1123" s="311"/>
      <c r="N1123" s="309">
        <f t="shared" si="167"/>
        <v>74</v>
      </c>
      <c r="O1123" s="309">
        <f t="shared" si="168"/>
        <v>128</v>
      </c>
    </row>
    <row r="1124" spans="2:15" s="306" customFormat="1" ht="12.75">
      <c r="B1124" s="312" t="s">
        <v>85</v>
      </c>
      <c r="C1124" s="311"/>
      <c r="D1124" s="309">
        <v>70</v>
      </c>
      <c r="E1124" s="309">
        <v>133.005013</v>
      </c>
      <c r="F1124" s="310"/>
      <c r="G1124" s="312" t="s">
        <v>85</v>
      </c>
      <c r="H1124" s="311"/>
      <c r="I1124" s="309">
        <v>3</v>
      </c>
      <c r="J1124" s="309">
        <v>0</v>
      </c>
      <c r="K1124" s="308"/>
      <c r="L1124" s="312" t="s">
        <v>85</v>
      </c>
      <c r="M1124" s="311"/>
      <c r="N1124" s="309">
        <f t="shared" si="167"/>
        <v>73</v>
      </c>
      <c r="O1124" s="309">
        <f t="shared" si="168"/>
        <v>133.005013</v>
      </c>
    </row>
    <row r="1125" spans="2:15" s="306" customFormat="1" ht="12.75">
      <c r="B1125" s="312" t="s">
        <v>84</v>
      </c>
      <c r="C1125" s="311"/>
      <c r="D1125" s="309">
        <v>69</v>
      </c>
      <c r="E1125" s="309">
        <v>124.344146</v>
      </c>
      <c r="F1125" s="310"/>
      <c r="G1125" s="312" t="s">
        <v>84</v>
      </c>
      <c r="H1125" s="311"/>
      <c r="I1125" s="309">
        <v>25</v>
      </c>
      <c r="J1125" s="309">
        <v>63</v>
      </c>
      <c r="K1125" s="308"/>
      <c r="L1125" s="312" t="s">
        <v>84</v>
      </c>
      <c r="M1125" s="311"/>
      <c r="N1125" s="309">
        <f t="shared" si="167"/>
        <v>94</v>
      </c>
      <c r="O1125" s="309">
        <f t="shared" si="168"/>
        <v>187.344146</v>
      </c>
    </row>
    <row r="1126" spans="2:15" s="306" customFormat="1" ht="12.75">
      <c r="B1126" s="312" t="s">
        <v>160</v>
      </c>
      <c r="C1126" s="308"/>
      <c r="D1126" s="310">
        <v>68</v>
      </c>
      <c r="E1126" s="324">
        <v>122.381485</v>
      </c>
      <c r="F1126" s="310"/>
      <c r="G1126" s="312" t="s">
        <v>160</v>
      </c>
      <c r="H1126" s="310"/>
      <c r="I1126" s="310">
        <v>3</v>
      </c>
      <c r="J1126" s="309">
        <v>0.080409</v>
      </c>
      <c r="K1126" s="308"/>
      <c r="L1126" s="312" t="s">
        <v>160</v>
      </c>
      <c r="M1126" s="311"/>
      <c r="N1126" s="309">
        <f aca="true" t="shared" si="169" ref="N1126:O1128">+D1126+I1126</f>
        <v>71</v>
      </c>
      <c r="O1126" s="309">
        <f t="shared" si="169"/>
        <v>122.461894</v>
      </c>
    </row>
    <row r="1127" spans="2:15" s="306" customFormat="1" ht="12.75">
      <c r="B1127" s="312" t="s">
        <v>161</v>
      </c>
      <c r="C1127" s="308"/>
      <c r="D1127" s="310">
        <v>67</v>
      </c>
      <c r="E1127" s="324">
        <v>127.851651</v>
      </c>
      <c r="F1127" s="310"/>
      <c r="G1127" s="312" t="s">
        <v>161</v>
      </c>
      <c r="H1127" s="310"/>
      <c r="I1127" s="310">
        <v>3</v>
      </c>
      <c r="J1127" s="309">
        <v>0.080409</v>
      </c>
      <c r="K1127" s="308"/>
      <c r="L1127" s="312" t="s">
        <v>161</v>
      </c>
      <c r="M1127" s="311"/>
      <c r="N1127" s="309">
        <f t="shared" si="169"/>
        <v>70</v>
      </c>
      <c r="O1127" s="309">
        <f t="shared" si="169"/>
        <v>127.93206</v>
      </c>
    </row>
    <row r="1128" spans="2:15" s="306" customFormat="1" ht="12.75">
      <c r="B1128" s="312" t="s">
        <v>162</v>
      </c>
      <c r="C1128" s="308"/>
      <c r="D1128" s="310">
        <v>64</v>
      </c>
      <c r="E1128" s="324">
        <v>131.210469</v>
      </c>
      <c r="F1128" s="310"/>
      <c r="G1128" s="312" t="s">
        <v>162</v>
      </c>
      <c r="H1128" s="310"/>
      <c r="I1128" s="310">
        <v>0</v>
      </c>
      <c r="J1128" s="309">
        <v>0</v>
      </c>
      <c r="K1128" s="308"/>
      <c r="L1128" s="312" t="s">
        <v>162</v>
      </c>
      <c r="M1128" s="311"/>
      <c r="N1128" s="309">
        <f t="shared" si="169"/>
        <v>64</v>
      </c>
      <c r="O1128" s="309">
        <f t="shared" si="169"/>
        <v>131.210469</v>
      </c>
    </row>
    <row r="1129" spans="2:15" s="306" customFormat="1" ht="12.75">
      <c r="B1129" s="312" t="s">
        <v>163</v>
      </c>
      <c r="C1129" s="308"/>
      <c r="D1129" s="310">
        <f aca="true" t="shared" si="170" ref="D1129:E1134">+D284</f>
        <v>56</v>
      </c>
      <c r="E1129" s="324">
        <f t="shared" si="170"/>
        <v>138.18602</v>
      </c>
      <c r="F1129" s="310"/>
      <c r="G1129" s="312" t="s">
        <v>163</v>
      </c>
      <c r="H1129" s="310"/>
      <c r="I1129" s="310">
        <f aca="true" t="shared" si="171" ref="I1129:J1134">+D646</f>
        <v>0</v>
      </c>
      <c r="J1129" s="308">
        <f t="shared" si="171"/>
        <v>0</v>
      </c>
      <c r="K1129" s="308"/>
      <c r="L1129" s="312" t="s">
        <v>163</v>
      </c>
      <c r="M1129" s="311"/>
      <c r="N1129" s="309">
        <f aca="true" t="shared" si="172" ref="N1129:N1134">+D1129+I1129</f>
        <v>56</v>
      </c>
      <c r="O1129" s="309">
        <f aca="true" t="shared" si="173" ref="O1129:O1134">+E1129+J1129</f>
        <v>138.18602</v>
      </c>
    </row>
    <row r="1130" spans="2:15" s="306" customFormat="1" ht="12.75">
      <c r="B1130" s="312" t="s">
        <v>164</v>
      </c>
      <c r="C1130" s="308"/>
      <c r="D1130" s="310">
        <f t="shared" si="170"/>
        <v>56</v>
      </c>
      <c r="E1130" s="324">
        <f t="shared" si="170"/>
        <v>111.693739</v>
      </c>
      <c r="F1130" s="310"/>
      <c r="G1130" s="312" t="s">
        <v>164</v>
      </c>
      <c r="H1130" s="310"/>
      <c r="I1130" s="310">
        <f t="shared" si="171"/>
        <v>0</v>
      </c>
      <c r="J1130" s="309">
        <f t="shared" si="171"/>
        <v>0</v>
      </c>
      <c r="K1130" s="308"/>
      <c r="L1130" s="312" t="s">
        <v>164</v>
      </c>
      <c r="M1130" s="311"/>
      <c r="N1130" s="309">
        <f t="shared" si="172"/>
        <v>56</v>
      </c>
      <c r="O1130" s="309">
        <f t="shared" si="173"/>
        <v>111.693739</v>
      </c>
    </row>
    <row r="1131" spans="2:15" s="306" customFormat="1" ht="12.75">
      <c r="B1131" s="312" t="s">
        <v>165</v>
      </c>
      <c r="C1131" s="308"/>
      <c r="D1131" s="310">
        <f t="shared" si="170"/>
        <v>55</v>
      </c>
      <c r="E1131" s="324">
        <f t="shared" si="170"/>
        <v>113.559553</v>
      </c>
      <c r="F1131" s="310"/>
      <c r="G1131" s="312" t="s">
        <v>165</v>
      </c>
      <c r="H1131" s="310"/>
      <c r="I1131" s="310">
        <f t="shared" si="171"/>
        <v>0</v>
      </c>
      <c r="J1131" s="309">
        <f t="shared" si="171"/>
        <v>0</v>
      </c>
      <c r="K1131" s="308"/>
      <c r="L1131" s="312" t="s">
        <v>165</v>
      </c>
      <c r="M1131" s="311"/>
      <c r="N1131" s="309">
        <f t="shared" si="172"/>
        <v>55</v>
      </c>
      <c r="O1131" s="309">
        <f t="shared" si="173"/>
        <v>113.559553</v>
      </c>
    </row>
    <row r="1132" spans="2:15" s="306" customFormat="1" ht="12.75">
      <c r="B1132" s="312" t="s">
        <v>166</v>
      </c>
      <c r="C1132" s="308"/>
      <c r="D1132" s="310">
        <f t="shared" si="170"/>
        <v>58</v>
      </c>
      <c r="E1132" s="324">
        <f t="shared" si="170"/>
        <v>111.831206</v>
      </c>
      <c r="F1132" s="310"/>
      <c r="G1132" s="312" t="s">
        <v>166</v>
      </c>
      <c r="H1132" s="310"/>
      <c r="I1132" s="310">
        <f t="shared" si="171"/>
        <v>0</v>
      </c>
      <c r="J1132" s="309">
        <f t="shared" si="171"/>
        <v>0</v>
      </c>
      <c r="K1132" s="308"/>
      <c r="L1132" s="312" t="s">
        <v>166</v>
      </c>
      <c r="M1132" s="311"/>
      <c r="N1132" s="309">
        <f t="shared" si="172"/>
        <v>58</v>
      </c>
      <c r="O1132" s="309">
        <f t="shared" si="173"/>
        <v>111.831206</v>
      </c>
    </row>
    <row r="1133" spans="2:15" s="306" customFormat="1" ht="12.75">
      <c r="B1133" s="312" t="s">
        <v>167</v>
      </c>
      <c r="C1133" s="308"/>
      <c r="D1133" s="310">
        <f t="shared" si="170"/>
        <v>57</v>
      </c>
      <c r="E1133" s="324">
        <f t="shared" si="170"/>
        <v>113.371018</v>
      </c>
      <c r="F1133" s="310"/>
      <c r="G1133" s="312" t="s">
        <v>167</v>
      </c>
      <c r="H1133" s="310"/>
      <c r="I1133" s="310">
        <f t="shared" si="171"/>
        <v>0</v>
      </c>
      <c r="J1133" s="309">
        <f t="shared" si="171"/>
        <v>0</v>
      </c>
      <c r="K1133" s="308"/>
      <c r="L1133" s="312" t="s">
        <v>167</v>
      </c>
      <c r="M1133" s="311"/>
      <c r="N1133" s="309">
        <f t="shared" si="172"/>
        <v>57</v>
      </c>
      <c r="O1133" s="309">
        <f t="shared" si="173"/>
        <v>113.371018</v>
      </c>
    </row>
    <row r="1134" spans="2:15" s="306" customFormat="1" ht="12.75">
      <c r="B1134" s="312" t="s">
        <v>168</v>
      </c>
      <c r="C1134" s="308"/>
      <c r="D1134" s="310">
        <f t="shared" si="170"/>
        <v>59</v>
      </c>
      <c r="E1134" s="324">
        <f t="shared" si="170"/>
        <v>114.195588</v>
      </c>
      <c r="F1134" s="310"/>
      <c r="G1134" s="312" t="s">
        <v>168</v>
      </c>
      <c r="H1134" s="310"/>
      <c r="I1134" s="310">
        <f t="shared" si="171"/>
        <v>0</v>
      </c>
      <c r="J1134" s="309">
        <f t="shared" si="171"/>
        <v>0</v>
      </c>
      <c r="K1134" s="308"/>
      <c r="L1134" s="312" t="s">
        <v>168</v>
      </c>
      <c r="M1134" s="311"/>
      <c r="N1134" s="309">
        <f t="shared" si="172"/>
        <v>59</v>
      </c>
      <c r="O1134" s="309">
        <f t="shared" si="173"/>
        <v>114.195588</v>
      </c>
    </row>
    <row r="1135" spans="2:15" s="306" customFormat="1" ht="12.75">
      <c r="B1135" s="312" t="s">
        <v>173</v>
      </c>
      <c r="C1135" s="308"/>
      <c r="D1135" s="310">
        <f aca="true" t="shared" si="174" ref="D1135:E1137">+D290</f>
        <v>56</v>
      </c>
      <c r="E1135" s="324">
        <f t="shared" si="174"/>
        <v>115.823953</v>
      </c>
      <c r="F1135" s="310"/>
      <c r="G1135" s="312" t="s">
        <v>173</v>
      </c>
      <c r="H1135" s="310"/>
      <c r="I1135" s="310">
        <f aca="true" t="shared" si="175" ref="I1135:J1143">+D652</f>
        <v>0</v>
      </c>
      <c r="J1135" s="309">
        <f t="shared" si="175"/>
        <v>0</v>
      </c>
      <c r="K1135" s="308"/>
      <c r="L1135" s="312" t="s">
        <v>173</v>
      </c>
      <c r="M1135" s="311"/>
      <c r="N1135" s="309">
        <f aca="true" t="shared" si="176" ref="N1135:O1143">+D1135+I1135</f>
        <v>56</v>
      </c>
      <c r="O1135" s="309">
        <f t="shared" si="176"/>
        <v>115.823953</v>
      </c>
    </row>
    <row r="1136" spans="2:15" s="306" customFormat="1" ht="12.75">
      <c r="B1136" s="312" t="s">
        <v>174</v>
      </c>
      <c r="C1136" s="308"/>
      <c r="D1136" s="310">
        <f t="shared" si="174"/>
        <v>53</v>
      </c>
      <c r="E1136" s="324">
        <f t="shared" si="174"/>
        <v>117.580376</v>
      </c>
      <c r="F1136" s="310"/>
      <c r="G1136" s="312" t="s">
        <v>174</v>
      </c>
      <c r="H1136" s="310"/>
      <c r="I1136" s="310">
        <f t="shared" si="175"/>
        <v>0</v>
      </c>
      <c r="J1136" s="309">
        <f t="shared" si="175"/>
        <v>0</v>
      </c>
      <c r="K1136" s="308"/>
      <c r="L1136" s="312" t="s">
        <v>174</v>
      </c>
      <c r="M1136" s="311"/>
      <c r="N1136" s="309">
        <f t="shared" si="176"/>
        <v>53</v>
      </c>
      <c r="O1136" s="309">
        <f t="shared" si="176"/>
        <v>117.580376</v>
      </c>
    </row>
    <row r="1137" spans="2:15" s="306" customFormat="1" ht="12.75">
      <c r="B1137" s="312" t="s">
        <v>175</v>
      </c>
      <c r="C1137" s="308"/>
      <c r="D1137" s="310">
        <f t="shared" si="174"/>
        <v>55</v>
      </c>
      <c r="E1137" s="324">
        <f t="shared" si="174"/>
        <v>119.022173</v>
      </c>
      <c r="F1137" s="310"/>
      <c r="G1137" s="312" t="s">
        <v>175</v>
      </c>
      <c r="H1137" s="310"/>
      <c r="I1137" s="310">
        <f t="shared" si="175"/>
        <v>0</v>
      </c>
      <c r="J1137" s="309">
        <f t="shared" si="175"/>
        <v>0</v>
      </c>
      <c r="K1137" s="308"/>
      <c r="L1137" s="312" t="s">
        <v>175</v>
      </c>
      <c r="M1137" s="311"/>
      <c r="N1137" s="309">
        <f t="shared" si="176"/>
        <v>55</v>
      </c>
      <c r="O1137" s="309">
        <f t="shared" si="176"/>
        <v>119.022173</v>
      </c>
    </row>
    <row r="1138" spans="2:15" s="306" customFormat="1" ht="12.75">
      <c r="B1138" s="312" t="s">
        <v>176</v>
      </c>
      <c r="C1138" s="308"/>
      <c r="D1138" s="310">
        <f aca="true" t="shared" si="177" ref="D1138:E1140">+D293</f>
        <v>57</v>
      </c>
      <c r="E1138" s="324">
        <f t="shared" si="177"/>
        <v>122.788852</v>
      </c>
      <c r="F1138" s="310"/>
      <c r="G1138" s="312" t="s">
        <v>176</v>
      </c>
      <c r="H1138" s="310"/>
      <c r="I1138" s="310">
        <f t="shared" si="175"/>
        <v>0</v>
      </c>
      <c r="J1138" s="309">
        <f t="shared" si="175"/>
        <v>0</v>
      </c>
      <c r="K1138" s="308"/>
      <c r="L1138" s="312" t="s">
        <v>176</v>
      </c>
      <c r="M1138" s="311"/>
      <c r="N1138" s="309">
        <f t="shared" si="176"/>
        <v>57</v>
      </c>
      <c r="O1138" s="309">
        <f t="shared" si="176"/>
        <v>122.788852</v>
      </c>
    </row>
    <row r="1139" spans="2:15" s="306" customFormat="1" ht="12.75">
      <c r="B1139" s="312" t="s">
        <v>177</v>
      </c>
      <c r="C1139" s="308"/>
      <c r="D1139" s="310">
        <f t="shared" si="177"/>
        <v>58</v>
      </c>
      <c r="E1139" s="324">
        <f t="shared" si="177"/>
        <v>124.994289</v>
      </c>
      <c r="F1139" s="310"/>
      <c r="G1139" s="312" t="s">
        <v>177</v>
      </c>
      <c r="H1139" s="310"/>
      <c r="I1139" s="310">
        <f t="shared" si="175"/>
        <v>0</v>
      </c>
      <c r="J1139" s="309">
        <f t="shared" si="175"/>
        <v>0</v>
      </c>
      <c r="K1139" s="308"/>
      <c r="L1139" s="312" t="s">
        <v>177</v>
      </c>
      <c r="M1139" s="311"/>
      <c r="N1139" s="309">
        <f t="shared" si="176"/>
        <v>58</v>
      </c>
      <c r="O1139" s="309">
        <f t="shared" si="176"/>
        <v>124.994289</v>
      </c>
    </row>
    <row r="1140" spans="2:15" s="306" customFormat="1" ht="12.75">
      <c r="B1140" s="312" t="s">
        <v>169</v>
      </c>
      <c r="C1140" s="308"/>
      <c r="D1140" s="310">
        <f t="shared" si="177"/>
        <v>57</v>
      </c>
      <c r="E1140" s="324">
        <f t="shared" si="177"/>
        <v>131.465328</v>
      </c>
      <c r="F1140" s="310"/>
      <c r="G1140" s="312" t="s">
        <v>169</v>
      </c>
      <c r="H1140" s="310"/>
      <c r="I1140" s="310">
        <f t="shared" si="175"/>
        <v>0</v>
      </c>
      <c r="J1140" s="309">
        <f t="shared" si="175"/>
        <v>0</v>
      </c>
      <c r="K1140" s="308"/>
      <c r="L1140" s="312" t="s">
        <v>169</v>
      </c>
      <c r="M1140" s="311"/>
      <c r="N1140" s="309">
        <f t="shared" si="176"/>
        <v>57</v>
      </c>
      <c r="O1140" s="309">
        <f t="shared" si="176"/>
        <v>131.465328</v>
      </c>
    </row>
    <row r="1141" spans="2:15" s="306" customFormat="1" ht="12.75">
      <c r="B1141" s="312" t="s">
        <v>178</v>
      </c>
      <c r="C1141" s="308"/>
      <c r="D1141" s="310">
        <f aca="true" t="shared" si="178" ref="D1141:E1143">+D296</f>
        <v>59</v>
      </c>
      <c r="E1141" s="324">
        <f t="shared" si="178"/>
        <v>132.434773</v>
      </c>
      <c r="F1141" s="310"/>
      <c r="G1141" s="312" t="s">
        <v>178</v>
      </c>
      <c r="H1141" s="310"/>
      <c r="I1141" s="310">
        <f t="shared" si="175"/>
        <v>0</v>
      </c>
      <c r="J1141" s="308">
        <f t="shared" si="175"/>
        <v>0</v>
      </c>
      <c r="K1141" s="308"/>
      <c r="L1141" s="312" t="s">
        <v>178</v>
      </c>
      <c r="M1141" s="311"/>
      <c r="N1141" s="309">
        <f t="shared" si="176"/>
        <v>59</v>
      </c>
      <c r="O1141" s="309">
        <f t="shared" si="176"/>
        <v>132.434773</v>
      </c>
    </row>
    <row r="1142" spans="2:15" s="306" customFormat="1" ht="12.75">
      <c r="B1142" s="312" t="s">
        <v>181</v>
      </c>
      <c r="C1142" s="308"/>
      <c r="D1142" s="310">
        <f t="shared" si="178"/>
        <v>57</v>
      </c>
      <c r="E1142" s="324">
        <f t="shared" si="178"/>
        <v>99.390952</v>
      </c>
      <c r="F1142" s="310"/>
      <c r="G1142" s="312" t="s">
        <v>181</v>
      </c>
      <c r="H1142" s="310"/>
      <c r="I1142" s="310">
        <f t="shared" si="175"/>
        <v>0</v>
      </c>
      <c r="J1142" s="309">
        <f t="shared" si="175"/>
        <v>0</v>
      </c>
      <c r="K1142" s="308"/>
      <c r="L1142" s="312" t="s">
        <v>181</v>
      </c>
      <c r="M1142" s="311"/>
      <c r="N1142" s="309">
        <f t="shared" si="176"/>
        <v>57</v>
      </c>
      <c r="O1142" s="309">
        <f t="shared" si="176"/>
        <v>99.390952</v>
      </c>
    </row>
    <row r="1143" spans="2:15" s="306" customFormat="1" ht="12.75">
      <c r="B1143" s="312" t="s">
        <v>182</v>
      </c>
      <c r="C1143" s="308"/>
      <c r="D1143" s="310">
        <f t="shared" si="178"/>
        <v>56</v>
      </c>
      <c r="E1143" s="324">
        <f t="shared" si="178"/>
        <v>100.598006</v>
      </c>
      <c r="F1143" s="310"/>
      <c r="G1143" s="312" t="s">
        <v>182</v>
      </c>
      <c r="H1143" s="310"/>
      <c r="I1143" s="310">
        <f t="shared" si="175"/>
        <v>0</v>
      </c>
      <c r="J1143" s="309">
        <f t="shared" si="175"/>
        <v>0</v>
      </c>
      <c r="K1143" s="308"/>
      <c r="L1143" s="312" t="s">
        <v>182</v>
      </c>
      <c r="M1143" s="311"/>
      <c r="N1143" s="309">
        <f t="shared" si="176"/>
        <v>56</v>
      </c>
      <c r="O1143" s="309">
        <f t="shared" si="176"/>
        <v>100.598006</v>
      </c>
    </row>
    <row r="1144" spans="2:15" s="306" customFormat="1" ht="12.75">
      <c r="B1144" s="312" t="s">
        <v>183</v>
      </c>
      <c r="C1144" s="308"/>
      <c r="D1144" s="310">
        <f aca="true" t="shared" si="179" ref="D1144:E1149">+D299</f>
        <v>56</v>
      </c>
      <c r="E1144" s="324">
        <f t="shared" si="179"/>
        <v>90.572647</v>
      </c>
      <c r="F1144" s="310"/>
      <c r="G1144" s="312" t="s">
        <v>183</v>
      </c>
      <c r="H1144" s="310"/>
      <c r="I1144" s="310">
        <f aca="true" t="shared" si="180" ref="I1144:I1149">+D661</f>
        <v>0</v>
      </c>
      <c r="J1144" s="309">
        <f aca="true" t="shared" si="181" ref="J1144:J1149">+E661</f>
        <v>0</v>
      </c>
      <c r="K1144" s="308"/>
      <c r="L1144" s="312" t="s">
        <v>183</v>
      </c>
      <c r="M1144" s="311"/>
      <c r="N1144" s="309">
        <f aca="true" t="shared" si="182" ref="N1144:N1149">+D1144+I1144</f>
        <v>56</v>
      </c>
      <c r="O1144" s="309">
        <f aca="true" t="shared" si="183" ref="O1144:O1149">+E1144+J1144</f>
        <v>90.572647</v>
      </c>
    </row>
    <row r="1145" spans="2:15" s="306" customFormat="1" ht="12.75">
      <c r="B1145" s="312" t="s">
        <v>184</v>
      </c>
      <c r="C1145" s="308"/>
      <c r="D1145" s="310">
        <f t="shared" si="179"/>
        <v>56</v>
      </c>
      <c r="E1145" s="324">
        <f t="shared" si="179"/>
        <v>91.587768</v>
      </c>
      <c r="F1145" s="310"/>
      <c r="G1145" s="312" t="s">
        <v>184</v>
      </c>
      <c r="H1145" s="310"/>
      <c r="I1145" s="310">
        <f t="shared" si="180"/>
        <v>0</v>
      </c>
      <c r="J1145" s="309">
        <f t="shared" si="181"/>
        <v>0</v>
      </c>
      <c r="K1145" s="308"/>
      <c r="L1145" s="312" t="s">
        <v>184</v>
      </c>
      <c r="M1145" s="311"/>
      <c r="N1145" s="309">
        <f t="shared" si="182"/>
        <v>56</v>
      </c>
      <c r="O1145" s="309">
        <f t="shared" si="183"/>
        <v>91.587768</v>
      </c>
    </row>
    <row r="1146" spans="2:15" s="306" customFormat="1" ht="12.75">
      <c r="B1146" s="312" t="s">
        <v>185</v>
      </c>
      <c r="C1146" s="308"/>
      <c r="D1146" s="310">
        <f t="shared" si="179"/>
        <v>56</v>
      </c>
      <c r="E1146" s="324">
        <f t="shared" si="179"/>
        <v>93.344584</v>
      </c>
      <c r="F1146" s="310"/>
      <c r="G1146" s="312" t="s">
        <v>185</v>
      </c>
      <c r="H1146" s="310"/>
      <c r="I1146" s="310">
        <f t="shared" si="180"/>
        <v>0</v>
      </c>
      <c r="J1146" s="309">
        <f t="shared" si="181"/>
        <v>0</v>
      </c>
      <c r="K1146" s="308"/>
      <c r="L1146" s="312" t="s">
        <v>185</v>
      </c>
      <c r="M1146" s="311"/>
      <c r="N1146" s="309">
        <f t="shared" si="182"/>
        <v>56</v>
      </c>
      <c r="O1146" s="309">
        <f t="shared" si="183"/>
        <v>93.344584</v>
      </c>
    </row>
    <row r="1147" spans="2:15" s="306" customFormat="1" ht="12.75">
      <c r="B1147" s="312" t="s">
        <v>186</v>
      </c>
      <c r="C1147" s="308"/>
      <c r="D1147" s="310">
        <f t="shared" si="179"/>
        <v>56</v>
      </c>
      <c r="E1147" s="324">
        <f t="shared" si="179"/>
        <v>94.502689</v>
      </c>
      <c r="F1147" s="310"/>
      <c r="G1147" s="312" t="s">
        <v>186</v>
      </c>
      <c r="H1147" s="310"/>
      <c r="I1147" s="310">
        <f t="shared" si="180"/>
        <v>0</v>
      </c>
      <c r="J1147" s="309">
        <f t="shared" si="181"/>
        <v>0</v>
      </c>
      <c r="K1147" s="308"/>
      <c r="L1147" s="312" t="s">
        <v>186</v>
      </c>
      <c r="M1147" s="311"/>
      <c r="N1147" s="309">
        <f t="shared" si="182"/>
        <v>56</v>
      </c>
      <c r="O1147" s="309">
        <f t="shared" si="183"/>
        <v>94.502689</v>
      </c>
    </row>
    <row r="1148" spans="2:15" s="306" customFormat="1" ht="12.75">
      <c r="B1148" s="312" t="s">
        <v>187</v>
      </c>
      <c r="C1148" s="308"/>
      <c r="D1148" s="310">
        <f t="shared" si="179"/>
        <v>54</v>
      </c>
      <c r="E1148" s="324">
        <f t="shared" si="179"/>
        <v>96.595241</v>
      </c>
      <c r="F1148" s="310"/>
      <c r="G1148" s="312" t="s">
        <v>187</v>
      </c>
      <c r="H1148" s="310"/>
      <c r="I1148" s="310">
        <f t="shared" si="180"/>
        <v>0</v>
      </c>
      <c r="J1148" s="309">
        <f t="shared" si="181"/>
        <v>0</v>
      </c>
      <c r="K1148" s="308"/>
      <c r="L1148" s="312" t="s">
        <v>187</v>
      </c>
      <c r="M1148" s="311"/>
      <c r="N1148" s="309">
        <f t="shared" si="182"/>
        <v>54</v>
      </c>
      <c r="O1148" s="309">
        <f t="shared" si="183"/>
        <v>96.595241</v>
      </c>
    </row>
    <row r="1149" spans="2:15" s="306" customFormat="1" ht="12.75">
      <c r="B1149" s="312" t="s">
        <v>188</v>
      </c>
      <c r="C1149" s="308"/>
      <c r="D1149" s="310">
        <f t="shared" si="179"/>
        <v>53</v>
      </c>
      <c r="E1149" s="324">
        <f t="shared" si="179"/>
        <v>97.189682</v>
      </c>
      <c r="F1149" s="310"/>
      <c r="G1149" s="312" t="s">
        <v>188</v>
      </c>
      <c r="H1149" s="310"/>
      <c r="I1149" s="310">
        <f t="shared" si="180"/>
        <v>0</v>
      </c>
      <c r="J1149" s="309">
        <f t="shared" si="181"/>
        <v>0</v>
      </c>
      <c r="K1149" s="308"/>
      <c r="L1149" s="312" t="s">
        <v>188</v>
      </c>
      <c r="M1149" s="311"/>
      <c r="N1149" s="309">
        <f t="shared" si="182"/>
        <v>53</v>
      </c>
      <c r="O1149" s="309">
        <f t="shared" si="183"/>
        <v>97.189682</v>
      </c>
    </row>
    <row r="1150" spans="2:15" s="306" customFormat="1" ht="12.75">
      <c r="B1150" s="325">
        <f aca="true" t="shared" si="184" ref="B1150:B1181">+B1030</f>
        <v>38991</v>
      </c>
      <c r="C1150" s="308"/>
      <c r="D1150" s="310">
        <f aca="true" t="shared" si="185" ref="D1150:E1152">+D305</f>
        <v>53</v>
      </c>
      <c r="E1150" s="324">
        <f t="shared" si="185"/>
        <v>99.438076</v>
      </c>
      <c r="F1150" s="310"/>
      <c r="G1150" s="307">
        <f aca="true" t="shared" si="186" ref="G1150:G1155">+B667</f>
        <v>38991</v>
      </c>
      <c r="H1150" s="310"/>
      <c r="I1150" s="310">
        <f aca="true" t="shared" si="187" ref="I1150:J1152">+D667</f>
        <v>0</v>
      </c>
      <c r="J1150" s="309">
        <f t="shared" si="187"/>
        <v>0</v>
      </c>
      <c r="K1150" s="308"/>
      <c r="L1150" s="307">
        <f aca="true" t="shared" si="188" ref="L1150:L1155">+B1150</f>
        <v>38991</v>
      </c>
      <c r="M1150" s="311"/>
      <c r="N1150" s="309">
        <f aca="true" t="shared" si="189" ref="N1150:O1152">+D1150+I1150</f>
        <v>53</v>
      </c>
      <c r="O1150" s="309">
        <f t="shared" si="189"/>
        <v>99.438076</v>
      </c>
    </row>
    <row r="1151" spans="2:15" s="306" customFormat="1" ht="12.75">
      <c r="B1151" s="325">
        <f t="shared" si="184"/>
        <v>39022</v>
      </c>
      <c r="C1151" s="308"/>
      <c r="D1151" s="310">
        <f t="shared" si="185"/>
        <v>52</v>
      </c>
      <c r="E1151" s="324">
        <f t="shared" si="185"/>
        <v>99.414623</v>
      </c>
      <c r="F1151" s="310"/>
      <c r="G1151" s="307">
        <f t="shared" si="186"/>
        <v>39022</v>
      </c>
      <c r="H1151" s="310"/>
      <c r="I1151" s="310">
        <f t="shared" si="187"/>
        <v>0</v>
      </c>
      <c r="J1151" s="309">
        <f t="shared" si="187"/>
        <v>0</v>
      </c>
      <c r="K1151" s="308"/>
      <c r="L1151" s="307">
        <f t="shared" si="188"/>
        <v>39022</v>
      </c>
      <c r="M1151" s="311"/>
      <c r="N1151" s="309">
        <f t="shared" si="189"/>
        <v>52</v>
      </c>
      <c r="O1151" s="309">
        <f t="shared" si="189"/>
        <v>99.414623</v>
      </c>
    </row>
    <row r="1152" spans="2:15" s="306" customFormat="1" ht="12.75">
      <c r="B1152" s="325">
        <f t="shared" si="184"/>
        <v>39052</v>
      </c>
      <c r="C1152" s="308"/>
      <c r="D1152" s="310">
        <f t="shared" si="185"/>
        <v>52</v>
      </c>
      <c r="E1152" s="324">
        <f t="shared" si="185"/>
        <v>100.613824</v>
      </c>
      <c r="F1152" s="310"/>
      <c r="G1152" s="307">
        <f t="shared" si="186"/>
        <v>39052</v>
      </c>
      <c r="H1152" s="310"/>
      <c r="I1152" s="310">
        <f t="shared" si="187"/>
        <v>0</v>
      </c>
      <c r="J1152" s="309">
        <f t="shared" si="187"/>
        <v>0</v>
      </c>
      <c r="K1152" s="308"/>
      <c r="L1152" s="307">
        <f t="shared" si="188"/>
        <v>39052</v>
      </c>
      <c r="M1152" s="311"/>
      <c r="N1152" s="309">
        <f t="shared" si="189"/>
        <v>52</v>
      </c>
      <c r="O1152" s="309">
        <f t="shared" si="189"/>
        <v>100.613824</v>
      </c>
    </row>
    <row r="1153" spans="2:15" s="306" customFormat="1" ht="12.75">
      <c r="B1153" s="307">
        <f t="shared" si="184"/>
        <v>39083</v>
      </c>
      <c r="C1153" s="308"/>
      <c r="D1153" s="310">
        <f aca="true" t="shared" si="190" ref="D1153:E1155">+D308</f>
        <v>51</v>
      </c>
      <c r="E1153" s="324">
        <f t="shared" si="190"/>
        <v>101.883832</v>
      </c>
      <c r="F1153" s="310"/>
      <c r="G1153" s="307">
        <f t="shared" si="186"/>
        <v>39083</v>
      </c>
      <c r="H1153" s="310"/>
      <c r="I1153" s="310">
        <f aca="true" t="shared" si="191" ref="I1153:J1155">+D670</f>
        <v>0</v>
      </c>
      <c r="J1153" s="309">
        <f t="shared" si="191"/>
        <v>0</v>
      </c>
      <c r="K1153" s="308"/>
      <c r="L1153" s="307">
        <f t="shared" si="188"/>
        <v>39083</v>
      </c>
      <c r="M1153" s="311"/>
      <c r="N1153" s="309">
        <f aca="true" t="shared" si="192" ref="N1153:O1155">+D1153+I1153</f>
        <v>51</v>
      </c>
      <c r="O1153" s="309">
        <f t="shared" si="192"/>
        <v>101.883832</v>
      </c>
    </row>
    <row r="1154" spans="2:15" s="306" customFormat="1" ht="12.75">
      <c r="B1154" s="307">
        <f t="shared" si="184"/>
        <v>39114</v>
      </c>
      <c r="C1154" s="308"/>
      <c r="D1154" s="310">
        <f t="shared" si="190"/>
        <v>51</v>
      </c>
      <c r="E1154" s="324">
        <f t="shared" si="190"/>
        <v>99.801825</v>
      </c>
      <c r="F1154" s="310"/>
      <c r="G1154" s="307">
        <f t="shared" si="186"/>
        <v>39114</v>
      </c>
      <c r="H1154" s="310"/>
      <c r="I1154" s="310">
        <f t="shared" si="191"/>
        <v>0</v>
      </c>
      <c r="J1154" s="309">
        <f t="shared" si="191"/>
        <v>0</v>
      </c>
      <c r="K1154" s="308"/>
      <c r="L1154" s="307">
        <f t="shared" si="188"/>
        <v>39114</v>
      </c>
      <c r="M1154" s="311"/>
      <c r="N1154" s="309">
        <f t="shared" si="192"/>
        <v>51</v>
      </c>
      <c r="O1154" s="309">
        <f t="shared" si="192"/>
        <v>99.801825</v>
      </c>
    </row>
    <row r="1155" spans="2:15" s="306" customFormat="1" ht="12.75">
      <c r="B1155" s="307">
        <f t="shared" si="184"/>
        <v>39142</v>
      </c>
      <c r="C1155" s="308"/>
      <c r="D1155" s="310">
        <f t="shared" si="190"/>
        <v>51</v>
      </c>
      <c r="E1155" s="324">
        <f t="shared" si="190"/>
        <v>100.022558</v>
      </c>
      <c r="F1155" s="310"/>
      <c r="G1155" s="307">
        <f t="shared" si="186"/>
        <v>39142</v>
      </c>
      <c r="H1155" s="310"/>
      <c r="I1155" s="310">
        <f t="shared" si="191"/>
        <v>0</v>
      </c>
      <c r="J1155" s="309">
        <f t="shared" si="191"/>
        <v>0</v>
      </c>
      <c r="K1155" s="308"/>
      <c r="L1155" s="307">
        <f t="shared" si="188"/>
        <v>39142</v>
      </c>
      <c r="M1155" s="311"/>
      <c r="N1155" s="309">
        <f t="shared" si="192"/>
        <v>51</v>
      </c>
      <c r="O1155" s="309">
        <f t="shared" si="192"/>
        <v>100.022558</v>
      </c>
    </row>
    <row r="1156" spans="2:15" s="306" customFormat="1" ht="12.75">
      <c r="B1156" s="307">
        <f t="shared" si="184"/>
        <v>39173</v>
      </c>
      <c r="C1156" s="308"/>
      <c r="D1156" s="310">
        <f aca="true" t="shared" si="193" ref="D1156:E1158">+D311</f>
        <v>51</v>
      </c>
      <c r="E1156" s="324">
        <f t="shared" si="193"/>
        <v>101.822806</v>
      </c>
      <c r="F1156" s="310"/>
      <c r="G1156" s="307">
        <f>+B673</f>
        <v>39173</v>
      </c>
      <c r="H1156" s="310"/>
      <c r="I1156" s="310">
        <f aca="true" t="shared" si="194" ref="I1156:J1161">+D673</f>
        <v>0</v>
      </c>
      <c r="J1156" s="309">
        <f t="shared" si="194"/>
        <v>0</v>
      </c>
      <c r="K1156" s="308"/>
      <c r="L1156" s="307">
        <f aca="true" t="shared" si="195" ref="L1156:L1164">+B1156</f>
        <v>39173</v>
      </c>
      <c r="M1156" s="311"/>
      <c r="N1156" s="309">
        <f aca="true" t="shared" si="196" ref="N1156:O1158">+D1156+I1156</f>
        <v>51</v>
      </c>
      <c r="O1156" s="309">
        <f t="shared" si="196"/>
        <v>101.822806</v>
      </c>
    </row>
    <row r="1157" spans="2:15" s="306" customFormat="1" ht="12.75">
      <c r="B1157" s="307">
        <f t="shared" si="184"/>
        <v>39203</v>
      </c>
      <c r="C1157" s="308"/>
      <c r="D1157" s="310">
        <f t="shared" si="193"/>
        <v>51</v>
      </c>
      <c r="E1157" s="324">
        <f t="shared" si="193"/>
        <v>102.564144</v>
      </c>
      <c r="F1157" s="310"/>
      <c r="G1157" s="307">
        <f>+B674</f>
        <v>39203</v>
      </c>
      <c r="H1157" s="310"/>
      <c r="I1157" s="310">
        <f t="shared" si="194"/>
        <v>0</v>
      </c>
      <c r="J1157" s="309">
        <f t="shared" si="194"/>
        <v>0</v>
      </c>
      <c r="K1157" s="308"/>
      <c r="L1157" s="307">
        <f t="shared" si="195"/>
        <v>39203</v>
      </c>
      <c r="M1157" s="311"/>
      <c r="N1157" s="309">
        <f t="shared" si="196"/>
        <v>51</v>
      </c>
      <c r="O1157" s="309">
        <f t="shared" si="196"/>
        <v>102.564144</v>
      </c>
    </row>
    <row r="1158" spans="2:15" s="306" customFormat="1" ht="12.75">
      <c r="B1158" s="307">
        <f t="shared" si="184"/>
        <v>39234</v>
      </c>
      <c r="C1158" s="308"/>
      <c r="D1158" s="310">
        <f t="shared" si="193"/>
        <v>51</v>
      </c>
      <c r="E1158" s="324">
        <f t="shared" si="193"/>
        <v>106.190677</v>
      </c>
      <c r="F1158" s="310"/>
      <c r="G1158" s="307">
        <f>+B675</f>
        <v>39234</v>
      </c>
      <c r="H1158" s="310"/>
      <c r="I1158" s="310">
        <f t="shared" si="194"/>
        <v>0</v>
      </c>
      <c r="J1158" s="309">
        <f t="shared" si="194"/>
        <v>0</v>
      </c>
      <c r="K1158" s="308"/>
      <c r="L1158" s="307">
        <f t="shared" si="195"/>
        <v>39234</v>
      </c>
      <c r="M1158" s="311"/>
      <c r="N1158" s="309">
        <f t="shared" si="196"/>
        <v>51</v>
      </c>
      <c r="O1158" s="309">
        <f t="shared" si="196"/>
        <v>106.190677</v>
      </c>
    </row>
    <row r="1159" spans="2:15" s="306" customFormat="1" ht="12.75">
      <c r="B1159" s="307">
        <f t="shared" si="184"/>
        <v>39264</v>
      </c>
      <c r="C1159" s="308"/>
      <c r="D1159" s="310">
        <f aca="true" t="shared" si="197" ref="D1159:E1161">+D314</f>
        <v>51</v>
      </c>
      <c r="E1159" s="324">
        <f t="shared" si="197"/>
        <v>108.176081</v>
      </c>
      <c r="F1159" s="310"/>
      <c r="G1159" s="307" t="s">
        <v>189</v>
      </c>
      <c r="H1159" s="310"/>
      <c r="I1159" s="310">
        <f t="shared" si="194"/>
        <v>0</v>
      </c>
      <c r="J1159" s="309">
        <f t="shared" si="194"/>
        <v>0</v>
      </c>
      <c r="K1159" s="308"/>
      <c r="L1159" s="307">
        <f t="shared" si="195"/>
        <v>39264</v>
      </c>
      <c r="M1159" s="311"/>
      <c r="N1159" s="309">
        <f aca="true" t="shared" si="198" ref="N1159:O1161">+D1159+I1159</f>
        <v>51</v>
      </c>
      <c r="O1159" s="309">
        <f t="shared" si="198"/>
        <v>108.176081</v>
      </c>
    </row>
    <row r="1160" spans="2:15" s="306" customFormat="1" ht="12.75">
      <c r="B1160" s="307">
        <f t="shared" si="184"/>
        <v>39295</v>
      </c>
      <c r="C1160" s="308"/>
      <c r="D1160" s="310">
        <f t="shared" si="197"/>
        <v>51</v>
      </c>
      <c r="E1160" s="324">
        <f t="shared" si="197"/>
        <v>92.528059</v>
      </c>
      <c r="F1160" s="310"/>
      <c r="G1160" s="307" t="s">
        <v>190</v>
      </c>
      <c r="H1160" s="310"/>
      <c r="I1160" s="310">
        <f t="shared" si="194"/>
        <v>0</v>
      </c>
      <c r="J1160" s="309">
        <f t="shared" si="194"/>
        <v>0</v>
      </c>
      <c r="K1160" s="308"/>
      <c r="L1160" s="307">
        <f t="shared" si="195"/>
        <v>39295</v>
      </c>
      <c r="M1160" s="311"/>
      <c r="N1160" s="309">
        <f t="shared" si="198"/>
        <v>51</v>
      </c>
      <c r="O1160" s="309">
        <f t="shared" si="198"/>
        <v>92.528059</v>
      </c>
    </row>
    <row r="1161" spans="2:15" s="306" customFormat="1" ht="12.75">
      <c r="B1161" s="307">
        <f t="shared" si="184"/>
        <v>39326</v>
      </c>
      <c r="C1161" s="308"/>
      <c r="D1161" s="310">
        <f t="shared" si="197"/>
        <v>51</v>
      </c>
      <c r="E1161" s="324">
        <f t="shared" si="197"/>
        <v>93.077312</v>
      </c>
      <c r="F1161" s="310"/>
      <c r="G1161" s="307" t="s">
        <v>191</v>
      </c>
      <c r="I1161" s="310">
        <f t="shared" si="194"/>
        <v>0</v>
      </c>
      <c r="J1161" s="309">
        <f t="shared" si="194"/>
        <v>0</v>
      </c>
      <c r="K1161" s="308"/>
      <c r="L1161" s="307">
        <f t="shared" si="195"/>
        <v>39326</v>
      </c>
      <c r="M1161" s="311"/>
      <c r="N1161" s="309">
        <f t="shared" si="198"/>
        <v>51</v>
      </c>
      <c r="O1161" s="309">
        <f t="shared" si="198"/>
        <v>93.077312</v>
      </c>
    </row>
    <row r="1162" spans="2:15" s="306" customFormat="1" ht="12.75">
      <c r="B1162" s="307">
        <f t="shared" si="184"/>
        <v>39356</v>
      </c>
      <c r="C1162" s="308"/>
      <c r="D1162" s="310">
        <f aca="true" t="shared" si="199" ref="D1162:E1164">+D317</f>
        <v>51</v>
      </c>
      <c r="E1162" s="324">
        <f t="shared" si="199"/>
        <v>95.09806</v>
      </c>
      <c r="F1162" s="310"/>
      <c r="G1162" s="307">
        <f aca="true" t="shared" si="200" ref="G1162:G1167">+B679</f>
        <v>39356</v>
      </c>
      <c r="I1162" s="310">
        <f aca="true" t="shared" si="201" ref="I1162:J1164">+D679</f>
        <v>0</v>
      </c>
      <c r="J1162" s="309">
        <f t="shared" si="201"/>
        <v>0</v>
      </c>
      <c r="K1162" s="308"/>
      <c r="L1162" s="307">
        <f t="shared" si="195"/>
        <v>39356</v>
      </c>
      <c r="M1162" s="311"/>
      <c r="N1162" s="309">
        <f aca="true" t="shared" si="202" ref="N1162:O1164">+D1162+I1162</f>
        <v>51</v>
      </c>
      <c r="O1162" s="309">
        <f t="shared" si="202"/>
        <v>95.09806</v>
      </c>
    </row>
    <row r="1163" spans="2:15" s="306" customFormat="1" ht="12.75">
      <c r="B1163" s="307">
        <f t="shared" si="184"/>
        <v>39387</v>
      </c>
      <c r="C1163" s="308"/>
      <c r="D1163" s="310">
        <f t="shared" si="199"/>
        <v>51</v>
      </c>
      <c r="E1163" s="324">
        <f t="shared" si="199"/>
        <v>95.182041</v>
      </c>
      <c r="F1163" s="310"/>
      <c r="G1163" s="307">
        <f t="shared" si="200"/>
        <v>39387</v>
      </c>
      <c r="I1163" s="310">
        <f t="shared" si="201"/>
        <v>0</v>
      </c>
      <c r="J1163" s="309">
        <f t="shared" si="201"/>
        <v>0</v>
      </c>
      <c r="K1163" s="308"/>
      <c r="L1163" s="307">
        <f t="shared" si="195"/>
        <v>39387</v>
      </c>
      <c r="M1163" s="311"/>
      <c r="N1163" s="309">
        <f t="shared" si="202"/>
        <v>51</v>
      </c>
      <c r="O1163" s="309">
        <f t="shared" si="202"/>
        <v>95.182041</v>
      </c>
    </row>
    <row r="1164" spans="2:15" s="306" customFormat="1" ht="12.75">
      <c r="B1164" s="307">
        <f t="shared" si="184"/>
        <v>39417</v>
      </c>
      <c r="C1164" s="308"/>
      <c r="D1164" s="310">
        <f t="shared" si="199"/>
        <v>51</v>
      </c>
      <c r="E1164" s="324">
        <f t="shared" si="199"/>
        <v>94.163247</v>
      </c>
      <c r="F1164" s="310"/>
      <c r="G1164" s="307">
        <f t="shared" si="200"/>
        <v>39417</v>
      </c>
      <c r="I1164" s="310">
        <f t="shared" si="201"/>
        <v>0</v>
      </c>
      <c r="J1164" s="309">
        <f t="shared" si="201"/>
        <v>0</v>
      </c>
      <c r="K1164" s="308"/>
      <c r="L1164" s="307">
        <f t="shared" si="195"/>
        <v>39417</v>
      </c>
      <c r="M1164" s="311"/>
      <c r="N1164" s="309">
        <f t="shared" si="202"/>
        <v>51</v>
      </c>
      <c r="O1164" s="309">
        <f t="shared" si="202"/>
        <v>94.163247</v>
      </c>
    </row>
    <row r="1165" spans="2:15" s="306" customFormat="1" ht="12.75">
      <c r="B1165" s="307">
        <f t="shared" si="184"/>
        <v>39448</v>
      </c>
      <c r="C1165" s="308"/>
      <c r="D1165" s="310">
        <f aca="true" t="shared" si="203" ref="D1165:E1170">+D320</f>
        <v>51</v>
      </c>
      <c r="E1165" s="324">
        <f t="shared" si="203"/>
        <v>94.355743</v>
      </c>
      <c r="F1165" s="310"/>
      <c r="G1165" s="307">
        <f t="shared" si="200"/>
        <v>39448</v>
      </c>
      <c r="I1165" s="310">
        <f aca="true" t="shared" si="204" ref="I1165:J1167">+D682</f>
        <v>0</v>
      </c>
      <c r="J1165" s="309">
        <f t="shared" si="204"/>
        <v>0</v>
      </c>
      <c r="K1165" s="308"/>
      <c r="L1165" s="307">
        <f aca="true" t="shared" si="205" ref="L1165:L1173">+B1165</f>
        <v>39448</v>
      </c>
      <c r="M1165" s="311"/>
      <c r="N1165" s="309">
        <f aca="true" t="shared" si="206" ref="N1165:O1167">+D1165+I1165</f>
        <v>51</v>
      </c>
      <c r="O1165" s="309">
        <f t="shared" si="206"/>
        <v>94.355743</v>
      </c>
    </row>
    <row r="1166" spans="2:15" s="306" customFormat="1" ht="12.75">
      <c r="B1166" s="307">
        <f t="shared" si="184"/>
        <v>39479</v>
      </c>
      <c r="C1166" s="308"/>
      <c r="D1166" s="310">
        <f t="shared" si="203"/>
        <v>50</v>
      </c>
      <c r="E1166" s="324">
        <f t="shared" si="203"/>
        <v>93.693955</v>
      </c>
      <c r="F1166" s="310"/>
      <c r="G1166" s="307">
        <f t="shared" si="200"/>
        <v>39479</v>
      </c>
      <c r="I1166" s="310">
        <f t="shared" si="204"/>
        <v>0</v>
      </c>
      <c r="J1166" s="309">
        <f t="shared" si="204"/>
        <v>0</v>
      </c>
      <c r="K1166" s="308"/>
      <c r="L1166" s="307">
        <f t="shared" si="205"/>
        <v>39479</v>
      </c>
      <c r="M1166" s="311"/>
      <c r="N1166" s="309">
        <f t="shared" si="206"/>
        <v>50</v>
      </c>
      <c r="O1166" s="309">
        <f t="shared" si="206"/>
        <v>93.693955</v>
      </c>
    </row>
    <row r="1167" spans="2:15" s="306" customFormat="1" ht="12.75">
      <c r="B1167" s="307">
        <f t="shared" si="184"/>
        <v>39508</v>
      </c>
      <c r="C1167" s="308"/>
      <c r="D1167" s="310">
        <f t="shared" si="203"/>
        <v>50</v>
      </c>
      <c r="E1167" s="324">
        <f t="shared" si="203"/>
        <v>94.868934</v>
      </c>
      <c r="F1167" s="310"/>
      <c r="G1167" s="307">
        <f t="shared" si="200"/>
        <v>39508</v>
      </c>
      <c r="I1167" s="310">
        <f t="shared" si="204"/>
        <v>0</v>
      </c>
      <c r="J1167" s="309">
        <f t="shared" si="204"/>
        <v>0</v>
      </c>
      <c r="K1167" s="308"/>
      <c r="L1167" s="307">
        <f t="shared" si="205"/>
        <v>39508</v>
      </c>
      <c r="M1167" s="311"/>
      <c r="N1167" s="309">
        <f t="shared" si="206"/>
        <v>50</v>
      </c>
      <c r="O1167" s="309">
        <f t="shared" si="206"/>
        <v>94.868934</v>
      </c>
    </row>
    <row r="1168" spans="2:15" s="306" customFormat="1" ht="12.75">
      <c r="B1168" s="307">
        <f t="shared" si="184"/>
        <v>39539</v>
      </c>
      <c r="C1168" s="308"/>
      <c r="D1168" s="310">
        <f t="shared" si="203"/>
        <v>50</v>
      </c>
      <c r="E1168" s="324">
        <f t="shared" si="203"/>
        <v>102.90872</v>
      </c>
      <c r="F1168" s="310"/>
      <c r="G1168" s="307">
        <f>+B685</f>
        <v>39539</v>
      </c>
      <c r="I1168" s="310">
        <f aca="true" t="shared" si="207" ref="I1168:J1170">+D685</f>
        <v>0</v>
      </c>
      <c r="J1168" s="309">
        <f t="shared" si="207"/>
        <v>0</v>
      </c>
      <c r="K1168" s="308"/>
      <c r="L1168" s="307">
        <f t="shared" si="205"/>
        <v>39539</v>
      </c>
      <c r="M1168" s="311"/>
      <c r="N1168" s="309">
        <f aca="true" t="shared" si="208" ref="N1168:O1170">+D1168+I1168</f>
        <v>50</v>
      </c>
      <c r="O1168" s="309">
        <f t="shared" si="208"/>
        <v>102.90872</v>
      </c>
    </row>
    <row r="1169" spans="2:15" s="306" customFormat="1" ht="12.75">
      <c r="B1169" s="307">
        <f t="shared" si="184"/>
        <v>39569</v>
      </c>
      <c r="C1169" s="308"/>
      <c r="D1169" s="310">
        <f t="shared" si="203"/>
        <v>50</v>
      </c>
      <c r="E1169" s="324">
        <f t="shared" si="203"/>
        <v>103.20787</v>
      </c>
      <c r="F1169" s="310"/>
      <c r="G1169" s="307">
        <f>+B686</f>
        <v>39569</v>
      </c>
      <c r="I1169" s="310">
        <f t="shared" si="207"/>
        <v>0</v>
      </c>
      <c r="J1169" s="309">
        <f t="shared" si="207"/>
        <v>0</v>
      </c>
      <c r="K1169" s="308"/>
      <c r="L1169" s="307">
        <f t="shared" si="205"/>
        <v>39569</v>
      </c>
      <c r="M1169" s="311"/>
      <c r="N1169" s="309">
        <f t="shared" si="208"/>
        <v>50</v>
      </c>
      <c r="O1169" s="309">
        <f t="shared" si="208"/>
        <v>103.20787</v>
      </c>
    </row>
    <row r="1170" spans="2:15" s="306" customFormat="1" ht="12.75">
      <c r="B1170" s="307">
        <f t="shared" si="184"/>
        <v>39600</v>
      </c>
      <c r="C1170" s="308"/>
      <c r="D1170" s="310">
        <f t="shared" si="203"/>
        <v>50</v>
      </c>
      <c r="E1170" s="324">
        <f t="shared" si="203"/>
        <v>104.546376</v>
      </c>
      <c r="F1170" s="310"/>
      <c r="G1170" s="307">
        <f>+B687</f>
        <v>39600</v>
      </c>
      <c r="I1170" s="310">
        <f t="shared" si="207"/>
        <v>0</v>
      </c>
      <c r="J1170" s="309">
        <f t="shared" si="207"/>
        <v>0</v>
      </c>
      <c r="K1170" s="308"/>
      <c r="L1170" s="307">
        <f t="shared" si="205"/>
        <v>39600</v>
      </c>
      <c r="M1170" s="311"/>
      <c r="N1170" s="309">
        <f t="shared" si="208"/>
        <v>50</v>
      </c>
      <c r="O1170" s="309">
        <f t="shared" si="208"/>
        <v>104.546376</v>
      </c>
    </row>
    <row r="1171" spans="2:15" s="306" customFormat="1" ht="12.75">
      <c r="B1171" s="307">
        <f t="shared" si="184"/>
        <v>39630</v>
      </c>
      <c r="C1171" s="308"/>
      <c r="D1171" s="310">
        <f aca="true" t="shared" si="209" ref="D1171:E1173">+D326</f>
        <v>50</v>
      </c>
      <c r="E1171" s="324">
        <f t="shared" si="209"/>
        <v>115.167225</v>
      </c>
      <c r="F1171" s="310"/>
      <c r="G1171" s="307">
        <f aca="true" t="shared" si="210" ref="G1171:G1176">+B688</f>
        <v>39630</v>
      </c>
      <c r="I1171" s="310">
        <f aca="true" t="shared" si="211" ref="I1171:J1173">+D688</f>
        <v>0</v>
      </c>
      <c r="J1171" s="309">
        <f t="shared" si="211"/>
        <v>0</v>
      </c>
      <c r="K1171" s="308"/>
      <c r="L1171" s="307">
        <f t="shared" si="205"/>
        <v>39630</v>
      </c>
      <c r="M1171" s="311"/>
      <c r="N1171" s="309">
        <f aca="true" t="shared" si="212" ref="N1171:O1173">+D1171+I1171</f>
        <v>50</v>
      </c>
      <c r="O1171" s="309">
        <f t="shared" si="212"/>
        <v>115.167225</v>
      </c>
    </row>
    <row r="1172" spans="2:15" s="306" customFormat="1" ht="12.75">
      <c r="B1172" s="307">
        <f t="shared" si="184"/>
        <v>39661</v>
      </c>
      <c r="C1172" s="308"/>
      <c r="D1172" s="310">
        <f t="shared" si="209"/>
        <v>50</v>
      </c>
      <c r="E1172" s="324">
        <f t="shared" si="209"/>
        <v>116.359675</v>
      </c>
      <c r="F1172" s="310"/>
      <c r="G1172" s="307">
        <f t="shared" si="210"/>
        <v>39661</v>
      </c>
      <c r="I1172" s="310">
        <f t="shared" si="211"/>
        <v>0</v>
      </c>
      <c r="J1172" s="309">
        <f t="shared" si="211"/>
        <v>0</v>
      </c>
      <c r="K1172" s="308"/>
      <c r="L1172" s="307">
        <f t="shared" si="205"/>
        <v>39661</v>
      </c>
      <c r="M1172" s="311"/>
      <c r="N1172" s="309">
        <f t="shared" si="212"/>
        <v>50</v>
      </c>
      <c r="O1172" s="309">
        <f t="shared" si="212"/>
        <v>116.359675</v>
      </c>
    </row>
    <row r="1173" spans="2:15" s="306" customFormat="1" ht="12.75">
      <c r="B1173" s="307">
        <f t="shared" si="184"/>
        <v>39692</v>
      </c>
      <c r="C1173" s="308"/>
      <c r="D1173" s="310">
        <f t="shared" si="209"/>
        <v>50</v>
      </c>
      <c r="E1173" s="324">
        <f t="shared" si="209"/>
        <v>108.195949</v>
      </c>
      <c r="F1173" s="310"/>
      <c r="G1173" s="307">
        <f t="shared" si="210"/>
        <v>39692</v>
      </c>
      <c r="I1173" s="310">
        <f t="shared" si="211"/>
        <v>0</v>
      </c>
      <c r="J1173" s="309">
        <f t="shared" si="211"/>
        <v>0</v>
      </c>
      <c r="K1173" s="308"/>
      <c r="L1173" s="307">
        <f t="shared" si="205"/>
        <v>39692</v>
      </c>
      <c r="M1173" s="311"/>
      <c r="N1173" s="309">
        <f t="shared" si="212"/>
        <v>50</v>
      </c>
      <c r="O1173" s="309">
        <f t="shared" si="212"/>
        <v>108.195949</v>
      </c>
    </row>
    <row r="1174" spans="2:15" s="306" customFormat="1" ht="12.75">
      <c r="B1174" s="307">
        <f t="shared" si="184"/>
        <v>39722</v>
      </c>
      <c r="C1174" s="308"/>
      <c r="D1174" s="310">
        <f aca="true" t="shared" si="213" ref="D1174:E1176">+D329</f>
        <v>50</v>
      </c>
      <c r="E1174" s="324">
        <f t="shared" si="213"/>
        <v>113.853689</v>
      </c>
      <c r="F1174" s="310"/>
      <c r="G1174" s="307">
        <f t="shared" si="210"/>
        <v>39722</v>
      </c>
      <c r="I1174" s="310">
        <f aca="true" t="shared" si="214" ref="I1174:J1176">+D691</f>
        <v>0</v>
      </c>
      <c r="J1174" s="309">
        <f t="shared" si="214"/>
        <v>0</v>
      </c>
      <c r="K1174" s="308"/>
      <c r="L1174" s="307">
        <f aca="true" t="shared" si="215" ref="L1174:L1179">+B1174</f>
        <v>39722</v>
      </c>
      <c r="M1174" s="311"/>
      <c r="N1174" s="309">
        <f aca="true" t="shared" si="216" ref="N1174:O1176">+D1174+I1174</f>
        <v>50</v>
      </c>
      <c r="O1174" s="309">
        <f t="shared" si="216"/>
        <v>113.853689</v>
      </c>
    </row>
    <row r="1175" spans="2:15" s="306" customFormat="1" ht="12.75">
      <c r="B1175" s="307">
        <f t="shared" si="184"/>
        <v>39753</v>
      </c>
      <c r="C1175" s="308"/>
      <c r="D1175" s="310">
        <f t="shared" si="213"/>
        <v>50</v>
      </c>
      <c r="E1175" s="324">
        <f t="shared" si="213"/>
        <v>115.012999</v>
      </c>
      <c r="F1175" s="310"/>
      <c r="G1175" s="307">
        <f t="shared" si="210"/>
        <v>39753</v>
      </c>
      <c r="I1175" s="310">
        <f t="shared" si="214"/>
        <v>0</v>
      </c>
      <c r="J1175" s="309">
        <f t="shared" si="214"/>
        <v>0</v>
      </c>
      <c r="K1175" s="308"/>
      <c r="L1175" s="307">
        <f t="shared" si="215"/>
        <v>39753</v>
      </c>
      <c r="M1175" s="311"/>
      <c r="N1175" s="309">
        <f t="shared" si="216"/>
        <v>50</v>
      </c>
      <c r="O1175" s="309">
        <f t="shared" si="216"/>
        <v>115.012999</v>
      </c>
    </row>
    <row r="1176" spans="2:15" s="306" customFormat="1" ht="12.75">
      <c r="B1176" s="307">
        <f t="shared" si="184"/>
        <v>39783</v>
      </c>
      <c r="C1176" s="308"/>
      <c r="D1176" s="310">
        <f t="shared" si="213"/>
        <v>50</v>
      </c>
      <c r="E1176" s="324">
        <f t="shared" si="213"/>
        <v>106</v>
      </c>
      <c r="F1176" s="310"/>
      <c r="G1176" s="307">
        <f t="shared" si="210"/>
        <v>39783</v>
      </c>
      <c r="I1176" s="310">
        <f t="shared" si="214"/>
        <v>0</v>
      </c>
      <c r="J1176" s="309">
        <f t="shared" si="214"/>
        <v>0</v>
      </c>
      <c r="K1176" s="308"/>
      <c r="L1176" s="307">
        <f t="shared" si="215"/>
        <v>39783</v>
      </c>
      <c r="M1176" s="311"/>
      <c r="N1176" s="309">
        <f t="shared" si="216"/>
        <v>50</v>
      </c>
      <c r="O1176" s="309">
        <f t="shared" si="216"/>
        <v>106</v>
      </c>
    </row>
    <row r="1177" spans="2:15" s="306" customFormat="1" ht="12.75">
      <c r="B1177" s="307">
        <f t="shared" si="184"/>
        <v>39814</v>
      </c>
      <c r="C1177" s="308"/>
      <c r="D1177" s="310">
        <f aca="true" t="shared" si="217" ref="D1177:E1179">+D332</f>
        <v>50</v>
      </c>
      <c r="E1177" s="324">
        <f t="shared" si="217"/>
        <v>106.81967</v>
      </c>
      <c r="F1177" s="310"/>
      <c r="G1177" s="307">
        <f aca="true" t="shared" si="218" ref="G1177:G1182">+B694</f>
        <v>39814</v>
      </c>
      <c r="I1177" s="310">
        <f aca="true" t="shared" si="219" ref="I1177:J1179">+D694</f>
        <v>0</v>
      </c>
      <c r="J1177" s="309">
        <f t="shared" si="219"/>
        <v>0</v>
      </c>
      <c r="K1177" s="308"/>
      <c r="L1177" s="307">
        <f t="shared" si="215"/>
        <v>39814</v>
      </c>
      <c r="M1177" s="311"/>
      <c r="N1177" s="309">
        <f aca="true" t="shared" si="220" ref="N1177:O1179">+D1177+I1177</f>
        <v>50</v>
      </c>
      <c r="O1177" s="309">
        <f t="shared" si="220"/>
        <v>106.81967</v>
      </c>
    </row>
    <row r="1178" spans="2:15" s="306" customFormat="1" ht="12.75">
      <c r="B1178" s="307">
        <f t="shared" si="184"/>
        <v>39845</v>
      </c>
      <c r="C1178" s="308"/>
      <c r="D1178" s="310">
        <f t="shared" si="217"/>
        <v>50</v>
      </c>
      <c r="E1178" s="324">
        <f t="shared" si="217"/>
        <v>107.362036</v>
      </c>
      <c r="F1178" s="310"/>
      <c r="G1178" s="307">
        <f t="shared" si="218"/>
        <v>39845</v>
      </c>
      <c r="I1178" s="310">
        <f t="shared" si="219"/>
        <v>0</v>
      </c>
      <c r="J1178" s="309">
        <f t="shared" si="219"/>
        <v>0</v>
      </c>
      <c r="K1178" s="308"/>
      <c r="L1178" s="307">
        <f t="shared" si="215"/>
        <v>39845</v>
      </c>
      <c r="M1178" s="311"/>
      <c r="N1178" s="309">
        <f t="shared" si="220"/>
        <v>50</v>
      </c>
      <c r="O1178" s="309">
        <f t="shared" si="220"/>
        <v>107.362036</v>
      </c>
    </row>
    <row r="1179" spans="2:15" s="306" customFormat="1" ht="12.75">
      <c r="B1179" s="307">
        <f t="shared" si="184"/>
        <v>39873</v>
      </c>
      <c r="C1179" s="308"/>
      <c r="D1179" s="310">
        <f t="shared" si="217"/>
        <v>50</v>
      </c>
      <c r="E1179" s="324">
        <f t="shared" si="217"/>
        <v>107.504409</v>
      </c>
      <c r="F1179" s="310"/>
      <c r="G1179" s="307">
        <f t="shared" si="218"/>
        <v>39873</v>
      </c>
      <c r="I1179" s="310">
        <f t="shared" si="219"/>
        <v>0</v>
      </c>
      <c r="J1179" s="309">
        <f t="shared" si="219"/>
        <v>0</v>
      </c>
      <c r="K1179" s="308"/>
      <c r="L1179" s="307">
        <f t="shared" si="215"/>
        <v>39873</v>
      </c>
      <c r="M1179" s="311"/>
      <c r="N1179" s="309">
        <f t="shared" si="220"/>
        <v>50</v>
      </c>
      <c r="O1179" s="309">
        <f t="shared" si="220"/>
        <v>107.504409</v>
      </c>
    </row>
    <row r="1180" spans="2:15" s="306" customFormat="1" ht="12.75">
      <c r="B1180" s="307">
        <f t="shared" si="184"/>
        <v>39904</v>
      </c>
      <c r="C1180" s="308"/>
      <c r="D1180" s="310">
        <f aca="true" t="shared" si="221" ref="D1180:E1182">+D335</f>
        <v>50</v>
      </c>
      <c r="E1180" s="324">
        <f t="shared" si="221"/>
        <v>91.275314</v>
      </c>
      <c r="F1180" s="310"/>
      <c r="G1180" s="307">
        <f t="shared" si="218"/>
        <v>39904</v>
      </c>
      <c r="I1180" s="310">
        <f aca="true" t="shared" si="222" ref="I1180:J1182">+D697</f>
        <v>0</v>
      </c>
      <c r="J1180" s="309">
        <f t="shared" si="222"/>
        <v>0</v>
      </c>
      <c r="K1180" s="308"/>
      <c r="L1180" s="307">
        <f aca="true" t="shared" si="223" ref="L1180:L1185">+B1180</f>
        <v>39904</v>
      </c>
      <c r="M1180" s="311"/>
      <c r="N1180" s="309">
        <f aca="true" t="shared" si="224" ref="N1180:O1182">+D1180+I1180</f>
        <v>50</v>
      </c>
      <c r="O1180" s="309">
        <f t="shared" si="224"/>
        <v>91.275314</v>
      </c>
    </row>
    <row r="1181" spans="2:15" s="306" customFormat="1" ht="12.75">
      <c r="B1181" s="307">
        <f t="shared" si="184"/>
        <v>39934</v>
      </c>
      <c r="C1181" s="308"/>
      <c r="D1181" s="310">
        <f t="shared" si="221"/>
        <v>50</v>
      </c>
      <c r="E1181" s="324">
        <f t="shared" si="221"/>
        <v>91.581983</v>
      </c>
      <c r="F1181" s="310"/>
      <c r="G1181" s="307">
        <f t="shared" si="218"/>
        <v>39934</v>
      </c>
      <c r="I1181" s="310">
        <f t="shared" si="222"/>
        <v>0</v>
      </c>
      <c r="J1181" s="309">
        <f t="shared" si="222"/>
        <v>0</v>
      </c>
      <c r="K1181" s="308"/>
      <c r="L1181" s="307">
        <f t="shared" si="223"/>
        <v>39934</v>
      </c>
      <c r="M1181" s="311"/>
      <c r="N1181" s="309">
        <f t="shared" si="224"/>
        <v>50</v>
      </c>
      <c r="O1181" s="309">
        <f t="shared" si="224"/>
        <v>91.581983</v>
      </c>
    </row>
    <row r="1182" spans="2:15" s="306" customFormat="1" ht="12.75">
      <c r="B1182" s="307">
        <f aca="true" t="shared" si="225" ref="B1182:B1212">+B1062</f>
        <v>39965</v>
      </c>
      <c r="C1182" s="308"/>
      <c r="D1182" s="310">
        <f t="shared" si="221"/>
        <v>50</v>
      </c>
      <c r="E1182" s="324">
        <f t="shared" si="221"/>
        <v>91.740029</v>
      </c>
      <c r="F1182" s="310"/>
      <c r="G1182" s="307">
        <f t="shared" si="218"/>
        <v>39965</v>
      </c>
      <c r="I1182" s="310">
        <f t="shared" si="222"/>
        <v>0</v>
      </c>
      <c r="J1182" s="309">
        <f t="shared" si="222"/>
        <v>0</v>
      </c>
      <c r="K1182" s="308"/>
      <c r="L1182" s="307">
        <f t="shared" si="223"/>
        <v>39965</v>
      </c>
      <c r="M1182" s="311"/>
      <c r="N1182" s="309">
        <f t="shared" si="224"/>
        <v>50</v>
      </c>
      <c r="O1182" s="309">
        <f t="shared" si="224"/>
        <v>91.740029</v>
      </c>
    </row>
    <row r="1183" spans="2:15" s="306" customFormat="1" ht="12.75">
      <c r="B1183" s="307">
        <f t="shared" si="225"/>
        <v>39995</v>
      </c>
      <c r="C1183" s="308"/>
      <c r="D1183" s="310">
        <f aca="true" t="shared" si="226" ref="D1183:E1185">+D338</f>
        <v>50</v>
      </c>
      <c r="E1183" s="324">
        <f t="shared" si="226"/>
        <v>91.718664</v>
      </c>
      <c r="F1183" s="310"/>
      <c r="G1183" s="307">
        <f aca="true" t="shared" si="227" ref="G1183:G1188">+B700</f>
        <v>39995</v>
      </c>
      <c r="I1183" s="310">
        <f aca="true" t="shared" si="228" ref="I1183:J1185">+D700</f>
        <v>0</v>
      </c>
      <c r="J1183" s="309">
        <f t="shared" si="228"/>
        <v>0</v>
      </c>
      <c r="K1183" s="308"/>
      <c r="L1183" s="307">
        <f t="shared" si="223"/>
        <v>39995</v>
      </c>
      <c r="M1183" s="311"/>
      <c r="N1183" s="309">
        <f aca="true" t="shared" si="229" ref="N1183:O1185">+D1183+I1183</f>
        <v>50</v>
      </c>
      <c r="O1183" s="309">
        <f t="shared" si="229"/>
        <v>91.718664</v>
      </c>
    </row>
    <row r="1184" spans="2:15" s="306" customFormat="1" ht="12.75">
      <c r="B1184" s="307">
        <f t="shared" si="225"/>
        <v>40026</v>
      </c>
      <c r="C1184" s="308"/>
      <c r="D1184" s="310">
        <f t="shared" si="226"/>
        <v>50</v>
      </c>
      <c r="E1184" s="324">
        <f t="shared" si="226"/>
        <v>91.875925</v>
      </c>
      <c r="F1184" s="310"/>
      <c r="G1184" s="307">
        <f t="shared" si="227"/>
        <v>40026</v>
      </c>
      <c r="I1184" s="310">
        <f t="shared" si="228"/>
        <v>0</v>
      </c>
      <c r="J1184" s="309">
        <f t="shared" si="228"/>
        <v>0</v>
      </c>
      <c r="K1184" s="308"/>
      <c r="L1184" s="307">
        <f t="shared" si="223"/>
        <v>40026</v>
      </c>
      <c r="M1184" s="311"/>
      <c r="N1184" s="309">
        <f t="shared" si="229"/>
        <v>50</v>
      </c>
      <c r="O1184" s="309">
        <f t="shared" si="229"/>
        <v>91.875925</v>
      </c>
    </row>
    <row r="1185" spans="2:15" s="306" customFormat="1" ht="12.75">
      <c r="B1185" s="307">
        <f t="shared" si="225"/>
        <v>40057</v>
      </c>
      <c r="C1185" s="308"/>
      <c r="D1185" s="310">
        <f t="shared" si="226"/>
        <v>50</v>
      </c>
      <c r="E1185" s="324">
        <f t="shared" si="226"/>
        <v>91.929053</v>
      </c>
      <c r="F1185" s="310"/>
      <c r="G1185" s="307">
        <f t="shared" si="227"/>
        <v>40057</v>
      </c>
      <c r="H1185" s="310"/>
      <c r="I1185" s="310">
        <f t="shared" si="228"/>
        <v>0</v>
      </c>
      <c r="J1185" s="309">
        <f t="shared" si="228"/>
        <v>0</v>
      </c>
      <c r="K1185" s="308"/>
      <c r="L1185" s="307">
        <f t="shared" si="223"/>
        <v>40057</v>
      </c>
      <c r="M1185" s="311"/>
      <c r="N1185" s="309">
        <f t="shared" si="229"/>
        <v>50</v>
      </c>
      <c r="O1185" s="309">
        <f t="shared" si="229"/>
        <v>91.929053</v>
      </c>
    </row>
    <row r="1186" spans="2:15" s="306" customFormat="1" ht="12.75">
      <c r="B1186" s="307">
        <f t="shared" si="225"/>
        <v>40087</v>
      </c>
      <c r="C1186" s="308"/>
      <c r="D1186" s="310">
        <f aca="true" t="shared" si="230" ref="D1186:E1188">+D341</f>
        <v>50</v>
      </c>
      <c r="E1186" s="324">
        <f t="shared" si="230"/>
        <v>92.507214</v>
      </c>
      <c r="F1186" s="310"/>
      <c r="G1186" s="307">
        <f t="shared" si="227"/>
        <v>40087</v>
      </c>
      <c r="H1186" s="310"/>
      <c r="I1186" s="310">
        <f aca="true" t="shared" si="231" ref="I1186:J1188">+D703</f>
        <v>0</v>
      </c>
      <c r="J1186" s="309">
        <f t="shared" si="231"/>
        <v>0</v>
      </c>
      <c r="K1186" s="308"/>
      <c r="L1186" s="307">
        <f aca="true" t="shared" si="232" ref="L1186:L1191">+B1186</f>
        <v>40087</v>
      </c>
      <c r="M1186" s="311"/>
      <c r="N1186" s="309">
        <f aca="true" t="shared" si="233" ref="N1186:O1188">+D1186+I1186</f>
        <v>50</v>
      </c>
      <c r="O1186" s="309">
        <f t="shared" si="233"/>
        <v>92.507214</v>
      </c>
    </row>
    <row r="1187" spans="2:15" s="306" customFormat="1" ht="12.75">
      <c r="B1187" s="307">
        <f t="shared" si="225"/>
        <v>40118</v>
      </c>
      <c r="C1187" s="308"/>
      <c r="D1187" s="310">
        <f t="shared" si="230"/>
        <v>50</v>
      </c>
      <c r="E1187" s="324">
        <f t="shared" si="230"/>
        <v>92.669436</v>
      </c>
      <c r="F1187" s="310"/>
      <c r="G1187" s="307">
        <f t="shared" si="227"/>
        <v>40118</v>
      </c>
      <c r="H1187" s="310"/>
      <c r="I1187" s="310">
        <f t="shared" si="231"/>
        <v>0</v>
      </c>
      <c r="J1187" s="309">
        <f t="shared" si="231"/>
        <v>0</v>
      </c>
      <c r="K1187" s="308"/>
      <c r="L1187" s="307">
        <f t="shared" si="232"/>
        <v>40118</v>
      </c>
      <c r="M1187" s="311"/>
      <c r="N1187" s="309">
        <f t="shared" si="233"/>
        <v>50</v>
      </c>
      <c r="O1187" s="309">
        <f t="shared" si="233"/>
        <v>92.669436</v>
      </c>
    </row>
    <row r="1188" spans="2:15" s="306" customFormat="1" ht="12.75">
      <c r="B1188" s="307">
        <f t="shared" si="225"/>
        <v>40148</v>
      </c>
      <c r="C1188" s="308"/>
      <c r="D1188" s="310">
        <f t="shared" si="230"/>
        <v>50</v>
      </c>
      <c r="E1188" s="324">
        <f t="shared" si="230"/>
        <v>71.720468</v>
      </c>
      <c r="F1188" s="310"/>
      <c r="G1188" s="307">
        <f t="shared" si="227"/>
        <v>40148</v>
      </c>
      <c r="H1188" s="310"/>
      <c r="I1188" s="310">
        <f t="shared" si="231"/>
        <v>0</v>
      </c>
      <c r="J1188" s="309">
        <f t="shared" si="231"/>
        <v>0</v>
      </c>
      <c r="K1188" s="308"/>
      <c r="L1188" s="307">
        <f t="shared" si="232"/>
        <v>40148</v>
      </c>
      <c r="M1188" s="311"/>
      <c r="N1188" s="309">
        <f t="shared" si="233"/>
        <v>50</v>
      </c>
      <c r="O1188" s="309">
        <f t="shared" si="233"/>
        <v>71.720468</v>
      </c>
    </row>
    <row r="1189" spans="2:15" s="306" customFormat="1" ht="12.75">
      <c r="B1189" s="307">
        <f t="shared" si="225"/>
        <v>40179</v>
      </c>
      <c r="C1189" s="308"/>
      <c r="D1189" s="310">
        <f aca="true" t="shared" si="234" ref="D1189:E1191">+D344</f>
        <v>50</v>
      </c>
      <c r="E1189" s="324">
        <f t="shared" si="234"/>
        <v>71.720468</v>
      </c>
      <c r="F1189" s="310"/>
      <c r="G1189" s="307">
        <f aca="true" t="shared" si="235" ref="G1189:G1200">+B706</f>
        <v>40179</v>
      </c>
      <c r="H1189" s="310"/>
      <c r="I1189" s="310">
        <f aca="true" t="shared" si="236" ref="I1189:J1191">+D706</f>
        <v>0</v>
      </c>
      <c r="J1189" s="309">
        <f t="shared" si="236"/>
        <v>0</v>
      </c>
      <c r="K1189" s="308"/>
      <c r="L1189" s="307">
        <f t="shared" si="232"/>
        <v>40179</v>
      </c>
      <c r="M1189" s="311"/>
      <c r="N1189" s="309">
        <f aca="true" t="shared" si="237" ref="N1189:O1191">+D1189+I1189</f>
        <v>50</v>
      </c>
      <c r="O1189" s="309">
        <f t="shared" si="237"/>
        <v>71.720468</v>
      </c>
    </row>
    <row r="1190" spans="2:15" s="306" customFormat="1" ht="12.75">
      <c r="B1190" s="307">
        <f t="shared" si="225"/>
        <v>40210</v>
      </c>
      <c r="C1190" s="308"/>
      <c r="D1190" s="310">
        <f t="shared" si="234"/>
        <v>49</v>
      </c>
      <c r="E1190" s="324">
        <f t="shared" si="234"/>
        <v>71.854036</v>
      </c>
      <c r="F1190" s="310"/>
      <c r="G1190" s="307">
        <f t="shared" si="235"/>
        <v>40210</v>
      </c>
      <c r="H1190" s="310"/>
      <c r="I1190" s="310">
        <f t="shared" si="236"/>
        <v>0</v>
      </c>
      <c r="J1190" s="309">
        <f t="shared" si="236"/>
        <v>0</v>
      </c>
      <c r="K1190" s="308"/>
      <c r="L1190" s="307">
        <f t="shared" si="232"/>
        <v>40210</v>
      </c>
      <c r="M1190" s="311"/>
      <c r="N1190" s="309">
        <f t="shared" si="237"/>
        <v>49</v>
      </c>
      <c r="O1190" s="309">
        <f t="shared" si="237"/>
        <v>71.854036</v>
      </c>
    </row>
    <row r="1191" spans="2:15" s="306" customFormat="1" ht="12.75">
      <c r="B1191" s="307">
        <f t="shared" si="225"/>
        <v>40238</v>
      </c>
      <c r="C1191" s="308"/>
      <c r="D1191" s="310">
        <f t="shared" si="234"/>
        <v>49</v>
      </c>
      <c r="E1191" s="324">
        <f t="shared" si="234"/>
        <v>71.780548</v>
      </c>
      <c r="F1191" s="310"/>
      <c r="G1191" s="307">
        <f t="shared" si="235"/>
        <v>40238</v>
      </c>
      <c r="H1191" s="310"/>
      <c r="I1191" s="310">
        <f t="shared" si="236"/>
        <v>0</v>
      </c>
      <c r="J1191" s="309">
        <f t="shared" si="236"/>
        <v>0</v>
      </c>
      <c r="K1191" s="308"/>
      <c r="L1191" s="307">
        <f t="shared" si="232"/>
        <v>40238</v>
      </c>
      <c r="M1191" s="311"/>
      <c r="N1191" s="309">
        <f t="shared" si="237"/>
        <v>49</v>
      </c>
      <c r="O1191" s="309">
        <f t="shared" si="237"/>
        <v>71.780548</v>
      </c>
    </row>
    <row r="1192" spans="2:15" s="306" customFormat="1" ht="12.75">
      <c r="B1192" s="307">
        <f t="shared" si="225"/>
        <v>40269</v>
      </c>
      <c r="C1192" s="308"/>
      <c r="D1192" s="310">
        <f aca="true" t="shared" si="238" ref="D1192:E1197">+D347</f>
        <v>49</v>
      </c>
      <c r="E1192" s="324">
        <f t="shared" si="238"/>
        <v>71.482618</v>
      </c>
      <c r="F1192" s="310"/>
      <c r="G1192" s="307">
        <f t="shared" si="235"/>
        <v>40269</v>
      </c>
      <c r="H1192" s="310"/>
      <c r="I1192" s="310">
        <f aca="true" t="shared" si="239" ref="I1192:J1197">+D709</f>
        <v>0</v>
      </c>
      <c r="J1192" s="309">
        <f t="shared" si="239"/>
        <v>0</v>
      </c>
      <c r="K1192" s="308"/>
      <c r="L1192" s="307">
        <f aca="true" t="shared" si="240" ref="L1192:L1200">+B1192</f>
        <v>40269</v>
      </c>
      <c r="M1192" s="311"/>
      <c r="N1192" s="309">
        <f aca="true" t="shared" si="241" ref="N1192:O1197">+D1192+I1192</f>
        <v>49</v>
      </c>
      <c r="O1192" s="309">
        <f t="shared" si="241"/>
        <v>71.482618</v>
      </c>
    </row>
    <row r="1193" spans="2:15" s="306" customFormat="1" ht="12.75">
      <c r="B1193" s="307">
        <f t="shared" si="225"/>
        <v>40299</v>
      </c>
      <c r="C1193" s="308"/>
      <c r="D1193" s="310">
        <f t="shared" si="238"/>
        <v>49</v>
      </c>
      <c r="E1193" s="324">
        <f t="shared" si="238"/>
        <v>71.577756</v>
      </c>
      <c r="F1193" s="310"/>
      <c r="G1193" s="307">
        <f t="shared" si="235"/>
        <v>40299</v>
      </c>
      <c r="H1193" s="310"/>
      <c r="I1193" s="310">
        <f t="shared" si="239"/>
        <v>0</v>
      </c>
      <c r="J1193" s="309">
        <f t="shared" si="239"/>
        <v>0</v>
      </c>
      <c r="K1193" s="308"/>
      <c r="L1193" s="307">
        <f t="shared" si="240"/>
        <v>40299</v>
      </c>
      <c r="M1193" s="311"/>
      <c r="N1193" s="309">
        <f t="shared" si="241"/>
        <v>49</v>
      </c>
      <c r="O1193" s="309">
        <f t="shared" si="241"/>
        <v>71.577756</v>
      </c>
    </row>
    <row r="1194" spans="2:15" s="306" customFormat="1" ht="12.75">
      <c r="B1194" s="307">
        <f t="shared" si="225"/>
        <v>40330</v>
      </c>
      <c r="C1194" s="308"/>
      <c r="D1194" s="310">
        <f t="shared" si="238"/>
        <v>49</v>
      </c>
      <c r="E1194" s="324">
        <f t="shared" si="238"/>
        <v>71.708114</v>
      </c>
      <c r="F1194" s="310"/>
      <c r="G1194" s="307">
        <f t="shared" si="235"/>
        <v>40330</v>
      </c>
      <c r="H1194" s="310"/>
      <c r="I1194" s="310">
        <f t="shared" si="239"/>
        <v>0</v>
      </c>
      <c r="J1194" s="309">
        <f t="shared" si="239"/>
        <v>0</v>
      </c>
      <c r="K1194" s="308"/>
      <c r="L1194" s="307">
        <f t="shared" si="240"/>
        <v>40330</v>
      </c>
      <c r="M1194" s="311"/>
      <c r="N1194" s="309">
        <f t="shared" si="241"/>
        <v>49</v>
      </c>
      <c r="O1194" s="309">
        <f t="shared" si="241"/>
        <v>71.708114</v>
      </c>
    </row>
    <row r="1195" spans="2:15" s="306" customFormat="1" ht="12.75">
      <c r="B1195" s="307">
        <f t="shared" si="225"/>
        <v>40360</v>
      </c>
      <c r="C1195" s="308"/>
      <c r="D1195" s="310">
        <f t="shared" si="238"/>
        <v>49</v>
      </c>
      <c r="E1195" s="324">
        <f t="shared" si="238"/>
        <v>71.858429</v>
      </c>
      <c r="F1195" s="310"/>
      <c r="G1195" s="307">
        <f t="shared" si="235"/>
        <v>40360</v>
      </c>
      <c r="H1195" s="310"/>
      <c r="I1195" s="310">
        <f t="shared" si="239"/>
        <v>0</v>
      </c>
      <c r="J1195" s="309">
        <f t="shared" si="239"/>
        <v>0</v>
      </c>
      <c r="K1195" s="308"/>
      <c r="L1195" s="307">
        <f t="shared" si="240"/>
        <v>40360</v>
      </c>
      <c r="M1195" s="311"/>
      <c r="N1195" s="309">
        <f t="shared" si="241"/>
        <v>49</v>
      </c>
      <c r="O1195" s="309">
        <f t="shared" si="241"/>
        <v>71.858429</v>
      </c>
    </row>
    <row r="1196" spans="2:15" s="306" customFormat="1" ht="12.75">
      <c r="B1196" s="307">
        <f t="shared" si="225"/>
        <v>40391</v>
      </c>
      <c r="C1196" s="308"/>
      <c r="D1196" s="310">
        <f t="shared" si="238"/>
        <v>50</v>
      </c>
      <c r="E1196" s="324">
        <f t="shared" si="238"/>
        <v>74.529305</v>
      </c>
      <c r="F1196" s="310"/>
      <c r="G1196" s="307">
        <f t="shared" si="235"/>
        <v>40391</v>
      </c>
      <c r="H1196" s="310"/>
      <c r="I1196" s="310">
        <f t="shared" si="239"/>
        <v>0</v>
      </c>
      <c r="J1196" s="309">
        <f t="shared" si="239"/>
        <v>0</v>
      </c>
      <c r="K1196" s="308"/>
      <c r="L1196" s="307">
        <f t="shared" si="240"/>
        <v>40391</v>
      </c>
      <c r="M1196" s="311"/>
      <c r="N1196" s="309">
        <f t="shared" si="241"/>
        <v>50</v>
      </c>
      <c r="O1196" s="309">
        <f t="shared" si="241"/>
        <v>74.529305</v>
      </c>
    </row>
    <row r="1197" spans="2:15" s="306" customFormat="1" ht="12.75">
      <c r="B1197" s="307">
        <f t="shared" si="225"/>
        <v>40422</v>
      </c>
      <c r="C1197" s="308"/>
      <c r="D1197" s="310">
        <f t="shared" si="238"/>
        <v>50</v>
      </c>
      <c r="E1197" s="324">
        <f t="shared" si="238"/>
        <v>74.742771</v>
      </c>
      <c r="F1197" s="310"/>
      <c r="G1197" s="307">
        <f t="shared" si="235"/>
        <v>40422</v>
      </c>
      <c r="H1197" s="310"/>
      <c r="I1197" s="310">
        <f t="shared" si="239"/>
        <v>0</v>
      </c>
      <c r="J1197" s="309">
        <f t="shared" si="239"/>
        <v>0</v>
      </c>
      <c r="K1197" s="308"/>
      <c r="L1197" s="307">
        <f t="shared" si="240"/>
        <v>40422</v>
      </c>
      <c r="M1197" s="311"/>
      <c r="N1197" s="309">
        <f t="shared" si="241"/>
        <v>50</v>
      </c>
      <c r="O1197" s="309">
        <f t="shared" si="241"/>
        <v>74.742771</v>
      </c>
    </row>
    <row r="1198" spans="2:15" s="306" customFormat="1" ht="12.75">
      <c r="B1198" s="307">
        <f t="shared" si="225"/>
        <v>40452</v>
      </c>
      <c r="C1198" s="308"/>
      <c r="D1198" s="310">
        <f aca="true" t="shared" si="242" ref="D1198:E1200">+D353</f>
        <v>50</v>
      </c>
      <c r="E1198" s="324">
        <f t="shared" si="242"/>
        <v>75.21389</v>
      </c>
      <c r="F1198" s="310"/>
      <c r="G1198" s="307">
        <f t="shared" si="235"/>
        <v>40452</v>
      </c>
      <c r="H1198" s="310"/>
      <c r="I1198" s="310">
        <f aca="true" t="shared" si="243" ref="I1198:J1200">+D715</f>
        <v>0</v>
      </c>
      <c r="J1198" s="309">
        <f t="shared" si="243"/>
        <v>0</v>
      </c>
      <c r="K1198" s="308"/>
      <c r="L1198" s="307">
        <f t="shared" si="240"/>
        <v>40452</v>
      </c>
      <c r="M1198" s="311"/>
      <c r="N1198" s="309">
        <f aca="true" t="shared" si="244" ref="N1198:O1200">+D1198+I1198</f>
        <v>50</v>
      </c>
      <c r="O1198" s="309">
        <f t="shared" si="244"/>
        <v>75.21389</v>
      </c>
    </row>
    <row r="1199" spans="2:15" s="306" customFormat="1" ht="12.75">
      <c r="B1199" s="307">
        <f t="shared" si="225"/>
        <v>40483</v>
      </c>
      <c r="C1199" s="308"/>
      <c r="D1199" s="310">
        <f t="shared" si="242"/>
        <v>50</v>
      </c>
      <c r="E1199" s="324">
        <f t="shared" si="242"/>
        <v>74.551674</v>
      </c>
      <c r="F1199" s="310"/>
      <c r="G1199" s="307">
        <f t="shared" si="235"/>
        <v>40483</v>
      </c>
      <c r="H1199" s="310"/>
      <c r="I1199" s="310">
        <f t="shared" si="243"/>
        <v>0</v>
      </c>
      <c r="J1199" s="309">
        <f t="shared" si="243"/>
        <v>0</v>
      </c>
      <c r="K1199" s="308"/>
      <c r="L1199" s="307">
        <f t="shared" si="240"/>
        <v>40483</v>
      </c>
      <c r="M1199" s="311"/>
      <c r="N1199" s="309">
        <f t="shared" si="244"/>
        <v>50</v>
      </c>
      <c r="O1199" s="309">
        <f t="shared" si="244"/>
        <v>74.551674</v>
      </c>
    </row>
    <row r="1200" spans="2:15" s="306" customFormat="1" ht="12.75">
      <c r="B1200" s="307">
        <f t="shared" si="225"/>
        <v>40513</v>
      </c>
      <c r="C1200" s="308"/>
      <c r="D1200" s="310">
        <f t="shared" si="242"/>
        <v>49</v>
      </c>
      <c r="E1200" s="324">
        <f t="shared" si="242"/>
        <v>60.150661</v>
      </c>
      <c r="F1200" s="310"/>
      <c r="G1200" s="307">
        <f t="shared" si="235"/>
        <v>40513</v>
      </c>
      <c r="H1200" s="310"/>
      <c r="I1200" s="310">
        <f t="shared" si="243"/>
        <v>0</v>
      </c>
      <c r="J1200" s="309">
        <f t="shared" si="243"/>
        <v>0</v>
      </c>
      <c r="K1200" s="308"/>
      <c r="L1200" s="307">
        <f t="shared" si="240"/>
        <v>40513</v>
      </c>
      <c r="M1200" s="311"/>
      <c r="N1200" s="309">
        <f t="shared" si="244"/>
        <v>49</v>
      </c>
      <c r="O1200" s="309">
        <f t="shared" si="244"/>
        <v>60.150661</v>
      </c>
    </row>
    <row r="1201" spans="2:15" s="306" customFormat="1" ht="12.75">
      <c r="B1201" s="307">
        <f t="shared" si="225"/>
        <v>40544</v>
      </c>
      <c r="C1201" s="308"/>
      <c r="D1201" s="310">
        <f aca="true" t="shared" si="245" ref="D1201:E1203">+D356</f>
        <v>49</v>
      </c>
      <c r="E1201" s="324">
        <f t="shared" si="245"/>
        <v>60.194718</v>
      </c>
      <c r="F1201" s="310"/>
      <c r="G1201" s="307">
        <f aca="true" t="shared" si="246" ref="G1201:G1206">+B718</f>
        <v>40544</v>
      </c>
      <c r="H1201" s="310"/>
      <c r="I1201" s="310">
        <f aca="true" t="shared" si="247" ref="I1201:J1203">+D718</f>
        <v>0</v>
      </c>
      <c r="J1201" s="309">
        <f t="shared" si="247"/>
        <v>0</v>
      </c>
      <c r="K1201" s="308"/>
      <c r="L1201" s="307">
        <f aca="true" t="shared" si="248" ref="L1201:L1206">+B1201</f>
        <v>40544</v>
      </c>
      <c r="M1201" s="311"/>
      <c r="N1201" s="309">
        <f aca="true" t="shared" si="249" ref="N1201:O1203">+D1201+I1201</f>
        <v>49</v>
      </c>
      <c r="O1201" s="309">
        <f t="shared" si="249"/>
        <v>60.194718</v>
      </c>
    </row>
    <row r="1202" spans="2:15" s="306" customFormat="1" ht="12.75">
      <c r="B1202" s="307">
        <f t="shared" si="225"/>
        <v>40575</v>
      </c>
      <c r="C1202" s="308"/>
      <c r="D1202" s="310">
        <f t="shared" si="245"/>
        <v>49</v>
      </c>
      <c r="E1202" s="324">
        <f t="shared" si="245"/>
        <v>60.287689</v>
      </c>
      <c r="F1202" s="310"/>
      <c r="G1202" s="307">
        <f t="shared" si="246"/>
        <v>40575</v>
      </c>
      <c r="H1202" s="310"/>
      <c r="I1202" s="310">
        <f t="shared" si="247"/>
        <v>0</v>
      </c>
      <c r="J1202" s="309">
        <f t="shared" si="247"/>
        <v>0</v>
      </c>
      <c r="K1202" s="308"/>
      <c r="L1202" s="307">
        <f t="shared" si="248"/>
        <v>40575</v>
      </c>
      <c r="M1202" s="311"/>
      <c r="N1202" s="309">
        <f t="shared" si="249"/>
        <v>49</v>
      </c>
      <c r="O1202" s="309">
        <f t="shared" si="249"/>
        <v>60.287689</v>
      </c>
    </row>
    <row r="1203" spans="2:15" s="306" customFormat="1" ht="12.75">
      <c r="B1203" s="307">
        <f t="shared" si="225"/>
        <v>40603</v>
      </c>
      <c r="C1203" s="308"/>
      <c r="D1203" s="310">
        <f t="shared" si="245"/>
        <v>49</v>
      </c>
      <c r="E1203" s="324">
        <f t="shared" si="245"/>
        <v>60.381017</v>
      </c>
      <c r="F1203" s="310"/>
      <c r="G1203" s="307">
        <f t="shared" si="246"/>
        <v>40603</v>
      </c>
      <c r="H1203" s="310"/>
      <c r="I1203" s="310">
        <f t="shared" si="247"/>
        <v>0</v>
      </c>
      <c r="J1203" s="309">
        <f t="shared" si="247"/>
        <v>0</v>
      </c>
      <c r="K1203" s="308"/>
      <c r="L1203" s="307">
        <f t="shared" si="248"/>
        <v>40603</v>
      </c>
      <c r="M1203" s="311"/>
      <c r="N1203" s="309">
        <f t="shared" si="249"/>
        <v>49</v>
      </c>
      <c r="O1203" s="309">
        <f t="shared" si="249"/>
        <v>60.381017</v>
      </c>
    </row>
    <row r="1204" spans="2:15" s="306" customFormat="1" ht="12.75">
      <c r="B1204" s="307">
        <f t="shared" si="225"/>
        <v>40634</v>
      </c>
      <c r="C1204" s="308"/>
      <c r="D1204" s="310">
        <f aca="true" t="shared" si="250" ref="D1204:E1206">+D359</f>
        <v>49</v>
      </c>
      <c r="E1204" s="324">
        <f t="shared" si="250"/>
        <v>62.432871</v>
      </c>
      <c r="F1204" s="310"/>
      <c r="G1204" s="307">
        <f t="shared" si="246"/>
        <v>40634</v>
      </c>
      <c r="H1204" s="310"/>
      <c r="I1204" s="310">
        <f aca="true" t="shared" si="251" ref="I1204:J1206">+D721</f>
        <v>0</v>
      </c>
      <c r="J1204" s="309">
        <f t="shared" si="251"/>
        <v>0</v>
      </c>
      <c r="K1204" s="308"/>
      <c r="L1204" s="307">
        <f t="shared" si="248"/>
        <v>40634</v>
      </c>
      <c r="M1204" s="311"/>
      <c r="N1204" s="309">
        <f aca="true" t="shared" si="252" ref="N1204:O1206">+D1204+I1204</f>
        <v>49</v>
      </c>
      <c r="O1204" s="309">
        <f t="shared" si="252"/>
        <v>62.432871</v>
      </c>
    </row>
    <row r="1205" spans="2:15" s="306" customFormat="1" ht="12.75">
      <c r="B1205" s="307">
        <f t="shared" si="225"/>
        <v>40664</v>
      </c>
      <c r="C1205" s="308"/>
      <c r="D1205" s="310">
        <f t="shared" si="250"/>
        <v>49</v>
      </c>
      <c r="E1205" s="324">
        <f t="shared" si="250"/>
        <v>62.679344</v>
      </c>
      <c r="F1205" s="310"/>
      <c r="G1205" s="307">
        <f t="shared" si="246"/>
        <v>40664</v>
      </c>
      <c r="H1205" s="310"/>
      <c r="I1205" s="310">
        <f t="shared" si="251"/>
        <v>0</v>
      </c>
      <c r="J1205" s="309">
        <f t="shared" si="251"/>
        <v>0</v>
      </c>
      <c r="K1205" s="308"/>
      <c r="L1205" s="307">
        <f t="shared" si="248"/>
        <v>40664</v>
      </c>
      <c r="M1205" s="311"/>
      <c r="N1205" s="309">
        <f t="shared" si="252"/>
        <v>49</v>
      </c>
      <c r="O1205" s="309">
        <f t="shared" si="252"/>
        <v>62.679344</v>
      </c>
    </row>
    <row r="1206" spans="2:15" s="306" customFormat="1" ht="12.75">
      <c r="B1206" s="307">
        <f t="shared" si="225"/>
        <v>40695</v>
      </c>
      <c r="C1206" s="308"/>
      <c r="D1206" s="310">
        <f t="shared" si="250"/>
        <v>49</v>
      </c>
      <c r="E1206" s="324">
        <f t="shared" si="250"/>
        <v>62.828244</v>
      </c>
      <c r="F1206" s="310"/>
      <c r="G1206" s="307">
        <f t="shared" si="246"/>
        <v>40695</v>
      </c>
      <c r="H1206" s="310"/>
      <c r="I1206" s="310">
        <f t="shared" si="251"/>
        <v>0</v>
      </c>
      <c r="J1206" s="309">
        <f t="shared" si="251"/>
        <v>0</v>
      </c>
      <c r="K1206" s="308"/>
      <c r="L1206" s="307">
        <f t="shared" si="248"/>
        <v>40695</v>
      </c>
      <c r="M1206" s="311"/>
      <c r="N1206" s="309">
        <f t="shared" si="252"/>
        <v>49</v>
      </c>
      <c r="O1206" s="309">
        <f t="shared" si="252"/>
        <v>62.828244</v>
      </c>
    </row>
    <row r="1207" spans="2:15" s="306" customFormat="1" ht="12.75">
      <c r="B1207" s="307">
        <f t="shared" si="225"/>
        <v>40725</v>
      </c>
      <c r="C1207" s="308"/>
      <c r="D1207" s="310">
        <f aca="true" t="shared" si="253" ref="D1207:E1209">+D362</f>
        <v>49</v>
      </c>
      <c r="E1207" s="324">
        <f t="shared" si="253"/>
        <v>62.922631</v>
      </c>
      <c r="F1207" s="310"/>
      <c r="G1207" s="307">
        <f aca="true" t="shared" si="254" ref="G1207:G1212">+B724</f>
        <v>40725</v>
      </c>
      <c r="H1207" s="310"/>
      <c r="I1207" s="310">
        <f aca="true" t="shared" si="255" ref="I1207:J1209">+D724</f>
        <v>0</v>
      </c>
      <c r="J1207" s="309">
        <f t="shared" si="255"/>
        <v>0</v>
      </c>
      <c r="K1207" s="308"/>
      <c r="L1207" s="307">
        <f aca="true" t="shared" si="256" ref="L1207:L1212">+B1207</f>
        <v>40725</v>
      </c>
      <c r="M1207" s="311"/>
      <c r="N1207" s="309">
        <f aca="true" t="shared" si="257" ref="N1207:O1209">+D1207+I1207</f>
        <v>49</v>
      </c>
      <c r="O1207" s="309">
        <f t="shared" si="257"/>
        <v>62.922631</v>
      </c>
    </row>
    <row r="1208" spans="2:15" s="306" customFormat="1" ht="12.75">
      <c r="B1208" s="307">
        <f t="shared" si="225"/>
        <v>40756</v>
      </c>
      <c r="C1208" s="308"/>
      <c r="D1208" s="310">
        <f t="shared" si="253"/>
        <v>49</v>
      </c>
      <c r="E1208" s="324">
        <f t="shared" si="253"/>
        <v>62.98343</v>
      </c>
      <c r="F1208" s="310"/>
      <c r="G1208" s="307">
        <f t="shared" si="254"/>
        <v>40756</v>
      </c>
      <c r="H1208" s="310"/>
      <c r="I1208" s="310">
        <f t="shared" si="255"/>
        <v>0</v>
      </c>
      <c r="J1208" s="309">
        <f t="shared" si="255"/>
        <v>0</v>
      </c>
      <c r="K1208" s="308"/>
      <c r="L1208" s="307">
        <f t="shared" si="256"/>
        <v>40756</v>
      </c>
      <c r="M1208" s="311"/>
      <c r="N1208" s="309">
        <f t="shared" si="257"/>
        <v>49</v>
      </c>
      <c r="O1208" s="309">
        <f t="shared" si="257"/>
        <v>62.98343</v>
      </c>
    </row>
    <row r="1209" spans="2:15" s="306" customFormat="1" ht="12.75">
      <c r="B1209" s="307">
        <f t="shared" si="225"/>
        <v>40787</v>
      </c>
      <c r="C1209" s="308"/>
      <c r="D1209" s="310">
        <f t="shared" si="253"/>
        <v>49</v>
      </c>
      <c r="E1209" s="324">
        <f t="shared" si="253"/>
        <v>63.076626</v>
      </c>
      <c r="F1209" s="310"/>
      <c r="G1209" s="307">
        <f t="shared" si="254"/>
        <v>40787</v>
      </c>
      <c r="H1209" s="310"/>
      <c r="I1209" s="310">
        <f t="shared" si="255"/>
        <v>0</v>
      </c>
      <c r="J1209" s="309">
        <f t="shared" si="255"/>
        <v>0</v>
      </c>
      <c r="K1209" s="308"/>
      <c r="L1209" s="307">
        <f t="shared" si="256"/>
        <v>40787</v>
      </c>
      <c r="M1209" s="311"/>
      <c r="N1209" s="309">
        <f t="shared" si="257"/>
        <v>49</v>
      </c>
      <c r="O1209" s="309">
        <f t="shared" si="257"/>
        <v>63.076626</v>
      </c>
    </row>
    <row r="1210" spans="2:15" s="306" customFormat="1" ht="12.75">
      <c r="B1210" s="307">
        <f t="shared" si="225"/>
        <v>40817</v>
      </c>
      <c r="C1210" s="308"/>
      <c r="D1210" s="310">
        <f aca="true" t="shared" si="258" ref="D1210:E1212">+D365</f>
        <v>49</v>
      </c>
      <c r="E1210" s="324">
        <f t="shared" si="258"/>
        <v>63.318664</v>
      </c>
      <c r="F1210" s="310"/>
      <c r="G1210" s="307">
        <f t="shared" si="254"/>
        <v>40817</v>
      </c>
      <c r="H1210" s="310"/>
      <c r="I1210" s="310">
        <f aca="true" t="shared" si="259" ref="I1210:J1212">+D727</f>
        <v>0</v>
      </c>
      <c r="J1210" s="309">
        <f t="shared" si="259"/>
        <v>0</v>
      </c>
      <c r="K1210" s="308"/>
      <c r="L1210" s="307">
        <f t="shared" si="256"/>
        <v>40817</v>
      </c>
      <c r="M1210" s="311"/>
      <c r="N1210" s="309">
        <f aca="true" t="shared" si="260" ref="N1210:O1212">+D1210+I1210</f>
        <v>49</v>
      </c>
      <c r="O1210" s="309">
        <f t="shared" si="260"/>
        <v>63.318664</v>
      </c>
    </row>
    <row r="1211" spans="2:15" s="306" customFormat="1" ht="12.75">
      <c r="B1211" s="307">
        <f t="shared" si="225"/>
        <v>40848</v>
      </c>
      <c r="C1211" s="308"/>
      <c r="D1211" s="310">
        <f t="shared" si="258"/>
        <v>49</v>
      </c>
      <c r="E1211" s="324">
        <f t="shared" si="258"/>
        <v>63.370109</v>
      </c>
      <c r="F1211" s="310"/>
      <c r="G1211" s="307">
        <f t="shared" si="254"/>
        <v>40848</v>
      </c>
      <c r="H1211" s="310"/>
      <c r="I1211" s="310">
        <f t="shared" si="259"/>
        <v>0</v>
      </c>
      <c r="J1211" s="309">
        <f t="shared" si="259"/>
        <v>0</v>
      </c>
      <c r="K1211" s="308"/>
      <c r="L1211" s="307">
        <f t="shared" si="256"/>
        <v>40848</v>
      </c>
      <c r="M1211" s="311"/>
      <c r="N1211" s="309">
        <f t="shared" si="260"/>
        <v>49</v>
      </c>
      <c r="O1211" s="309">
        <f t="shared" si="260"/>
        <v>63.370109</v>
      </c>
    </row>
    <row r="1212" spans="2:15" s="306" customFormat="1" ht="12.75">
      <c r="B1212" s="307">
        <f t="shared" si="225"/>
        <v>40878</v>
      </c>
      <c r="C1212" s="308"/>
      <c r="D1212" s="310">
        <f t="shared" si="258"/>
        <v>49</v>
      </c>
      <c r="E1212" s="324">
        <f t="shared" si="258"/>
        <v>64.626017</v>
      </c>
      <c r="F1212" s="310"/>
      <c r="G1212" s="307">
        <f t="shared" si="254"/>
        <v>40878</v>
      </c>
      <c r="H1212" s="310"/>
      <c r="I1212" s="310">
        <f t="shared" si="259"/>
        <v>0</v>
      </c>
      <c r="J1212" s="309">
        <f t="shared" si="259"/>
        <v>0</v>
      </c>
      <c r="K1212" s="308"/>
      <c r="L1212" s="307">
        <f t="shared" si="256"/>
        <v>40878</v>
      </c>
      <c r="M1212" s="311"/>
      <c r="N1212" s="309">
        <f t="shared" si="260"/>
        <v>49</v>
      </c>
      <c r="O1212" s="309">
        <f t="shared" si="260"/>
        <v>64.626017</v>
      </c>
    </row>
    <row r="1213" spans="2:15" s="306" customFormat="1" ht="12.75">
      <c r="B1213" s="307">
        <f>+B1093</f>
        <v>40909</v>
      </c>
      <c r="C1213" s="308"/>
      <c r="D1213" s="310">
        <f>+D368</f>
        <v>49</v>
      </c>
      <c r="E1213" s="324">
        <f>+E368</f>
        <v>64.131334</v>
      </c>
      <c r="F1213" s="310"/>
      <c r="G1213" s="307">
        <f>+B730</f>
        <v>40909</v>
      </c>
      <c r="H1213" s="310"/>
      <c r="I1213" s="310">
        <f>+D730</f>
        <v>0</v>
      </c>
      <c r="J1213" s="309">
        <f>+E730</f>
        <v>0</v>
      </c>
      <c r="K1213" s="308"/>
      <c r="L1213" s="307">
        <f>+B1213</f>
        <v>40909</v>
      </c>
      <c r="M1213" s="311"/>
      <c r="N1213" s="309">
        <f>+D1213+I1213</f>
        <v>49</v>
      </c>
      <c r="O1213" s="309">
        <f>+E1213+J1213</f>
        <v>64.131334</v>
      </c>
    </row>
    <row r="1214" spans="2:15" s="306" customFormat="1" ht="12.75">
      <c r="B1214" s="307">
        <f>+B1094</f>
        <v>40940</v>
      </c>
      <c r="C1214" s="308"/>
      <c r="D1214" s="310">
        <f>+D369</f>
        <v>49</v>
      </c>
      <c r="E1214" s="324">
        <f>+E369</f>
        <v>64.19623</v>
      </c>
      <c r="F1214" s="310"/>
      <c r="G1214" s="307">
        <f>+B731</f>
        <v>40940</v>
      </c>
      <c r="H1214" s="310"/>
      <c r="I1214" s="310">
        <f>+D731</f>
        <v>0</v>
      </c>
      <c r="J1214" s="309">
        <f>+E731</f>
        <v>0</v>
      </c>
      <c r="K1214" s="308"/>
      <c r="L1214" s="307">
        <f>+B1214</f>
        <v>40940</v>
      </c>
      <c r="M1214" s="311"/>
      <c r="N1214" s="309">
        <f>+D1214+I1214</f>
        <v>49</v>
      </c>
      <c r="O1214" s="309">
        <f>+E1214+J1214</f>
        <v>64.19623</v>
      </c>
    </row>
    <row r="1215" spans="2:15" s="306" customFormat="1" ht="12.75">
      <c r="B1215" s="307">
        <f>+B1095</f>
        <v>40969</v>
      </c>
      <c r="C1215" s="308"/>
      <c r="D1215" s="310">
        <f>+D370</f>
        <v>49</v>
      </c>
      <c r="E1215" s="324">
        <f>+E370</f>
        <v>67.599757</v>
      </c>
      <c r="F1215" s="310"/>
      <c r="G1215" s="307">
        <f>+B732</f>
        <v>40969</v>
      </c>
      <c r="H1215" s="310"/>
      <c r="I1215" s="310">
        <f>+D732</f>
        <v>0</v>
      </c>
      <c r="J1215" s="309">
        <f>+E732</f>
        <v>0</v>
      </c>
      <c r="K1215" s="308"/>
      <c r="L1215" s="307">
        <f>+B1215</f>
        <v>40969</v>
      </c>
      <c r="M1215" s="311"/>
      <c r="N1215" s="309">
        <f>+D1215+I1215</f>
        <v>49</v>
      </c>
      <c r="O1215" s="309">
        <f>+E1215+J1215</f>
        <v>67.599757</v>
      </c>
    </row>
    <row r="1216" spans="2:15" s="306" customFormat="1" ht="12.75">
      <c r="B1216" s="307"/>
      <c r="C1216" s="308"/>
      <c r="D1216" s="310"/>
      <c r="E1216" s="324"/>
      <c r="F1216" s="310"/>
      <c r="G1216" s="307"/>
      <c r="H1216" s="310"/>
      <c r="I1216" s="310"/>
      <c r="J1216" s="309"/>
      <c r="K1216" s="308"/>
      <c r="L1216" s="307"/>
      <c r="M1216" s="311"/>
      <c r="N1216" s="309"/>
      <c r="O1216" s="309"/>
    </row>
    <row r="1217" spans="2:14" s="306" customFormat="1" ht="12.75">
      <c r="B1217" s="307"/>
      <c r="C1217" s="308"/>
      <c r="D1217" s="310"/>
      <c r="E1217" s="310"/>
      <c r="F1217" s="310"/>
      <c r="G1217" s="312"/>
      <c r="H1217" s="310"/>
      <c r="I1217" s="310"/>
      <c r="J1217" s="308"/>
      <c r="K1217" s="308"/>
      <c r="L1217" s="312"/>
      <c r="M1217" s="311"/>
      <c r="N1217" s="309"/>
    </row>
    <row r="1218" spans="2:14" s="306" customFormat="1" ht="12.75">
      <c r="B1218" s="307"/>
      <c r="C1218" s="308"/>
      <c r="D1218" s="310"/>
      <c r="E1218" s="310"/>
      <c r="F1218" s="310"/>
      <c r="G1218" s="312"/>
      <c r="H1218" s="310"/>
      <c r="I1218" s="310"/>
      <c r="J1218" s="308"/>
      <c r="K1218" s="308"/>
      <c r="L1218" s="312"/>
      <c r="M1218" s="311"/>
      <c r="N1218" s="309"/>
    </row>
    <row r="1219" spans="2:13" s="306" customFormat="1" ht="12.75">
      <c r="B1219" s="308"/>
      <c r="C1219" s="308"/>
      <c r="D1219" s="326" t="s">
        <v>107</v>
      </c>
      <c r="E1219" s="306" t="s">
        <v>88</v>
      </c>
      <c r="F1219" s="306" t="s">
        <v>88</v>
      </c>
      <c r="G1219" s="312"/>
      <c r="H1219" s="310"/>
      <c r="L1219" s="327" t="s">
        <v>42</v>
      </c>
      <c r="M1219" s="326" t="s">
        <v>103</v>
      </c>
    </row>
    <row r="1220" spans="2:13" s="306" customFormat="1" ht="12.75">
      <c r="B1220" s="308"/>
      <c r="C1220" s="308"/>
      <c r="E1220" s="306" t="s">
        <v>105</v>
      </c>
      <c r="F1220" s="306" t="s">
        <v>106</v>
      </c>
      <c r="G1220" s="310"/>
      <c r="H1220" s="310"/>
      <c r="I1220" s="310"/>
      <c r="J1220" s="308"/>
      <c r="K1220" s="328" t="s">
        <v>27</v>
      </c>
      <c r="L1220" s="316">
        <f>+AVERAGE(N1093:N1095)</f>
        <v>2570.3333333333335</v>
      </c>
      <c r="M1220" s="316">
        <f>+AVERAGE(O1093:O1095)</f>
        <v>1316.4884063333332</v>
      </c>
    </row>
    <row r="1221" spans="2:13" s="306" customFormat="1" ht="12.75">
      <c r="B1221" s="308"/>
      <c r="C1221" s="308"/>
      <c r="D1221" s="306">
        <v>200208</v>
      </c>
      <c r="E1221" s="316">
        <v>48</v>
      </c>
      <c r="F1221" s="316">
        <v>18</v>
      </c>
      <c r="G1221" s="310"/>
      <c r="H1221" s="310"/>
      <c r="I1221" s="310"/>
      <c r="J1221" s="308"/>
      <c r="K1221" s="328" t="s">
        <v>28</v>
      </c>
      <c r="L1221" s="316">
        <f>AVERAGE(N1213:N1215)</f>
        <v>49</v>
      </c>
      <c r="M1221" s="316">
        <f>AVERAGE(O1213:O1215)</f>
        <v>65.309107</v>
      </c>
    </row>
    <row r="1222" spans="2:13" s="306" customFormat="1" ht="12.75">
      <c r="B1222" s="308"/>
      <c r="C1222" s="308"/>
      <c r="D1222" s="306">
        <v>200401</v>
      </c>
      <c r="E1222" s="316">
        <v>125</v>
      </c>
      <c r="F1222" s="316">
        <v>59</v>
      </c>
      <c r="G1222" s="310"/>
      <c r="H1222" s="310"/>
      <c r="I1222" s="310" t="s">
        <v>102</v>
      </c>
      <c r="J1222" s="308"/>
      <c r="K1222" s="308"/>
      <c r="L1222" s="329">
        <f>SUM(L1220:L1221)</f>
        <v>2619.3333333333335</v>
      </c>
      <c r="M1222" s="316">
        <f>ROUNDUP(SUM(M1220:M1221),)</f>
        <v>1382</v>
      </c>
    </row>
    <row r="1223" spans="2:11" s="306" customFormat="1" ht="12.75">
      <c r="B1223" s="308"/>
      <c r="C1223" s="308"/>
      <c r="D1223" s="306">
        <v>200402</v>
      </c>
      <c r="E1223" s="316">
        <v>127</v>
      </c>
      <c r="F1223" s="316">
        <v>61</v>
      </c>
      <c r="G1223" s="310"/>
      <c r="H1223" s="310"/>
      <c r="I1223" s="310"/>
      <c r="J1223" s="308"/>
      <c r="K1223" s="308"/>
    </row>
    <row r="1224" spans="2:11" s="306" customFormat="1" ht="12.75">
      <c r="B1224" s="308"/>
      <c r="C1224" s="308"/>
      <c r="D1224" s="306">
        <v>200403</v>
      </c>
      <c r="E1224" s="316">
        <v>130</v>
      </c>
      <c r="F1224" s="316">
        <v>58</v>
      </c>
      <c r="G1224" s="310"/>
      <c r="H1224" s="310"/>
      <c r="I1224" s="310"/>
      <c r="J1224" s="308"/>
      <c r="K1224" s="308"/>
    </row>
    <row r="1225" spans="2:13" s="306" customFormat="1" ht="12.75">
      <c r="B1225" s="308"/>
      <c r="C1225" s="308"/>
      <c r="D1225" s="306">
        <v>200404</v>
      </c>
      <c r="E1225" s="316">
        <v>131</v>
      </c>
      <c r="F1225" s="316">
        <v>57</v>
      </c>
      <c r="G1225" s="310"/>
      <c r="H1225" s="310"/>
      <c r="I1225" s="310"/>
      <c r="J1225" s="308"/>
      <c r="K1225" s="308"/>
      <c r="L1225" s="327" t="s">
        <v>42</v>
      </c>
      <c r="M1225" s="326" t="s">
        <v>103</v>
      </c>
    </row>
    <row r="1226" spans="2:13" s="306" customFormat="1" ht="12.75">
      <c r="B1226" s="308"/>
      <c r="C1226" s="308"/>
      <c r="D1226" s="306">
        <v>200405</v>
      </c>
      <c r="E1226" s="316">
        <v>135</v>
      </c>
      <c r="F1226" s="316">
        <v>62</v>
      </c>
      <c r="G1226" s="310"/>
      <c r="H1226" s="310"/>
      <c r="I1226" s="310"/>
      <c r="J1226" s="308"/>
      <c r="K1226" s="328" t="s">
        <v>27</v>
      </c>
      <c r="L1226" s="330">
        <f>+L1220/$L$1222</f>
        <v>0.9812929498600153</v>
      </c>
      <c r="M1226" s="330">
        <f>+M1220/$M$1222</f>
        <v>0.9525965313555232</v>
      </c>
    </row>
    <row r="1227" spans="2:13" s="306" customFormat="1" ht="12.75">
      <c r="B1227" s="308"/>
      <c r="C1227" s="308"/>
      <c r="D1227" s="306">
        <v>200406</v>
      </c>
      <c r="E1227" s="316">
        <v>135</v>
      </c>
      <c r="F1227" s="316">
        <v>61</v>
      </c>
      <c r="G1227" s="310"/>
      <c r="H1227" s="310"/>
      <c r="I1227" s="310"/>
      <c r="J1227" s="308"/>
      <c r="K1227" s="328" t="s">
        <v>28</v>
      </c>
      <c r="L1227" s="330">
        <f>+L1221/$L$1222</f>
        <v>0.018707050139984728</v>
      </c>
      <c r="M1227" s="330">
        <f>+M1221/$M$1222</f>
        <v>0.0472569515195369</v>
      </c>
    </row>
    <row r="1228" spans="2:13" s="306" customFormat="1" ht="12.75">
      <c r="B1228" s="308"/>
      <c r="C1228" s="308"/>
      <c r="D1228" s="306">
        <v>200407</v>
      </c>
      <c r="E1228" s="316">
        <v>134</v>
      </c>
      <c r="F1228" s="316">
        <v>61</v>
      </c>
      <c r="G1228" s="310"/>
      <c r="H1228" s="310"/>
      <c r="I1228" s="310" t="s">
        <v>102</v>
      </c>
      <c r="J1228" s="308"/>
      <c r="K1228" s="308"/>
      <c r="L1228" s="330">
        <f>+L1222/$L$1222</f>
        <v>1</v>
      </c>
      <c r="M1228" s="330">
        <f>+M1222/$M$1222</f>
        <v>1</v>
      </c>
    </row>
    <row r="1229" spans="2:11" s="306" customFormat="1" ht="12.75">
      <c r="B1229" s="308"/>
      <c r="C1229" s="308"/>
      <c r="D1229" s="306">
        <v>200408</v>
      </c>
      <c r="E1229" s="316">
        <v>133</v>
      </c>
      <c r="F1229" s="316">
        <v>59</v>
      </c>
      <c r="G1229" s="310"/>
      <c r="H1229" s="310"/>
      <c r="I1229" s="310"/>
      <c r="J1229" s="308"/>
      <c r="K1229" s="308"/>
    </row>
    <row r="1230" spans="2:12" s="306" customFormat="1" ht="12.75">
      <c r="B1230" s="308"/>
      <c r="C1230" s="308"/>
      <c r="D1230" s="306">
        <v>200409</v>
      </c>
      <c r="E1230" s="316">
        <v>132</v>
      </c>
      <c r="F1230" s="316">
        <v>60</v>
      </c>
      <c r="G1230" s="310"/>
      <c r="H1230" s="310"/>
      <c r="I1230" s="310"/>
      <c r="J1230" s="308"/>
      <c r="K1230" s="308"/>
      <c r="L1230" s="326" t="s">
        <v>104</v>
      </c>
    </row>
    <row r="1231" spans="2:12" s="306" customFormat="1" ht="12.75">
      <c r="B1231" s="308"/>
      <c r="C1231" s="308"/>
      <c r="D1231" s="306">
        <v>200409</v>
      </c>
      <c r="E1231" s="316">
        <v>132</v>
      </c>
      <c r="F1231" s="316">
        <v>60</v>
      </c>
      <c r="G1231" s="310"/>
      <c r="H1231" s="310"/>
      <c r="I1231" s="310"/>
      <c r="J1231" s="308"/>
      <c r="K1231" s="328" t="s">
        <v>27</v>
      </c>
      <c r="L1231" s="329">
        <f>+(M1220/L1220)*1000</f>
        <v>512.1858668136427</v>
      </c>
    </row>
    <row r="1232" spans="2:12" s="306" customFormat="1" ht="12.75">
      <c r="B1232" s="308"/>
      <c r="C1232" s="308"/>
      <c r="D1232" s="306">
        <v>200409</v>
      </c>
      <c r="E1232" s="316">
        <v>132</v>
      </c>
      <c r="F1232" s="316">
        <v>60</v>
      </c>
      <c r="G1232" s="310"/>
      <c r="I1232" s="310"/>
      <c r="J1232" s="308"/>
      <c r="K1232" s="328" t="s">
        <v>28</v>
      </c>
      <c r="L1232" s="329">
        <f>+(M1221/L1221)*1000</f>
        <v>1332.8389183673469</v>
      </c>
    </row>
    <row r="1233" spans="2:11" s="306" customFormat="1" ht="12.75">
      <c r="B1233" s="308"/>
      <c r="C1233" s="308"/>
      <c r="G1233" s="310"/>
      <c r="I1233" s="310"/>
      <c r="J1233" s="308"/>
      <c r="K1233" s="308"/>
    </row>
    <row r="1234" spans="2:11" s="306" customFormat="1" ht="12.75">
      <c r="B1234" s="308"/>
      <c r="C1234" s="308"/>
      <c r="G1234" s="310"/>
      <c r="H1234" s="316"/>
      <c r="I1234" s="310"/>
      <c r="J1234" s="308"/>
      <c r="K1234" s="308"/>
    </row>
    <row r="1235" spans="2:11" s="306" customFormat="1" ht="12.75">
      <c r="B1235" s="308"/>
      <c r="C1235" s="308"/>
      <c r="H1235" s="316"/>
      <c r="I1235" s="310"/>
      <c r="J1235" s="308"/>
      <c r="K1235" s="308"/>
    </row>
    <row r="1236" spans="2:11" s="306" customFormat="1" ht="12.75">
      <c r="B1236" s="308"/>
      <c r="C1236" s="308"/>
      <c r="H1236" s="316"/>
      <c r="I1236" s="310"/>
      <c r="J1236" s="308"/>
      <c r="K1236" s="308"/>
    </row>
    <row r="1237" spans="2:11" s="306" customFormat="1" ht="12.75">
      <c r="B1237" s="308"/>
      <c r="C1237" s="308"/>
      <c r="G1237" s="316"/>
      <c r="H1237" s="316"/>
      <c r="I1237" s="310"/>
      <c r="J1237" s="308"/>
      <c r="K1237" s="308"/>
    </row>
    <row r="1238" spans="2:11" s="306" customFormat="1" ht="12.75">
      <c r="B1238" s="308"/>
      <c r="C1238" s="308"/>
      <c r="E1238" s="306" t="s">
        <v>110</v>
      </c>
      <c r="F1238" s="306" t="s">
        <v>111</v>
      </c>
      <c r="G1238" s="316"/>
      <c r="H1238" s="316"/>
      <c r="I1238" s="310"/>
      <c r="J1238" s="308"/>
      <c r="K1238" s="308"/>
    </row>
    <row r="1239" spans="2:11" s="306" customFormat="1" ht="12.75">
      <c r="B1239" s="308"/>
      <c r="C1239" s="308"/>
      <c r="D1239" s="306" t="s">
        <v>108</v>
      </c>
      <c r="E1239" s="329">
        <f>+'EDAD Y GENERO'!BH45</f>
        <v>101</v>
      </c>
      <c r="F1239" s="329">
        <f>+'EDAD Y GENERO'!BH14</f>
        <v>1716</v>
      </c>
      <c r="G1239" s="316"/>
      <c r="H1239" s="316"/>
      <c r="I1239" s="310"/>
      <c r="J1239" s="308"/>
      <c r="K1239" s="308"/>
    </row>
    <row r="1240" spans="2:11" s="306" customFormat="1" ht="12.75">
      <c r="B1240" s="308"/>
      <c r="C1240" s="308"/>
      <c r="D1240" s="306" t="s">
        <v>109</v>
      </c>
      <c r="E1240" s="329">
        <f>+'EDAD Y GENERO'!BI45</f>
        <v>44</v>
      </c>
      <c r="F1240" s="329">
        <f>+'EDAD Y GENERO'!BI14</f>
        <v>758</v>
      </c>
      <c r="G1240" s="316"/>
      <c r="H1240" s="316"/>
      <c r="I1240" s="310"/>
      <c r="J1240" s="308"/>
      <c r="K1240" s="308"/>
    </row>
    <row r="1241" spans="2:11" s="306" customFormat="1" ht="12.75">
      <c r="B1241" s="308"/>
      <c r="C1241" s="308"/>
      <c r="D1241" s="306" t="s">
        <v>102</v>
      </c>
      <c r="E1241" s="329">
        <f>SUM(E1239:E1240)</f>
        <v>145</v>
      </c>
      <c r="F1241" s="329">
        <f>SUM(F1239:F1240)</f>
        <v>2474</v>
      </c>
      <c r="G1241" s="316"/>
      <c r="H1241" s="316"/>
      <c r="I1241" s="310"/>
      <c r="J1241" s="308"/>
      <c r="K1241" s="308"/>
    </row>
    <row r="1242" spans="2:11" s="306" customFormat="1" ht="12.75">
      <c r="B1242" s="308"/>
      <c r="C1242" s="308"/>
      <c r="G1242" s="316"/>
      <c r="H1242" s="316"/>
      <c r="I1242" s="310"/>
      <c r="J1242" s="308"/>
      <c r="K1242" s="308"/>
    </row>
    <row r="1243" spans="2:11" s="306" customFormat="1" ht="12.75">
      <c r="B1243" s="308"/>
      <c r="C1243" s="308"/>
      <c r="E1243" s="306" t="s">
        <v>110</v>
      </c>
      <c r="F1243" s="306" t="s">
        <v>111</v>
      </c>
      <c r="G1243" s="316"/>
      <c r="H1243" s="316"/>
      <c r="I1243" s="310"/>
      <c r="J1243" s="308"/>
      <c r="K1243" s="308"/>
    </row>
    <row r="1244" spans="2:11" s="306" customFormat="1" ht="12.75">
      <c r="B1244" s="308"/>
      <c r="C1244" s="308"/>
      <c r="D1244" s="306" t="s">
        <v>108</v>
      </c>
      <c r="E1244" s="331">
        <f>+E1239/$E$1241</f>
        <v>0.696551724137931</v>
      </c>
      <c r="F1244" s="331">
        <f>+F1239/$F$1241</f>
        <v>0.6936135812449474</v>
      </c>
      <c r="G1244" s="316"/>
      <c r="H1244" s="332"/>
      <c r="I1244" s="310"/>
      <c r="J1244" s="308"/>
      <c r="K1244" s="308"/>
    </row>
    <row r="1245" spans="2:11" s="306" customFormat="1" ht="12.75">
      <c r="B1245" s="308"/>
      <c r="C1245" s="308"/>
      <c r="D1245" s="306" t="s">
        <v>109</v>
      </c>
      <c r="E1245" s="331">
        <f>+E1240/$E$1241</f>
        <v>0.30344827586206896</v>
      </c>
      <c r="F1245" s="331">
        <f>+F1240/$F$1241</f>
        <v>0.30638641875505257</v>
      </c>
      <c r="G1245" s="316"/>
      <c r="I1245" s="310"/>
      <c r="J1245" s="308"/>
      <c r="K1245" s="308"/>
    </row>
    <row r="1246" spans="2:11" s="306" customFormat="1" ht="12.75">
      <c r="B1246" s="308"/>
      <c r="C1246" s="308"/>
      <c r="D1246" s="306" t="s">
        <v>102</v>
      </c>
      <c r="E1246" s="331">
        <f>+E1241/$E$1241</f>
        <v>1</v>
      </c>
      <c r="F1246" s="331">
        <v>1</v>
      </c>
      <c r="G1246" s="316"/>
      <c r="I1246" s="310"/>
      <c r="J1246" s="308"/>
      <c r="K1246" s="308"/>
    </row>
    <row r="1247" spans="2:11" s="306" customFormat="1" ht="12.75">
      <c r="B1247" s="308"/>
      <c r="C1247" s="308"/>
      <c r="D1247" s="310"/>
      <c r="E1247" s="310"/>
      <c r="F1247" s="310"/>
      <c r="H1247" s="333" t="s">
        <v>192</v>
      </c>
      <c r="I1247" s="334">
        <v>201203</v>
      </c>
      <c r="J1247" s="333"/>
      <c r="K1247" s="308"/>
    </row>
    <row r="1248" spans="2:11" s="306" customFormat="1" ht="12.75">
      <c r="B1248" s="308"/>
      <c r="C1248" s="308"/>
      <c r="D1248" s="310"/>
      <c r="E1248" s="310"/>
      <c r="F1248" s="310"/>
      <c r="H1248" s="333"/>
      <c r="I1248" s="333"/>
      <c r="J1248" s="333"/>
      <c r="K1248" s="308"/>
    </row>
    <row r="1249" spans="2:12" s="306" customFormat="1" ht="12.75">
      <c r="B1249" s="308"/>
      <c r="C1249" s="308"/>
      <c r="D1249" s="310"/>
      <c r="E1249" s="310"/>
      <c r="F1249" s="310"/>
      <c r="H1249" s="309"/>
      <c r="I1249" s="309" t="s">
        <v>193</v>
      </c>
      <c r="J1249" s="309"/>
      <c r="K1249" s="333"/>
      <c r="L1249" s="333"/>
    </row>
    <row r="1250" spans="2:12" s="306" customFormat="1" ht="12.75">
      <c r="B1250" s="308"/>
      <c r="C1250" s="308"/>
      <c r="E1250" s="335" t="s">
        <v>117</v>
      </c>
      <c r="F1250" s="336" t="s">
        <v>117</v>
      </c>
      <c r="H1250" s="315" t="s">
        <v>194</v>
      </c>
      <c r="I1250" s="309" t="s">
        <v>195</v>
      </c>
      <c r="J1250" s="309"/>
      <c r="K1250" s="333"/>
      <c r="L1250" s="333"/>
    </row>
    <row r="1251" spans="2:13" s="306" customFormat="1" ht="12.75">
      <c r="B1251" s="308"/>
      <c r="C1251" s="308"/>
      <c r="D1251" s="306" t="s">
        <v>112</v>
      </c>
      <c r="E1251" s="331">
        <f>+F1251/$F$1255</f>
        <v>0.016036655211912942</v>
      </c>
      <c r="F1251" s="337">
        <f>+I1251</f>
        <v>42</v>
      </c>
      <c r="G1251" s="338"/>
      <c r="H1251" s="306">
        <v>1</v>
      </c>
      <c r="I1251" s="306">
        <v>42</v>
      </c>
      <c r="J1251" s="309"/>
      <c r="L1251" s="353"/>
      <c r="M1251" s="337"/>
    </row>
    <row r="1252" spans="2:13" s="306" customFormat="1" ht="12.75">
      <c r="B1252" s="308"/>
      <c r="C1252" s="308"/>
      <c r="D1252" s="306" t="s">
        <v>113</v>
      </c>
      <c r="E1252" s="331">
        <f>+F1252/$F$1255</f>
        <v>0</v>
      </c>
      <c r="F1252" s="337">
        <f>+I1252</f>
        <v>0</v>
      </c>
      <c r="G1252" s="338"/>
      <c r="H1252" s="306">
        <v>16</v>
      </c>
      <c r="J1252" s="309"/>
      <c r="L1252" s="353"/>
      <c r="M1252" s="337"/>
    </row>
    <row r="1253" spans="2:13" s="306" customFormat="1" ht="12.75">
      <c r="B1253" s="308"/>
      <c r="C1253" s="308"/>
      <c r="D1253" s="306" t="s">
        <v>114</v>
      </c>
      <c r="E1253" s="331">
        <f>+F1253/$F$1255</f>
        <v>0.019473081328751432</v>
      </c>
      <c r="F1253" s="337">
        <f>+I1253</f>
        <v>51</v>
      </c>
      <c r="G1253" s="338"/>
      <c r="H1253" s="306">
        <v>37</v>
      </c>
      <c r="I1253" s="306">
        <v>51</v>
      </c>
      <c r="J1253" s="309"/>
      <c r="K1253" s="309"/>
      <c r="L1253" s="353"/>
      <c r="M1253" s="337"/>
    </row>
    <row r="1254" spans="2:13" s="306" customFormat="1" ht="12.75">
      <c r="B1254" s="308"/>
      <c r="C1254" s="308"/>
      <c r="D1254" s="306" t="s">
        <v>115</v>
      </c>
      <c r="E1254" s="331">
        <f>+F1254/$F$1255</f>
        <v>0.9644902634593356</v>
      </c>
      <c r="F1254" s="337">
        <f>+I1254</f>
        <v>2526</v>
      </c>
      <c r="G1254" s="338"/>
      <c r="H1254" s="306">
        <v>504</v>
      </c>
      <c r="I1254" s="306">
        <v>2526</v>
      </c>
      <c r="J1254" s="309"/>
      <c r="K1254" s="309"/>
      <c r="L1254" s="353"/>
      <c r="M1254" s="337"/>
    </row>
    <row r="1255" spans="2:9" s="306" customFormat="1" ht="12.75">
      <c r="B1255" s="308"/>
      <c r="C1255" s="308"/>
      <c r="D1255" s="326" t="s">
        <v>102</v>
      </c>
      <c r="E1255" s="331">
        <f>+F1255/$F$1255</f>
        <v>1</v>
      </c>
      <c r="F1255" s="309">
        <f>SUM(F1251:F1254)</f>
        <v>2619</v>
      </c>
      <c r="I1255" s="325"/>
    </row>
    <row r="1256" spans="2:9" s="306" customFormat="1" ht="12.75">
      <c r="B1256" s="308"/>
      <c r="C1256" s="308"/>
      <c r="D1256" s="326"/>
      <c r="E1256" s="339"/>
      <c r="F1256" s="309"/>
      <c r="I1256" s="325"/>
    </row>
    <row r="1257" spans="2:9" s="306" customFormat="1" ht="25.5">
      <c r="B1257" s="308"/>
      <c r="C1257" s="308"/>
      <c r="D1257" s="326"/>
      <c r="E1257" s="339"/>
      <c r="F1257" s="309"/>
      <c r="H1257" s="340" t="s">
        <v>192</v>
      </c>
      <c r="I1257" s="334">
        <v>201203</v>
      </c>
    </row>
    <row r="1258" spans="2:9" s="306" customFormat="1" ht="12.75">
      <c r="B1258" s="308"/>
      <c r="C1258" s="308"/>
      <c r="D1258" s="326"/>
      <c r="E1258" s="339"/>
      <c r="F1258" s="309"/>
      <c r="H1258" s="341"/>
      <c r="I1258" s="341"/>
    </row>
    <row r="1259" spans="2:11" s="306" customFormat="1" ht="12.75">
      <c r="B1259" s="308"/>
      <c r="C1259" s="308"/>
      <c r="D1259" s="310"/>
      <c r="E1259" s="310"/>
      <c r="F1259" s="310"/>
      <c r="H1259" s="341"/>
      <c r="I1259" s="341" t="s">
        <v>193</v>
      </c>
      <c r="J1259" s="308"/>
      <c r="K1259" s="308"/>
    </row>
    <row r="1260" spans="2:11" s="306" customFormat="1" ht="12.75">
      <c r="B1260" s="308"/>
      <c r="C1260" s="308"/>
      <c r="E1260" s="335" t="s">
        <v>116</v>
      </c>
      <c r="F1260" s="335" t="s">
        <v>116</v>
      </c>
      <c r="H1260" s="341" t="s">
        <v>194</v>
      </c>
      <c r="I1260" s="341" t="s">
        <v>196</v>
      </c>
      <c r="J1260" s="308"/>
      <c r="K1260" s="308"/>
    </row>
    <row r="1261" spans="2:11" s="306" customFormat="1" ht="12.75">
      <c r="B1261" s="308"/>
      <c r="C1261" s="308"/>
      <c r="D1261" s="306" t="s">
        <v>112</v>
      </c>
      <c r="E1261" s="331">
        <f>+F1261/$F$1265</f>
        <v>0.004169717250382463</v>
      </c>
      <c r="F1261" s="337">
        <f>+I1261</f>
        <v>5.799058</v>
      </c>
      <c r="H1261" s="306">
        <v>1</v>
      </c>
      <c r="I1261" s="342">
        <v>5.799058</v>
      </c>
      <c r="J1261" s="308"/>
      <c r="K1261" s="308"/>
    </row>
    <row r="1262" spans="2:11" s="306" customFormat="1" ht="12.75">
      <c r="B1262" s="308"/>
      <c r="C1262" s="308"/>
      <c r="D1262" s="306" t="s">
        <v>113</v>
      </c>
      <c r="E1262" s="331">
        <f>+F1262/$F$1265</f>
        <v>0</v>
      </c>
      <c r="F1262" s="337">
        <f>+I1262</f>
        <v>0</v>
      </c>
      <c r="G1262" s="338"/>
      <c r="H1262" s="306">
        <v>16</v>
      </c>
      <c r="I1262" s="342">
        <v>0</v>
      </c>
      <c r="J1262" s="308"/>
      <c r="K1262" s="308"/>
    </row>
    <row r="1263" spans="2:11" s="306" customFormat="1" ht="12.75">
      <c r="B1263" s="308"/>
      <c r="C1263" s="308"/>
      <c r="D1263" s="306" t="s">
        <v>114</v>
      </c>
      <c r="E1263" s="331">
        <f>+F1263/$F$1265</f>
        <v>0.22258482764491175</v>
      </c>
      <c r="F1263" s="337">
        <f>+I1263</f>
        <v>309.561116</v>
      </c>
      <c r="G1263" s="338"/>
      <c r="H1263" s="306">
        <v>37</v>
      </c>
      <c r="I1263" s="342">
        <v>309.561116</v>
      </c>
      <c r="J1263" s="308"/>
      <c r="K1263" s="308"/>
    </row>
    <row r="1264" spans="2:11" s="306" customFormat="1" ht="12.75">
      <c r="B1264" s="308"/>
      <c r="C1264" s="308"/>
      <c r="D1264" s="306" t="s">
        <v>115</v>
      </c>
      <c r="E1264" s="331">
        <f>+F1264/$F$1265</f>
        <v>0.7732454551047057</v>
      </c>
      <c r="F1264" s="337">
        <f>+I1264</f>
        <v>1075.395518</v>
      </c>
      <c r="G1264" s="338"/>
      <c r="H1264" s="306">
        <v>504</v>
      </c>
      <c r="I1264" s="342">
        <v>1075.395518</v>
      </c>
      <c r="J1264" s="308"/>
      <c r="K1264" s="308"/>
    </row>
    <row r="1265" spans="2:11" s="306" customFormat="1" ht="12.75">
      <c r="B1265" s="308"/>
      <c r="C1265" s="308"/>
      <c r="D1265" s="326" t="s">
        <v>102</v>
      </c>
      <c r="E1265" s="331">
        <f>+SUM(E1261:E1264)</f>
        <v>0.9999999999999999</v>
      </c>
      <c r="F1265" s="309">
        <f>SUM(F1261:F1264)</f>
        <v>1390.7556920000002</v>
      </c>
      <c r="G1265" s="338"/>
      <c r="H1265" s="338"/>
      <c r="I1265" s="309">
        <f>SUM(I1261:I1264)</f>
        <v>1390.7556920000002</v>
      </c>
      <c r="J1265" s="308"/>
      <c r="K1265" s="308"/>
    </row>
    <row r="1266" spans="2:12" s="306" customFormat="1" ht="12.75">
      <c r="B1266" s="308"/>
      <c r="C1266" s="308"/>
      <c r="D1266" s="310"/>
      <c r="E1266" s="310"/>
      <c r="F1266" s="310"/>
      <c r="I1266" s="325"/>
      <c r="J1266" s="310"/>
      <c r="K1266" s="308"/>
      <c r="L1266" s="308"/>
    </row>
    <row r="1267" s="343" customFormat="1" ht="12.75"/>
    <row r="1268" s="343" customFormat="1" ht="12.75"/>
    <row r="1269" s="343" customFormat="1" ht="12.75"/>
    <row r="1270" s="343" customFormat="1" ht="12.75"/>
    <row r="1271" s="343" customFormat="1" ht="12.75"/>
    <row r="1272" s="343" customFormat="1" ht="12.75"/>
    <row r="1273" s="343" customFormat="1" ht="12.75"/>
    <row r="1274" s="343" customFormat="1" ht="12.75"/>
    <row r="1275" s="343" customFormat="1" ht="12.75"/>
    <row r="1276" s="343" customFormat="1" ht="12.75"/>
    <row r="1277" s="343" customFormat="1" ht="12.75"/>
    <row r="1278" s="343" customFormat="1" ht="12.75"/>
    <row r="1279" s="343" customFormat="1" ht="12.75"/>
    <row r="1280" s="343" customFormat="1" ht="12.75"/>
    <row r="1281" s="343" customFormat="1" ht="12.75"/>
    <row r="1282" s="343" customFormat="1" ht="12.75"/>
    <row r="1283" s="343" customFormat="1" ht="12.75"/>
    <row r="1284" s="343" customFormat="1" ht="12.75"/>
    <row r="1285" s="343" customFormat="1" ht="12.75"/>
    <row r="1286" s="343" customFormat="1" ht="12.75"/>
    <row r="1287" s="343" customFormat="1" ht="12.75"/>
    <row r="1288" s="343" customFormat="1" ht="12.75"/>
    <row r="1289" s="343" customFormat="1" ht="12.75"/>
    <row r="1290" s="343" customFormat="1" ht="12.75"/>
    <row r="1291" s="343" customFormat="1" ht="12.75"/>
    <row r="1292" s="343" customFormat="1" ht="12.75"/>
    <row r="1293" s="343" customFormat="1" ht="12.75"/>
    <row r="1294" s="343" customFormat="1" ht="12.75"/>
    <row r="1295" s="343" customFormat="1" ht="12.75"/>
    <row r="1296" s="343" customFormat="1" ht="12.75"/>
    <row r="1297" s="343" customFormat="1" ht="12.75"/>
    <row r="1298" s="343" customFormat="1" ht="12.75"/>
    <row r="1299" s="343" customFormat="1" ht="12.75"/>
    <row r="1300" s="343" customFormat="1" ht="12.75"/>
    <row r="1301" s="343" customFormat="1" ht="12.75"/>
    <row r="1302" s="343" customFormat="1" ht="12.75"/>
    <row r="1303" s="343" customFormat="1" ht="12.75"/>
    <row r="1304" s="343" customFormat="1" ht="12.75"/>
    <row r="1305" s="343" customFormat="1" ht="12.75"/>
    <row r="1306" s="343" customFormat="1" ht="12.75"/>
    <row r="1307" s="343" customFormat="1" ht="12.75"/>
    <row r="1308" s="343" customFormat="1" ht="12.75"/>
    <row r="1309" s="343" customFormat="1" ht="12.75"/>
    <row r="1310" s="343" customFormat="1" ht="12.75"/>
    <row r="1311" s="343" customFormat="1" ht="12.75"/>
    <row r="1312" s="343" customFormat="1" ht="12.75"/>
    <row r="1313" s="343" customFormat="1" ht="12.75"/>
    <row r="1314" s="343" customFormat="1" ht="12.75"/>
    <row r="1315" s="343" customFormat="1" ht="12.75"/>
    <row r="1316" s="343" customFormat="1" ht="12.75"/>
    <row r="1317" s="343" customFormat="1" ht="12.75"/>
    <row r="1318" s="343" customFormat="1" ht="12.75"/>
    <row r="1319" s="343" customFormat="1" ht="12.75"/>
    <row r="1320" s="343" customFormat="1" ht="12.75"/>
    <row r="1321" s="343" customFormat="1" ht="12.75"/>
    <row r="1322" s="343" customFormat="1" ht="12.75"/>
    <row r="1323" s="343" customFormat="1" ht="12.75"/>
    <row r="1324" s="343" customFormat="1" ht="12.75"/>
    <row r="1325" s="343" customFormat="1" ht="12.75"/>
    <row r="1326" s="343" customFormat="1" ht="12.75"/>
    <row r="1327" s="343" customFormat="1" ht="12.75"/>
    <row r="1328" s="343" customFormat="1" ht="12.75"/>
    <row r="1329" s="343" customFormat="1" ht="12.75"/>
    <row r="1330" s="343" customFormat="1" ht="12.75"/>
    <row r="1331" s="343" customFormat="1" ht="12.75"/>
    <row r="1332" s="343" customFormat="1" ht="12.75"/>
    <row r="1333" s="343" customFormat="1" ht="12.75"/>
    <row r="1334" s="343" customFormat="1" ht="12.75"/>
    <row r="1335" s="343" customFormat="1" ht="12.75"/>
    <row r="1336" s="343" customFormat="1" ht="12.75"/>
    <row r="1337" s="343" customFormat="1" ht="12.75"/>
    <row r="1338" s="343" customFormat="1" ht="12.75"/>
    <row r="1339" s="343" customFormat="1" ht="12.75"/>
    <row r="1340" s="343" customFormat="1" ht="12.75"/>
    <row r="1341" s="343" customFormat="1" ht="12.75"/>
    <row r="1342" s="343" customFormat="1" ht="12.75"/>
    <row r="1343" s="343" customFormat="1" ht="12.75"/>
    <row r="1344" s="343" customFormat="1" ht="12.75"/>
    <row r="1345" s="343" customFormat="1" ht="12.75"/>
    <row r="1346" s="343" customFormat="1" ht="12.75"/>
    <row r="1347" s="343" customFormat="1" ht="12.75"/>
    <row r="1348" s="343" customFormat="1" ht="12.75"/>
    <row r="1349" s="343" customFormat="1" ht="12.75"/>
    <row r="1350" s="343" customFormat="1" ht="12.75"/>
    <row r="1351" s="343" customFormat="1" ht="12.75"/>
    <row r="1352" s="343" customFormat="1" ht="12.75"/>
    <row r="1353" s="343" customFormat="1" ht="12.75"/>
    <row r="1354" s="343" customFormat="1" ht="12.75"/>
    <row r="1355" s="343" customFormat="1" ht="12.75"/>
    <row r="1356" s="343" customFormat="1" ht="12.75"/>
    <row r="1357" s="343" customFormat="1" ht="12.75"/>
    <row r="1358" s="343" customFormat="1" ht="12.75"/>
    <row r="1359" s="343" customFormat="1" ht="12.75"/>
    <row r="1360" s="343" customFormat="1" ht="12.75"/>
    <row r="1361" s="343" customFormat="1" ht="12.75"/>
    <row r="1362" s="343" customFormat="1" ht="12.75"/>
    <row r="1363" s="343" customFormat="1" ht="12.75"/>
    <row r="1364" s="343" customFormat="1" ht="12.75"/>
    <row r="1365" s="343" customFormat="1" ht="12.75"/>
    <row r="1366" s="343" customFormat="1" ht="12.75"/>
    <row r="1367" s="343" customFormat="1" ht="12.75"/>
    <row r="1368" s="343" customFormat="1" ht="12.75"/>
    <row r="1369" s="343" customFormat="1" ht="12.75"/>
    <row r="1370" s="343" customFormat="1" ht="12.75"/>
    <row r="1371" s="343" customFormat="1" ht="12.75"/>
    <row r="1372" s="343" customFormat="1" ht="12.75"/>
    <row r="1373" s="343" customFormat="1" ht="12.75"/>
    <row r="1374" s="343" customFormat="1" ht="12.75"/>
    <row r="1375" s="343" customFormat="1" ht="12.75"/>
    <row r="1376" s="343" customFormat="1" ht="12.75"/>
    <row r="1377" s="343" customFormat="1" ht="12.75"/>
    <row r="1378" s="343" customFormat="1" ht="12.75"/>
    <row r="1379" s="343" customFormat="1" ht="12.75"/>
    <row r="1380" s="343" customFormat="1" ht="12.75"/>
    <row r="1381" s="343" customFormat="1" ht="12.75"/>
    <row r="1382" s="343" customFormat="1" ht="12.75"/>
    <row r="1383" s="343" customFormat="1" ht="12.75"/>
    <row r="1384" s="343" customFormat="1" ht="12.75"/>
    <row r="1385" s="343" customFormat="1" ht="12.75"/>
    <row r="1386" s="343" customFormat="1" ht="12.75"/>
    <row r="1387" s="343" customFormat="1" ht="12.75"/>
    <row r="1388" s="343" customFormat="1" ht="12.75"/>
    <row r="1389" s="343" customFormat="1" ht="12.75"/>
    <row r="1390" s="343" customFormat="1" ht="12.75"/>
    <row r="1391" s="343" customFormat="1" ht="12.75"/>
    <row r="1392" s="343" customFormat="1" ht="12.75"/>
    <row r="1393" s="343" customFormat="1" ht="12.75"/>
    <row r="1394" s="343" customFormat="1" ht="12.75"/>
    <row r="1395" s="343" customFormat="1" ht="12.75"/>
    <row r="1396" s="343" customFormat="1" ht="12.75"/>
    <row r="1397" s="343" customFormat="1" ht="12.75"/>
    <row r="1398" s="343" customFormat="1" ht="12.75"/>
    <row r="1399" s="343" customFormat="1" ht="12.75"/>
    <row r="1400" s="343" customFormat="1" ht="12.75"/>
    <row r="1401" s="343" customFormat="1" ht="12.75"/>
    <row r="1402" s="343" customFormat="1" ht="12.75"/>
    <row r="1403" s="343" customFormat="1" ht="12.75"/>
    <row r="1404" s="343" customFormat="1" ht="12.75"/>
    <row r="1405" s="343" customFormat="1" ht="12.75"/>
    <row r="1406" s="343" customFormat="1" ht="12.75"/>
    <row r="1407" s="295" customFormat="1" ht="12.75"/>
    <row r="1408" s="295" customFormat="1" ht="12.75"/>
    <row r="1409" s="295" customFormat="1" ht="12.75"/>
    <row r="1410" s="295" customFormat="1" ht="12.75"/>
    <row r="1411" s="295" customFormat="1" ht="12.75"/>
    <row r="1412" s="295" customFormat="1" ht="12.75"/>
    <row r="1413" s="295" customFormat="1" ht="12.75"/>
    <row r="1414" s="295" customFormat="1" ht="12.75"/>
    <row r="1415" s="295" customFormat="1" ht="12.75"/>
    <row r="1416" s="295" customFormat="1" ht="12.75"/>
    <row r="1417" s="295" customFormat="1" ht="12.75"/>
    <row r="1418" s="295" customFormat="1" ht="12.75"/>
    <row r="1419" s="295" customFormat="1" ht="12.75"/>
    <row r="1420" s="295" customFormat="1" ht="12.75"/>
    <row r="1421" s="295" customFormat="1" ht="12.75"/>
    <row r="1422" s="295" customFormat="1" ht="12.75"/>
    <row r="1423" s="295" customFormat="1" ht="12.75"/>
    <row r="1424" s="295" customFormat="1" ht="12.75"/>
    <row r="1425" s="295" customFormat="1" ht="12.75"/>
    <row r="1426" s="295" customFormat="1" ht="12.75"/>
    <row r="1427" s="295" customFormat="1" ht="12.75"/>
    <row r="1428" s="295" customFormat="1" ht="12.75"/>
    <row r="1429" s="295" customFormat="1" ht="12.75"/>
    <row r="1430" s="295" customFormat="1" ht="12.75"/>
    <row r="1431" s="295" customFormat="1" ht="12.75"/>
    <row r="1432" s="295" customFormat="1" ht="12.75"/>
    <row r="1433" s="295" customFormat="1" ht="12.75"/>
    <row r="1434" s="295" customFormat="1" ht="12.75"/>
    <row r="1435" s="295" customFormat="1" ht="12.75"/>
    <row r="1436" s="295" customFormat="1" ht="12.75"/>
    <row r="1437" s="295" customFormat="1" ht="12.75"/>
    <row r="1438" s="295" customFormat="1" ht="12.75"/>
    <row r="1439" s="295" customFormat="1" ht="12.75"/>
    <row r="1440" s="295" customFormat="1" ht="12.75"/>
    <row r="1441" s="295" customFormat="1" ht="12.75"/>
    <row r="1442" s="295" customFormat="1" ht="12.75"/>
    <row r="1443" s="295" customFormat="1" ht="12.75"/>
    <row r="1444" s="295" customFormat="1" ht="12.75"/>
    <row r="1445" s="295" customFormat="1" ht="12.75"/>
    <row r="1446" s="295" customFormat="1" ht="12.75"/>
    <row r="1447" s="295" customFormat="1" ht="12.75"/>
    <row r="1448" s="295" customFormat="1" ht="12.75"/>
    <row r="1449" s="295" customFormat="1" ht="12.75"/>
    <row r="1450" s="295" customFormat="1" ht="12.75"/>
    <row r="1451" s="295" customFormat="1" ht="12.75"/>
    <row r="1452" s="295" customFormat="1" ht="12.75"/>
    <row r="1453" s="295" customFormat="1" ht="12.75"/>
    <row r="1454" s="295" customFormat="1" ht="12.75"/>
    <row r="1455" s="295" customFormat="1" ht="12.75"/>
    <row r="1456" s="295" customFormat="1" ht="12.75"/>
    <row r="1457" s="295" customFormat="1" ht="12.75"/>
    <row r="1458" s="295" customFormat="1" ht="12.75"/>
    <row r="1459" s="295" customFormat="1" ht="12.75"/>
    <row r="1460" s="295" customFormat="1" ht="12.75"/>
    <row r="1461" s="295" customFormat="1" ht="12.75"/>
    <row r="1462" s="295" customFormat="1" ht="12.75"/>
    <row r="1463" s="295" customFormat="1" ht="12.75"/>
    <row r="1464" s="295" customFormat="1" ht="12.75"/>
    <row r="1465" s="295" customFormat="1" ht="12.75"/>
    <row r="1466" s="295" customFormat="1" ht="12.75"/>
    <row r="1467" s="295" customFormat="1" ht="12.75"/>
    <row r="1468" s="295" customFormat="1" ht="12.75"/>
    <row r="1469" s="295" customFormat="1" ht="12.75"/>
    <row r="1470" s="295" customFormat="1" ht="12.75"/>
    <row r="1471" s="295" customFormat="1" ht="12.75"/>
    <row r="1472" s="295" customFormat="1" ht="12.75"/>
    <row r="1473" s="295" customFormat="1" ht="12.75"/>
    <row r="1474" s="295" customFormat="1" ht="12.75"/>
    <row r="1475" s="295" customFormat="1" ht="12.75"/>
    <row r="1476" s="295" customFormat="1" ht="12.75"/>
    <row r="1477" s="295" customFormat="1" ht="12.75"/>
    <row r="1478" s="295" customFormat="1" ht="12.75"/>
    <row r="1479" s="295" customFormat="1" ht="12.75"/>
    <row r="1480" s="295" customFormat="1" ht="12.75"/>
    <row r="1481" s="295" customFormat="1" ht="12.75"/>
    <row r="1482" s="295" customFormat="1" ht="12.75"/>
    <row r="1483" s="295" customFormat="1" ht="12.75"/>
    <row r="1484" s="295" customFormat="1" ht="12.75"/>
    <row r="1485" s="295" customFormat="1" ht="12.75"/>
    <row r="1486" s="295" customFormat="1" ht="12.75"/>
    <row r="1487" s="295" customFormat="1" ht="12.75"/>
    <row r="1488" s="295" customFormat="1" ht="12.75"/>
    <row r="1489" s="295" customFormat="1" ht="12.75"/>
    <row r="1490" s="295" customFormat="1" ht="12.75"/>
    <row r="1491" s="295" customFormat="1" ht="12.75"/>
    <row r="1492" s="295" customFormat="1" ht="12.75"/>
    <row r="1493" s="295" customFormat="1" ht="12.75"/>
    <row r="1494" s="295" customFormat="1" ht="12.75"/>
    <row r="1495" s="295" customFormat="1" ht="12.75"/>
    <row r="1496" s="295" customFormat="1" ht="12.75"/>
    <row r="1497" s="295" customFormat="1" ht="12.75"/>
    <row r="1498" s="295" customFormat="1" ht="12.75"/>
    <row r="1499" s="295" customFormat="1" ht="12.75"/>
    <row r="1500" s="295" customFormat="1" ht="12.75"/>
    <row r="1501" s="295" customFormat="1" ht="12.75"/>
    <row r="1502" s="295" customFormat="1" ht="12.75"/>
    <row r="1503" s="295" customFormat="1" ht="12.75"/>
    <row r="1504" s="295" customFormat="1" ht="12.75"/>
    <row r="1505" s="295" customFormat="1" ht="12.75"/>
    <row r="1506" s="295" customFormat="1" ht="12.75"/>
    <row r="1507" s="295" customFormat="1" ht="12.75"/>
    <row r="1508" s="295" customFormat="1" ht="12.75"/>
    <row r="1509" s="295" customFormat="1" ht="12.75"/>
    <row r="1510" s="295" customFormat="1" ht="12.75"/>
    <row r="1511" s="295" customFormat="1" ht="12.75"/>
    <row r="1512" s="295" customFormat="1" ht="12.75"/>
    <row r="1513" s="295" customFormat="1" ht="12.75"/>
    <row r="1514" s="295" customFormat="1" ht="12.75"/>
    <row r="1515" s="295" customFormat="1" ht="12.75"/>
    <row r="1516" s="29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3" max="9" man="1"/>
    <brk id="331" max="9" man="1"/>
    <brk id="453" max="9" man="1"/>
    <brk id="573" max="9" man="1"/>
    <brk id="645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1717</v>
      </c>
      <c r="D14" s="161">
        <f>+SUM(D15:D37)</f>
        <v>757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5</v>
      </c>
      <c r="J14" s="162">
        <f t="shared" si="0"/>
        <v>3</v>
      </c>
      <c r="K14" s="162">
        <f t="shared" si="0"/>
        <v>57</v>
      </c>
      <c r="L14" s="162">
        <f t="shared" si="0"/>
        <v>32</v>
      </c>
      <c r="M14" s="162">
        <f t="shared" si="0"/>
        <v>184</v>
      </c>
      <c r="N14" s="162">
        <f t="shared" si="0"/>
        <v>94</v>
      </c>
      <c r="O14" s="162">
        <f t="shared" si="0"/>
        <v>314</v>
      </c>
      <c r="P14" s="162">
        <f t="shared" si="0"/>
        <v>131</v>
      </c>
      <c r="Q14" s="162">
        <f t="shared" si="0"/>
        <v>370</v>
      </c>
      <c r="R14" s="162">
        <f t="shared" si="0"/>
        <v>128</v>
      </c>
      <c r="S14" s="162">
        <f t="shared" si="0"/>
        <v>308</v>
      </c>
      <c r="T14" s="162">
        <f t="shared" si="0"/>
        <v>115</v>
      </c>
      <c r="U14" s="162">
        <f t="shared" si="0"/>
        <v>199</v>
      </c>
      <c r="V14" s="162">
        <f t="shared" si="0"/>
        <v>123</v>
      </c>
      <c r="W14" s="162">
        <f t="shared" si="0"/>
        <v>155</v>
      </c>
      <c r="X14" s="162">
        <f t="shared" si="0"/>
        <v>86</v>
      </c>
      <c r="Y14" s="162">
        <f t="shared" si="0"/>
        <v>76</v>
      </c>
      <c r="Z14" s="162">
        <f t="shared" si="0"/>
        <v>38</v>
      </c>
      <c r="AA14" s="162">
        <f t="shared" si="0"/>
        <v>49</v>
      </c>
      <c r="AB14" s="162">
        <f t="shared" si="0"/>
        <v>7</v>
      </c>
      <c r="AC14" s="71"/>
      <c r="AD14" s="9"/>
      <c r="AE14" s="165" t="s">
        <v>20</v>
      </c>
      <c r="AF14" s="161">
        <f>+SUM(AF15:AF37)</f>
        <v>1717</v>
      </c>
      <c r="AG14" s="161">
        <f>+SUM(AG15:AG37)</f>
        <v>757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5</v>
      </c>
      <c r="AM14" s="162">
        <f t="shared" si="1"/>
        <v>3</v>
      </c>
      <c r="AN14" s="162">
        <f t="shared" si="1"/>
        <v>54</v>
      </c>
      <c r="AO14" s="162">
        <f t="shared" si="1"/>
        <v>29</v>
      </c>
      <c r="AP14" s="162">
        <f t="shared" si="1"/>
        <v>183</v>
      </c>
      <c r="AQ14" s="162">
        <f t="shared" si="1"/>
        <v>95</v>
      </c>
      <c r="AR14" s="162">
        <f t="shared" si="1"/>
        <v>312</v>
      </c>
      <c r="AS14" s="162">
        <f t="shared" si="1"/>
        <v>131</v>
      </c>
      <c r="AT14" s="162">
        <f t="shared" si="1"/>
        <v>369</v>
      </c>
      <c r="AU14" s="162">
        <f t="shared" si="1"/>
        <v>130</v>
      </c>
      <c r="AV14" s="162">
        <f t="shared" si="1"/>
        <v>313</v>
      </c>
      <c r="AW14" s="162">
        <f t="shared" si="1"/>
        <v>114</v>
      </c>
      <c r="AX14" s="162">
        <f t="shared" si="1"/>
        <v>200</v>
      </c>
      <c r="AY14" s="162">
        <f t="shared" si="1"/>
        <v>122</v>
      </c>
      <c r="AZ14" s="162">
        <f t="shared" si="1"/>
        <v>155</v>
      </c>
      <c r="BA14" s="162">
        <f t="shared" si="1"/>
        <v>87</v>
      </c>
      <c r="BB14" s="162">
        <f t="shared" si="1"/>
        <v>76</v>
      </c>
      <c r="BC14" s="162">
        <f t="shared" si="1"/>
        <v>38</v>
      </c>
      <c r="BD14" s="162">
        <f t="shared" si="1"/>
        <v>50</v>
      </c>
      <c r="BE14" s="162">
        <f t="shared" si="1"/>
        <v>8</v>
      </c>
      <c r="BG14" s="166" t="s">
        <v>20</v>
      </c>
      <c r="BH14" s="161">
        <f>+SUM(BH15:BH37)</f>
        <v>1716</v>
      </c>
      <c r="BI14" s="161">
        <f>+SUM(BI15:BI37)</f>
        <v>758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5</v>
      </c>
      <c r="BO14" s="162">
        <f t="shared" si="2"/>
        <v>3</v>
      </c>
      <c r="BP14" s="162">
        <f t="shared" si="2"/>
        <v>53</v>
      </c>
      <c r="BQ14" s="162">
        <f t="shared" si="2"/>
        <v>28</v>
      </c>
      <c r="BR14" s="162">
        <f t="shared" si="2"/>
        <v>182</v>
      </c>
      <c r="BS14" s="162">
        <f t="shared" si="2"/>
        <v>93</v>
      </c>
      <c r="BT14" s="162">
        <f t="shared" si="2"/>
        <v>308</v>
      </c>
      <c r="BU14" s="162">
        <f t="shared" si="2"/>
        <v>132</v>
      </c>
      <c r="BV14" s="162">
        <f t="shared" si="2"/>
        <v>372</v>
      </c>
      <c r="BW14" s="162">
        <f t="shared" si="2"/>
        <v>132</v>
      </c>
      <c r="BX14" s="162">
        <f t="shared" si="2"/>
        <v>311</v>
      </c>
      <c r="BY14" s="162">
        <f t="shared" si="2"/>
        <v>114</v>
      </c>
      <c r="BZ14" s="162">
        <f t="shared" si="2"/>
        <v>203</v>
      </c>
      <c r="CA14" s="162">
        <f t="shared" si="2"/>
        <v>122</v>
      </c>
      <c r="CB14" s="162">
        <f t="shared" si="2"/>
        <v>154</v>
      </c>
      <c r="CC14" s="162">
        <f t="shared" si="2"/>
        <v>87</v>
      </c>
      <c r="CD14" s="162">
        <f t="shared" si="2"/>
        <v>77</v>
      </c>
      <c r="CE14" s="162">
        <f t="shared" si="2"/>
        <v>39</v>
      </c>
      <c r="CF14" s="162">
        <f t="shared" si="2"/>
        <v>51</v>
      </c>
      <c r="CG14" s="162">
        <f t="shared" si="2"/>
        <v>8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1361</v>
      </c>
      <c r="D15" s="169">
        <f>+F15+H15+J15+L15+N15+P15+R15+T15+V15+X15+Z15+AB15</f>
        <v>565</v>
      </c>
      <c r="E15" s="249"/>
      <c r="F15" s="249"/>
      <c r="G15" s="251"/>
      <c r="H15" s="251"/>
      <c r="I15" s="251">
        <v>5</v>
      </c>
      <c r="J15" s="251">
        <v>3</v>
      </c>
      <c r="K15" s="251">
        <v>46</v>
      </c>
      <c r="L15" s="251">
        <v>27</v>
      </c>
      <c r="M15" s="251">
        <v>168</v>
      </c>
      <c r="N15" s="251">
        <v>74</v>
      </c>
      <c r="O15" s="251">
        <v>274</v>
      </c>
      <c r="P15" s="251">
        <v>99</v>
      </c>
      <c r="Q15" s="251">
        <v>308</v>
      </c>
      <c r="R15" s="251">
        <v>99</v>
      </c>
      <c r="S15" s="251">
        <v>241</v>
      </c>
      <c r="T15" s="251">
        <v>82</v>
      </c>
      <c r="U15" s="251">
        <v>143</v>
      </c>
      <c r="V15" s="251">
        <v>87</v>
      </c>
      <c r="W15" s="251">
        <v>97</v>
      </c>
      <c r="X15" s="251">
        <v>60</v>
      </c>
      <c r="Y15" s="251">
        <v>46</v>
      </c>
      <c r="Z15" s="251">
        <v>29</v>
      </c>
      <c r="AA15" s="251">
        <v>33</v>
      </c>
      <c r="AB15" s="251">
        <v>5</v>
      </c>
      <c r="AC15" s="71"/>
      <c r="AE15" s="170" t="s">
        <v>65</v>
      </c>
      <c r="AF15" s="168">
        <f aca="true" t="shared" si="3" ref="AF15:AF34">+AH15+AJ15+AL15+AN15+AP15+AR15+AT15+AV15+AX15+AZ15+BB15+BD15</f>
        <v>1361</v>
      </c>
      <c r="AG15" s="169">
        <f aca="true" t="shared" si="4" ref="AG15:AG34">+AI15+AK15+AM15+AO15+AQ15+AS15+AU15+AW15+AY15+BA15+BC15+BE15</f>
        <v>565</v>
      </c>
      <c r="AH15" s="249"/>
      <c r="AI15" s="249"/>
      <c r="AJ15" s="251"/>
      <c r="AK15" s="251"/>
      <c r="AL15" s="251">
        <v>5</v>
      </c>
      <c r="AM15" s="251">
        <v>3</v>
      </c>
      <c r="AN15" s="251">
        <v>43</v>
      </c>
      <c r="AO15" s="251">
        <v>24</v>
      </c>
      <c r="AP15" s="251">
        <v>167</v>
      </c>
      <c r="AQ15" s="251">
        <v>76</v>
      </c>
      <c r="AR15" s="251">
        <v>272</v>
      </c>
      <c r="AS15" s="251">
        <v>99</v>
      </c>
      <c r="AT15" s="251">
        <v>308</v>
      </c>
      <c r="AU15" s="251">
        <v>100</v>
      </c>
      <c r="AV15" s="251">
        <v>245</v>
      </c>
      <c r="AW15" s="251">
        <v>81</v>
      </c>
      <c r="AX15" s="251">
        <v>144</v>
      </c>
      <c r="AY15" s="251">
        <v>86</v>
      </c>
      <c r="AZ15" s="251">
        <v>97</v>
      </c>
      <c r="BA15" s="251">
        <v>61</v>
      </c>
      <c r="BB15" s="251">
        <v>46</v>
      </c>
      <c r="BC15" s="251">
        <v>30</v>
      </c>
      <c r="BD15" s="251">
        <v>34</v>
      </c>
      <c r="BE15" s="251">
        <v>5</v>
      </c>
      <c r="BG15" s="171" t="s">
        <v>65</v>
      </c>
      <c r="BH15" s="168">
        <f>+BJ15+BL15+BN15+BP15+BR15+BT15+BV15+BX15+BZ15+CB15+CD15+CF15</f>
        <v>1360</v>
      </c>
      <c r="BI15" s="169">
        <f aca="true" t="shared" si="5" ref="BI15:BI34">+BK15+BM15+BO15+BQ15+BS15+BU15+BW15+BY15+CA15+CC15+CE15+CG15</f>
        <v>566</v>
      </c>
      <c r="BJ15" s="249"/>
      <c r="BK15" s="249"/>
      <c r="BL15" s="251"/>
      <c r="BM15" s="251"/>
      <c r="BN15" s="251">
        <v>5</v>
      </c>
      <c r="BO15" s="251">
        <v>3</v>
      </c>
      <c r="BP15" s="251">
        <v>42</v>
      </c>
      <c r="BQ15" s="251">
        <v>24</v>
      </c>
      <c r="BR15" s="251">
        <v>167</v>
      </c>
      <c r="BS15" s="251">
        <v>74</v>
      </c>
      <c r="BT15" s="251">
        <v>269</v>
      </c>
      <c r="BU15" s="251">
        <v>100</v>
      </c>
      <c r="BV15" s="251">
        <v>308</v>
      </c>
      <c r="BW15" s="251">
        <v>100</v>
      </c>
      <c r="BX15" s="251">
        <v>245</v>
      </c>
      <c r="BY15" s="251">
        <v>80</v>
      </c>
      <c r="BZ15" s="251">
        <v>146</v>
      </c>
      <c r="CA15" s="251">
        <v>87</v>
      </c>
      <c r="CB15" s="251">
        <v>96</v>
      </c>
      <c r="CC15" s="251">
        <v>63</v>
      </c>
      <c r="CD15" s="251">
        <v>47</v>
      </c>
      <c r="CE15" s="251">
        <v>30</v>
      </c>
      <c r="CF15" s="251">
        <v>35</v>
      </c>
      <c r="CG15" s="251">
        <v>5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35</v>
      </c>
      <c r="D16" s="169">
        <f>+F16+H16+J16+L16+N16+P16+R16+T16+V16+X16+Z16+AB16</f>
        <v>10</v>
      </c>
      <c r="E16" s="249"/>
      <c r="F16" s="249"/>
      <c r="G16" s="251"/>
      <c r="H16" s="251"/>
      <c r="I16" s="251"/>
      <c r="J16" s="251"/>
      <c r="K16" s="251">
        <v>2</v>
      </c>
      <c r="L16" s="251">
        <v>1</v>
      </c>
      <c r="M16" s="251">
        <v>2</v>
      </c>
      <c r="N16" s="251">
        <v>2</v>
      </c>
      <c r="O16" s="251">
        <v>2</v>
      </c>
      <c r="P16" s="251">
        <v>2</v>
      </c>
      <c r="Q16" s="251">
        <v>3</v>
      </c>
      <c r="R16" s="251">
        <v>2</v>
      </c>
      <c r="S16" s="251">
        <v>9</v>
      </c>
      <c r="T16" s="251"/>
      <c r="U16" s="251">
        <v>4</v>
      </c>
      <c r="V16" s="251">
        <v>3</v>
      </c>
      <c r="W16" s="251">
        <v>7</v>
      </c>
      <c r="X16" s="251"/>
      <c r="Y16" s="251">
        <v>5</v>
      </c>
      <c r="Z16" s="251"/>
      <c r="AA16" s="251">
        <v>1</v>
      </c>
      <c r="AB16" s="251"/>
      <c r="AC16" s="71"/>
      <c r="AE16" s="170" t="s">
        <v>64</v>
      </c>
      <c r="AF16" s="168">
        <f t="shared" si="3"/>
        <v>35</v>
      </c>
      <c r="AG16" s="169">
        <f t="shared" si="4"/>
        <v>11</v>
      </c>
      <c r="AH16" s="249"/>
      <c r="AI16" s="249"/>
      <c r="AJ16" s="251"/>
      <c r="AK16" s="251"/>
      <c r="AL16" s="251"/>
      <c r="AM16" s="251"/>
      <c r="AN16" s="251">
        <v>2</v>
      </c>
      <c r="AO16" s="251">
        <v>1</v>
      </c>
      <c r="AP16" s="251">
        <v>2</v>
      </c>
      <c r="AQ16" s="251">
        <v>2</v>
      </c>
      <c r="AR16" s="251">
        <v>2</v>
      </c>
      <c r="AS16" s="251">
        <v>2</v>
      </c>
      <c r="AT16" s="251">
        <v>3</v>
      </c>
      <c r="AU16" s="251">
        <v>2</v>
      </c>
      <c r="AV16" s="251">
        <v>9</v>
      </c>
      <c r="AW16" s="251"/>
      <c r="AX16" s="251">
        <v>4</v>
      </c>
      <c r="AY16" s="251">
        <v>4</v>
      </c>
      <c r="AZ16" s="251">
        <v>7</v>
      </c>
      <c r="BA16" s="251"/>
      <c r="BB16" s="251">
        <v>5</v>
      </c>
      <c r="BC16" s="251"/>
      <c r="BD16" s="251">
        <v>1</v>
      </c>
      <c r="BE16" s="251"/>
      <c r="BG16" s="171" t="s">
        <v>64</v>
      </c>
      <c r="BH16" s="168">
        <f aca="true" t="shared" si="7" ref="BH16:BH34">+BJ16+BL16+BN16+BP16+BR16+BT16+BV16+BX16+BZ16+CB16+CD16+CF16</f>
        <v>35</v>
      </c>
      <c r="BI16" s="169">
        <f t="shared" si="5"/>
        <v>11</v>
      </c>
      <c r="BJ16" s="249"/>
      <c r="BK16" s="249"/>
      <c r="BL16" s="251"/>
      <c r="BM16" s="251"/>
      <c r="BN16" s="251"/>
      <c r="BO16" s="251"/>
      <c r="BP16" s="251">
        <v>2</v>
      </c>
      <c r="BQ16" s="251">
        <v>1</v>
      </c>
      <c r="BR16" s="251">
        <v>1</v>
      </c>
      <c r="BS16" s="251">
        <v>2</v>
      </c>
      <c r="BT16" s="251">
        <v>2</v>
      </c>
      <c r="BU16" s="251">
        <v>2</v>
      </c>
      <c r="BV16" s="251">
        <v>4</v>
      </c>
      <c r="BW16" s="251">
        <v>3</v>
      </c>
      <c r="BX16" s="251">
        <v>9</v>
      </c>
      <c r="BY16" s="251"/>
      <c r="BZ16" s="251">
        <v>4</v>
      </c>
      <c r="CA16" s="251">
        <v>3</v>
      </c>
      <c r="CB16" s="251">
        <v>7</v>
      </c>
      <c r="CC16" s="251"/>
      <c r="CD16" s="251">
        <v>5</v>
      </c>
      <c r="CE16" s="251"/>
      <c r="CF16" s="251">
        <v>1</v>
      </c>
      <c r="CG16" s="251"/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27</v>
      </c>
      <c r="D17" s="169">
        <f aca="true" t="shared" si="8" ref="D17:D36">+F17+H17+J17+L17+N17+P17+R17+T17+V17+X17+Z17+AB17</f>
        <v>18</v>
      </c>
      <c r="E17" s="249"/>
      <c r="F17" s="249"/>
      <c r="G17" s="251"/>
      <c r="H17" s="251"/>
      <c r="I17" s="251"/>
      <c r="J17" s="251"/>
      <c r="K17" s="251">
        <v>1</v>
      </c>
      <c r="L17" s="251"/>
      <c r="M17" s="251">
        <v>2</v>
      </c>
      <c r="N17" s="251">
        <v>1</v>
      </c>
      <c r="O17" s="251">
        <v>1</v>
      </c>
      <c r="P17" s="251">
        <v>5</v>
      </c>
      <c r="Q17" s="251">
        <v>4</v>
      </c>
      <c r="R17" s="251">
        <v>3</v>
      </c>
      <c r="S17" s="251">
        <v>7</v>
      </c>
      <c r="T17" s="251">
        <v>3</v>
      </c>
      <c r="U17" s="251">
        <v>5</v>
      </c>
      <c r="V17" s="251">
        <v>1</v>
      </c>
      <c r="W17" s="251">
        <v>4</v>
      </c>
      <c r="X17" s="251">
        <v>3</v>
      </c>
      <c r="Y17" s="251">
        <v>2</v>
      </c>
      <c r="Z17" s="251">
        <v>2</v>
      </c>
      <c r="AA17" s="251">
        <v>1</v>
      </c>
      <c r="AB17" s="251"/>
      <c r="AC17" s="71"/>
      <c r="AE17" s="170" t="s">
        <v>63</v>
      </c>
      <c r="AF17" s="169">
        <f t="shared" si="3"/>
        <v>25</v>
      </c>
      <c r="AG17" s="169">
        <f t="shared" si="4"/>
        <v>18</v>
      </c>
      <c r="AH17" s="249"/>
      <c r="AI17" s="249"/>
      <c r="AJ17" s="251"/>
      <c r="AK17" s="251"/>
      <c r="AL17" s="251"/>
      <c r="AM17" s="251"/>
      <c r="AN17" s="251">
        <v>1</v>
      </c>
      <c r="AO17" s="251"/>
      <c r="AP17" s="251">
        <v>2</v>
      </c>
      <c r="AQ17" s="251">
        <v>1</v>
      </c>
      <c r="AR17" s="251">
        <v>1</v>
      </c>
      <c r="AS17" s="251">
        <v>5</v>
      </c>
      <c r="AT17" s="251">
        <v>3</v>
      </c>
      <c r="AU17" s="251">
        <v>3</v>
      </c>
      <c r="AV17" s="251">
        <v>7</v>
      </c>
      <c r="AW17" s="251">
        <v>3</v>
      </c>
      <c r="AX17" s="251">
        <v>5</v>
      </c>
      <c r="AY17" s="251">
        <v>1</v>
      </c>
      <c r="AZ17" s="251">
        <v>3</v>
      </c>
      <c r="BA17" s="251">
        <v>3</v>
      </c>
      <c r="BB17" s="251">
        <v>2</v>
      </c>
      <c r="BC17" s="251">
        <v>1</v>
      </c>
      <c r="BD17" s="251">
        <v>1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20</v>
      </c>
      <c r="BJ17" s="249"/>
      <c r="BK17" s="249"/>
      <c r="BL17" s="251"/>
      <c r="BM17" s="251"/>
      <c r="BN17" s="251"/>
      <c r="BO17" s="251"/>
      <c r="BP17" s="251">
        <v>1</v>
      </c>
      <c r="BQ17" s="251"/>
      <c r="BR17" s="251">
        <v>3</v>
      </c>
      <c r="BS17" s="251">
        <v>1</v>
      </c>
      <c r="BT17" s="251">
        <v>1</v>
      </c>
      <c r="BU17" s="251">
        <v>5</v>
      </c>
      <c r="BV17" s="251">
        <v>4</v>
      </c>
      <c r="BW17" s="251">
        <v>3</v>
      </c>
      <c r="BX17" s="251">
        <v>6</v>
      </c>
      <c r="BY17" s="251">
        <v>4</v>
      </c>
      <c r="BZ17" s="251">
        <v>5</v>
      </c>
      <c r="CA17" s="251">
        <v>2</v>
      </c>
      <c r="CB17" s="251">
        <v>3</v>
      </c>
      <c r="CC17" s="251">
        <v>3</v>
      </c>
      <c r="CD17" s="251">
        <v>2</v>
      </c>
      <c r="CE17" s="251">
        <v>1</v>
      </c>
      <c r="CF17" s="251">
        <v>1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31</v>
      </c>
      <c r="E18" s="249"/>
      <c r="F18" s="249"/>
      <c r="G18" s="251"/>
      <c r="H18" s="251"/>
      <c r="I18" s="251"/>
      <c r="J18" s="251"/>
      <c r="K18" s="251">
        <v>2</v>
      </c>
      <c r="L18" s="251"/>
      <c r="M18" s="251">
        <v>1</v>
      </c>
      <c r="N18" s="251">
        <v>3</v>
      </c>
      <c r="O18" s="251">
        <v>6</v>
      </c>
      <c r="P18" s="251">
        <v>3</v>
      </c>
      <c r="Q18" s="251">
        <v>7</v>
      </c>
      <c r="R18" s="251">
        <v>4</v>
      </c>
      <c r="S18" s="251">
        <v>9</v>
      </c>
      <c r="T18" s="251">
        <v>5</v>
      </c>
      <c r="U18" s="251">
        <v>9</v>
      </c>
      <c r="V18" s="251">
        <v>10</v>
      </c>
      <c r="W18" s="251">
        <v>2</v>
      </c>
      <c r="X18" s="251">
        <v>4</v>
      </c>
      <c r="Y18" s="251">
        <v>2</v>
      </c>
      <c r="Z18" s="251">
        <v>2</v>
      </c>
      <c r="AA18" s="251">
        <v>3</v>
      </c>
      <c r="AB18" s="251"/>
      <c r="AC18" s="71"/>
      <c r="AE18" s="170" t="s">
        <v>62</v>
      </c>
      <c r="AF18" s="169">
        <f t="shared" si="3"/>
        <v>44</v>
      </c>
      <c r="AG18" s="169">
        <f t="shared" si="4"/>
        <v>30</v>
      </c>
      <c r="AH18" s="249"/>
      <c r="AI18" s="249"/>
      <c r="AJ18" s="251"/>
      <c r="AK18" s="251"/>
      <c r="AL18" s="251"/>
      <c r="AM18" s="251"/>
      <c r="AN18" s="251">
        <v>2</v>
      </c>
      <c r="AO18" s="251"/>
      <c r="AP18" s="251">
        <v>1</v>
      </c>
      <c r="AQ18" s="251">
        <v>2</v>
      </c>
      <c r="AR18" s="251">
        <v>6</v>
      </c>
      <c r="AS18" s="251">
        <v>3</v>
      </c>
      <c r="AT18" s="251">
        <v>8</v>
      </c>
      <c r="AU18" s="251">
        <v>4</v>
      </c>
      <c r="AV18" s="251">
        <v>9</v>
      </c>
      <c r="AW18" s="251">
        <v>5</v>
      </c>
      <c r="AX18" s="251">
        <v>9</v>
      </c>
      <c r="AY18" s="251">
        <v>10</v>
      </c>
      <c r="AZ18" s="251">
        <v>4</v>
      </c>
      <c r="BA18" s="251">
        <v>4</v>
      </c>
      <c r="BB18" s="251">
        <v>2</v>
      </c>
      <c r="BC18" s="251">
        <v>2</v>
      </c>
      <c r="BD18" s="251">
        <v>3</v>
      </c>
      <c r="BE18" s="251"/>
      <c r="BG18" s="171" t="s">
        <v>62</v>
      </c>
      <c r="BH18" s="169">
        <f t="shared" si="7"/>
        <v>42</v>
      </c>
      <c r="BI18" s="169">
        <f t="shared" si="5"/>
        <v>30</v>
      </c>
      <c r="BJ18" s="249"/>
      <c r="BK18" s="249"/>
      <c r="BL18" s="251"/>
      <c r="BM18" s="251"/>
      <c r="BN18" s="251"/>
      <c r="BO18" s="251"/>
      <c r="BP18" s="251">
        <v>2</v>
      </c>
      <c r="BQ18" s="251"/>
      <c r="BR18" s="251">
        <v>1</v>
      </c>
      <c r="BS18" s="251">
        <v>2</v>
      </c>
      <c r="BT18" s="251">
        <v>6</v>
      </c>
      <c r="BU18" s="251">
        <v>3</v>
      </c>
      <c r="BV18" s="251">
        <v>7</v>
      </c>
      <c r="BW18" s="251">
        <v>5</v>
      </c>
      <c r="BX18" s="251">
        <v>10</v>
      </c>
      <c r="BY18" s="251">
        <v>4</v>
      </c>
      <c r="BZ18" s="251">
        <v>8</v>
      </c>
      <c r="CA18" s="251">
        <v>10</v>
      </c>
      <c r="CB18" s="251">
        <v>3</v>
      </c>
      <c r="CC18" s="251">
        <v>4</v>
      </c>
      <c r="CD18" s="251">
        <v>2</v>
      </c>
      <c r="CE18" s="251">
        <v>2</v>
      </c>
      <c r="CF18" s="251">
        <v>3</v>
      </c>
      <c r="CG18" s="251"/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40</v>
      </c>
      <c r="D19" s="169">
        <f t="shared" si="8"/>
        <v>8</v>
      </c>
      <c r="E19" s="249"/>
      <c r="F19" s="249"/>
      <c r="G19" s="251"/>
      <c r="H19" s="251"/>
      <c r="I19" s="251"/>
      <c r="J19" s="251"/>
      <c r="K19" s="251">
        <v>2</v>
      </c>
      <c r="L19" s="251"/>
      <c r="M19" s="251">
        <v>2</v>
      </c>
      <c r="N19" s="251">
        <v>2</v>
      </c>
      <c r="O19" s="251">
        <v>5</v>
      </c>
      <c r="P19" s="251">
        <v>3</v>
      </c>
      <c r="Q19" s="251">
        <v>6</v>
      </c>
      <c r="R19" s="251"/>
      <c r="S19" s="251">
        <v>7</v>
      </c>
      <c r="T19" s="251">
        <v>1</v>
      </c>
      <c r="U19" s="251">
        <v>5</v>
      </c>
      <c r="V19" s="251">
        <v>1</v>
      </c>
      <c r="W19" s="251">
        <v>8</v>
      </c>
      <c r="X19" s="251"/>
      <c r="Y19" s="251">
        <v>3</v>
      </c>
      <c r="Z19" s="251"/>
      <c r="AA19" s="251">
        <v>2</v>
      </c>
      <c r="AB19" s="251">
        <v>1</v>
      </c>
      <c r="AC19" s="71"/>
      <c r="AE19" s="170" t="s">
        <v>61</v>
      </c>
      <c r="AF19" s="169">
        <f t="shared" si="3"/>
        <v>38</v>
      </c>
      <c r="AG19" s="169">
        <f t="shared" si="4"/>
        <v>10</v>
      </c>
      <c r="AH19" s="249"/>
      <c r="AI19" s="249"/>
      <c r="AJ19" s="251"/>
      <c r="AK19" s="251"/>
      <c r="AL19" s="251"/>
      <c r="AM19" s="251"/>
      <c r="AN19" s="251">
        <v>2</v>
      </c>
      <c r="AO19" s="251"/>
      <c r="AP19" s="251">
        <v>2</v>
      </c>
      <c r="AQ19" s="251">
        <v>2</v>
      </c>
      <c r="AR19" s="251">
        <v>4</v>
      </c>
      <c r="AS19" s="251">
        <v>4</v>
      </c>
      <c r="AT19" s="251">
        <v>6</v>
      </c>
      <c r="AU19" s="251">
        <v>1</v>
      </c>
      <c r="AV19" s="251">
        <v>7</v>
      </c>
      <c r="AW19" s="251">
        <v>1</v>
      </c>
      <c r="AX19" s="251">
        <v>5</v>
      </c>
      <c r="AY19" s="251">
        <v>1</v>
      </c>
      <c r="AZ19" s="251">
        <v>7</v>
      </c>
      <c r="BA19" s="251"/>
      <c r="BB19" s="251">
        <v>3</v>
      </c>
      <c r="BC19" s="251"/>
      <c r="BD19" s="251">
        <v>2</v>
      </c>
      <c r="BE19" s="251">
        <v>1</v>
      </c>
      <c r="BG19" s="171" t="s">
        <v>61</v>
      </c>
      <c r="BH19" s="169">
        <f t="shared" si="7"/>
        <v>36</v>
      </c>
      <c r="BI19" s="169">
        <f t="shared" si="5"/>
        <v>9</v>
      </c>
      <c r="BJ19" s="249"/>
      <c r="BK19" s="249"/>
      <c r="BL19" s="251"/>
      <c r="BM19" s="251"/>
      <c r="BN19" s="251"/>
      <c r="BO19" s="251"/>
      <c r="BP19" s="251">
        <v>1</v>
      </c>
      <c r="BQ19" s="251"/>
      <c r="BR19" s="251">
        <v>2</v>
      </c>
      <c r="BS19" s="251">
        <v>2</v>
      </c>
      <c r="BT19" s="251">
        <v>4</v>
      </c>
      <c r="BU19" s="251">
        <v>3</v>
      </c>
      <c r="BV19" s="251">
        <v>5</v>
      </c>
      <c r="BW19" s="251">
        <v>1</v>
      </c>
      <c r="BX19" s="251">
        <v>5</v>
      </c>
      <c r="BY19" s="251">
        <v>1</v>
      </c>
      <c r="BZ19" s="251">
        <v>6</v>
      </c>
      <c r="CA19" s="251">
        <v>1</v>
      </c>
      <c r="CB19" s="251">
        <v>8</v>
      </c>
      <c r="CC19" s="251"/>
      <c r="CD19" s="251">
        <v>3</v>
      </c>
      <c r="CE19" s="251"/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26</v>
      </c>
      <c r="D20" s="169">
        <f t="shared" si="8"/>
        <v>17</v>
      </c>
      <c r="E20" s="249"/>
      <c r="F20" s="249"/>
      <c r="G20" s="251"/>
      <c r="H20" s="251"/>
      <c r="I20" s="251"/>
      <c r="J20" s="251"/>
      <c r="K20" s="251">
        <v>2</v>
      </c>
      <c r="L20" s="251">
        <v>1</v>
      </c>
      <c r="M20" s="251">
        <v>1</v>
      </c>
      <c r="N20" s="251">
        <v>4</v>
      </c>
      <c r="O20" s="251">
        <v>1</v>
      </c>
      <c r="P20" s="251">
        <v>2</v>
      </c>
      <c r="Q20" s="251">
        <v>10</v>
      </c>
      <c r="R20" s="251">
        <v>5</v>
      </c>
      <c r="S20" s="251">
        <v>7</v>
      </c>
      <c r="T20" s="251">
        <v>2</v>
      </c>
      <c r="U20" s="251">
        <v>1</v>
      </c>
      <c r="V20" s="251">
        <v>1</v>
      </c>
      <c r="W20" s="251">
        <v>1</v>
      </c>
      <c r="X20" s="251">
        <v>2</v>
      </c>
      <c r="Y20" s="251">
        <v>2</v>
      </c>
      <c r="Z20" s="251"/>
      <c r="AA20" s="251">
        <v>1</v>
      </c>
      <c r="AB20" s="251"/>
      <c r="AC20" s="71"/>
      <c r="AE20" s="170" t="s">
        <v>60</v>
      </c>
      <c r="AF20" s="169">
        <f t="shared" si="3"/>
        <v>26</v>
      </c>
      <c r="AG20" s="169">
        <f t="shared" si="4"/>
        <v>16</v>
      </c>
      <c r="AH20" s="249"/>
      <c r="AI20" s="249"/>
      <c r="AJ20" s="251"/>
      <c r="AK20" s="251"/>
      <c r="AL20" s="251"/>
      <c r="AM20" s="251"/>
      <c r="AN20" s="251">
        <v>2</v>
      </c>
      <c r="AO20" s="251">
        <v>1</v>
      </c>
      <c r="AP20" s="251"/>
      <c r="AQ20" s="251">
        <v>4</v>
      </c>
      <c r="AR20" s="251">
        <v>1</v>
      </c>
      <c r="AS20" s="251">
        <v>2</v>
      </c>
      <c r="AT20" s="251">
        <v>10</v>
      </c>
      <c r="AU20" s="251">
        <v>5</v>
      </c>
      <c r="AV20" s="251">
        <v>7</v>
      </c>
      <c r="AW20" s="251">
        <v>1</v>
      </c>
      <c r="AX20" s="251">
        <v>1</v>
      </c>
      <c r="AY20" s="251">
        <v>1</v>
      </c>
      <c r="AZ20" s="251">
        <v>2</v>
      </c>
      <c r="BA20" s="251">
        <v>2</v>
      </c>
      <c r="BB20" s="251">
        <v>2</v>
      </c>
      <c r="BC20" s="251"/>
      <c r="BD20" s="251">
        <v>1</v>
      </c>
      <c r="BE20" s="251"/>
      <c r="BG20" s="171" t="s">
        <v>60</v>
      </c>
      <c r="BH20" s="169">
        <f t="shared" si="7"/>
        <v>27</v>
      </c>
      <c r="BI20" s="169">
        <f t="shared" si="5"/>
        <v>16</v>
      </c>
      <c r="BJ20" s="249"/>
      <c r="BK20" s="249"/>
      <c r="BL20" s="251"/>
      <c r="BM20" s="251"/>
      <c r="BN20" s="251"/>
      <c r="BO20" s="251"/>
      <c r="BP20" s="251">
        <v>3</v>
      </c>
      <c r="BQ20" s="251">
        <v>1</v>
      </c>
      <c r="BR20" s="251"/>
      <c r="BS20" s="251">
        <v>3</v>
      </c>
      <c r="BT20" s="251">
        <v>1</v>
      </c>
      <c r="BU20" s="251">
        <v>3</v>
      </c>
      <c r="BV20" s="251">
        <v>10</v>
      </c>
      <c r="BW20" s="251">
        <v>4</v>
      </c>
      <c r="BX20" s="251">
        <v>8</v>
      </c>
      <c r="BY20" s="251">
        <v>2</v>
      </c>
      <c r="BZ20" s="251">
        <v>1</v>
      </c>
      <c r="CA20" s="251">
        <v>1</v>
      </c>
      <c r="CB20" s="251">
        <v>1</v>
      </c>
      <c r="CC20" s="251">
        <v>2</v>
      </c>
      <c r="CD20" s="251">
        <v>2</v>
      </c>
      <c r="CE20" s="251"/>
      <c r="CF20" s="251">
        <v>1</v>
      </c>
      <c r="CG20" s="251"/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24</v>
      </c>
      <c r="D21" s="169">
        <f t="shared" si="8"/>
        <v>13</v>
      </c>
      <c r="E21" s="249"/>
      <c r="F21" s="249"/>
      <c r="G21" s="251"/>
      <c r="H21" s="251"/>
      <c r="I21" s="251"/>
      <c r="J21" s="251"/>
      <c r="K21" s="251"/>
      <c r="L21" s="251"/>
      <c r="M21" s="251">
        <v>3</v>
      </c>
      <c r="N21" s="251"/>
      <c r="O21" s="251">
        <v>1</v>
      </c>
      <c r="P21" s="251">
        <v>2</v>
      </c>
      <c r="Q21" s="251">
        <v>8</v>
      </c>
      <c r="R21" s="251">
        <v>1</v>
      </c>
      <c r="S21" s="251">
        <v>3</v>
      </c>
      <c r="T21" s="251">
        <v>4</v>
      </c>
      <c r="U21" s="251">
        <v>1</v>
      </c>
      <c r="V21" s="251">
        <v>2</v>
      </c>
      <c r="W21" s="251">
        <v>6</v>
      </c>
      <c r="X21" s="251">
        <v>3</v>
      </c>
      <c r="Y21" s="251">
        <v>1</v>
      </c>
      <c r="Z21" s="251">
        <v>1</v>
      </c>
      <c r="AA21" s="251">
        <v>1</v>
      </c>
      <c r="AB21" s="251"/>
      <c r="AC21" s="71"/>
      <c r="AE21" s="170" t="s">
        <v>59</v>
      </c>
      <c r="AF21" s="169">
        <f t="shared" si="3"/>
        <v>26</v>
      </c>
      <c r="AG21" s="169">
        <f t="shared" si="4"/>
        <v>15</v>
      </c>
      <c r="AH21" s="249"/>
      <c r="AI21" s="249"/>
      <c r="AJ21" s="251"/>
      <c r="AK21" s="251"/>
      <c r="AL21" s="251"/>
      <c r="AM21" s="251"/>
      <c r="AN21" s="251"/>
      <c r="AO21" s="251"/>
      <c r="AP21" s="251">
        <v>4</v>
      </c>
      <c r="AQ21" s="251"/>
      <c r="AR21" s="251">
        <v>2</v>
      </c>
      <c r="AS21" s="251">
        <v>1</v>
      </c>
      <c r="AT21" s="251">
        <v>7</v>
      </c>
      <c r="AU21" s="251">
        <v>2</v>
      </c>
      <c r="AV21" s="251">
        <v>4</v>
      </c>
      <c r="AW21" s="251">
        <v>5</v>
      </c>
      <c r="AX21" s="251">
        <v>1</v>
      </c>
      <c r="AY21" s="251">
        <v>2</v>
      </c>
      <c r="AZ21" s="251">
        <v>6</v>
      </c>
      <c r="BA21" s="251">
        <v>4</v>
      </c>
      <c r="BB21" s="251">
        <v>1</v>
      </c>
      <c r="BC21" s="251">
        <v>1</v>
      </c>
      <c r="BD21" s="251">
        <v>1</v>
      </c>
      <c r="BE21" s="251"/>
      <c r="BG21" s="171" t="s">
        <v>59</v>
      </c>
      <c r="BH21" s="169">
        <f t="shared" si="7"/>
        <v>28</v>
      </c>
      <c r="BI21" s="169">
        <f t="shared" si="5"/>
        <v>14</v>
      </c>
      <c r="BJ21" s="249"/>
      <c r="BK21" s="249"/>
      <c r="BL21" s="251"/>
      <c r="BM21" s="251"/>
      <c r="BN21" s="251"/>
      <c r="BO21" s="251"/>
      <c r="BP21" s="251"/>
      <c r="BQ21" s="251"/>
      <c r="BR21" s="251">
        <v>3</v>
      </c>
      <c r="BS21" s="251"/>
      <c r="BT21" s="251">
        <v>3</v>
      </c>
      <c r="BU21" s="251">
        <v>1</v>
      </c>
      <c r="BV21" s="251">
        <v>8</v>
      </c>
      <c r="BW21" s="251">
        <v>3</v>
      </c>
      <c r="BX21" s="251">
        <v>4</v>
      </c>
      <c r="BY21" s="251">
        <v>4</v>
      </c>
      <c r="BZ21" s="251">
        <v>1</v>
      </c>
      <c r="CA21" s="251">
        <v>2</v>
      </c>
      <c r="CB21" s="251">
        <v>7</v>
      </c>
      <c r="CC21" s="251">
        <v>3</v>
      </c>
      <c r="CD21" s="251">
        <v>1</v>
      </c>
      <c r="CE21" s="251">
        <v>1</v>
      </c>
      <c r="CF21" s="251">
        <v>1</v>
      </c>
      <c r="CG21" s="251"/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30</v>
      </c>
      <c r="D22" s="169">
        <f t="shared" si="8"/>
        <v>19</v>
      </c>
      <c r="E22" s="249"/>
      <c r="F22" s="249"/>
      <c r="G22" s="251"/>
      <c r="H22" s="251"/>
      <c r="I22" s="251"/>
      <c r="J22" s="251"/>
      <c r="K22" s="251">
        <v>1</v>
      </c>
      <c r="L22" s="251">
        <v>1</v>
      </c>
      <c r="M22" s="251"/>
      <c r="N22" s="251">
        <v>3</v>
      </c>
      <c r="O22" s="251">
        <v>5</v>
      </c>
      <c r="P22" s="251">
        <v>4</v>
      </c>
      <c r="Q22" s="251">
        <v>3</v>
      </c>
      <c r="R22" s="251"/>
      <c r="S22" s="251">
        <v>5</v>
      </c>
      <c r="T22" s="251">
        <v>3</v>
      </c>
      <c r="U22" s="251">
        <v>4</v>
      </c>
      <c r="V22" s="251">
        <v>4</v>
      </c>
      <c r="W22" s="251">
        <v>7</v>
      </c>
      <c r="X22" s="251">
        <v>3</v>
      </c>
      <c r="Y22" s="251">
        <v>3</v>
      </c>
      <c r="Z22" s="251">
        <v>1</v>
      </c>
      <c r="AA22" s="251">
        <v>2</v>
      </c>
      <c r="AB22" s="251"/>
      <c r="AC22" s="71"/>
      <c r="AE22" s="170" t="s">
        <v>58</v>
      </c>
      <c r="AF22" s="169">
        <f t="shared" si="3"/>
        <v>30</v>
      </c>
      <c r="AG22" s="169">
        <f t="shared" si="4"/>
        <v>17</v>
      </c>
      <c r="AH22" s="249"/>
      <c r="AI22" s="249"/>
      <c r="AJ22" s="251"/>
      <c r="AK22" s="251"/>
      <c r="AL22" s="251"/>
      <c r="AM22" s="251"/>
      <c r="AN22" s="251">
        <v>1</v>
      </c>
      <c r="AO22" s="251">
        <v>1</v>
      </c>
      <c r="AP22" s="251"/>
      <c r="AQ22" s="251">
        <v>3</v>
      </c>
      <c r="AR22" s="251">
        <v>5</v>
      </c>
      <c r="AS22" s="251">
        <v>4</v>
      </c>
      <c r="AT22" s="251">
        <v>3</v>
      </c>
      <c r="AU22" s="251"/>
      <c r="AV22" s="251">
        <v>5</v>
      </c>
      <c r="AW22" s="251">
        <v>3</v>
      </c>
      <c r="AX22" s="251">
        <v>4</v>
      </c>
      <c r="AY22" s="251">
        <v>4</v>
      </c>
      <c r="AZ22" s="251">
        <v>7</v>
      </c>
      <c r="BA22" s="251">
        <v>1</v>
      </c>
      <c r="BB22" s="251">
        <v>3</v>
      </c>
      <c r="BC22" s="251">
        <v>1</v>
      </c>
      <c r="BD22" s="251">
        <v>2</v>
      </c>
      <c r="BE22" s="251"/>
      <c r="BG22" s="171" t="s">
        <v>58</v>
      </c>
      <c r="BH22" s="169">
        <f t="shared" si="7"/>
        <v>30</v>
      </c>
      <c r="BI22" s="169">
        <f t="shared" si="5"/>
        <v>18</v>
      </c>
      <c r="BJ22" s="249"/>
      <c r="BK22" s="249"/>
      <c r="BL22" s="251"/>
      <c r="BM22" s="251"/>
      <c r="BN22" s="251"/>
      <c r="BO22" s="251"/>
      <c r="BP22" s="251">
        <v>1</v>
      </c>
      <c r="BQ22" s="251">
        <v>1</v>
      </c>
      <c r="BR22" s="251"/>
      <c r="BS22" s="251">
        <v>3</v>
      </c>
      <c r="BT22" s="251">
        <v>5</v>
      </c>
      <c r="BU22" s="251">
        <v>4</v>
      </c>
      <c r="BV22" s="251">
        <v>3</v>
      </c>
      <c r="BW22" s="251"/>
      <c r="BX22" s="251">
        <v>5</v>
      </c>
      <c r="BY22" s="251">
        <v>4</v>
      </c>
      <c r="BZ22" s="251">
        <v>4</v>
      </c>
      <c r="CA22" s="251">
        <v>3</v>
      </c>
      <c r="CB22" s="251">
        <v>7</v>
      </c>
      <c r="CC22" s="251">
        <v>2</v>
      </c>
      <c r="CD22" s="251">
        <v>3</v>
      </c>
      <c r="CE22" s="251">
        <v>1</v>
      </c>
      <c r="CF22" s="251">
        <v>2</v>
      </c>
      <c r="CG22" s="251"/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42</v>
      </c>
      <c r="D23" s="169">
        <f t="shared" si="8"/>
        <v>28</v>
      </c>
      <c r="E23" s="249"/>
      <c r="F23" s="249"/>
      <c r="G23" s="251"/>
      <c r="H23" s="251"/>
      <c r="I23" s="251"/>
      <c r="J23" s="251"/>
      <c r="K23" s="251">
        <v>1</v>
      </c>
      <c r="L23" s="251">
        <v>2</v>
      </c>
      <c r="M23" s="251">
        <v>2</v>
      </c>
      <c r="N23" s="251">
        <v>2</v>
      </c>
      <c r="O23" s="251">
        <v>9</v>
      </c>
      <c r="P23" s="251">
        <v>3</v>
      </c>
      <c r="Q23" s="251">
        <v>9</v>
      </c>
      <c r="R23" s="251">
        <v>7</v>
      </c>
      <c r="S23" s="251">
        <v>4</v>
      </c>
      <c r="T23" s="251">
        <v>4</v>
      </c>
      <c r="U23" s="251">
        <v>6</v>
      </c>
      <c r="V23" s="251">
        <v>5</v>
      </c>
      <c r="W23" s="251">
        <v>3</v>
      </c>
      <c r="X23" s="251">
        <v>3</v>
      </c>
      <c r="Y23" s="251">
        <v>4</v>
      </c>
      <c r="Z23" s="251">
        <v>2</v>
      </c>
      <c r="AA23" s="251">
        <v>4</v>
      </c>
      <c r="AB23" s="251"/>
      <c r="AC23" s="71"/>
      <c r="AE23" s="170" t="s">
        <v>57</v>
      </c>
      <c r="AF23" s="169">
        <f t="shared" si="3"/>
        <v>42</v>
      </c>
      <c r="AG23" s="169">
        <f t="shared" si="4"/>
        <v>26</v>
      </c>
      <c r="AH23" s="249"/>
      <c r="AI23" s="249"/>
      <c r="AJ23" s="251"/>
      <c r="AK23" s="251"/>
      <c r="AL23" s="251"/>
      <c r="AM23" s="251"/>
      <c r="AN23" s="251">
        <v>1</v>
      </c>
      <c r="AO23" s="251">
        <v>2</v>
      </c>
      <c r="AP23" s="251">
        <v>2</v>
      </c>
      <c r="AQ23" s="251">
        <v>1</v>
      </c>
      <c r="AR23" s="251">
        <v>9</v>
      </c>
      <c r="AS23" s="251">
        <v>3</v>
      </c>
      <c r="AT23" s="251">
        <v>9</v>
      </c>
      <c r="AU23" s="251">
        <v>6</v>
      </c>
      <c r="AV23" s="251">
        <v>4</v>
      </c>
      <c r="AW23" s="251">
        <v>4</v>
      </c>
      <c r="AX23" s="251">
        <v>6</v>
      </c>
      <c r="AY23" s="251">
        <v>4</v>
      </c>
      <c r="AZ23" s="251">
        <v>3</v>
      </c>
      <c r="BA23" s="251">
        <v>4</v>
      </c>
      <c r="BB23" s="251">
        <v>4</v>
      </c>
      <c r="BC23" s="251">
        <v>2</v>
      </c>
      <c r="BD23" s="251">
        <v>4</v>
      </c>
      <c r="BE23" s="251"/>
      <c r="BG23" s="171" t="s">
        <v>57</v>
      </c>
      <c r="BH23" s="169">
        <f t="shared" si="7"/>
        <v>41</v>
      </c>
      <c r="BI23" s="169">
        <f t="shared" si="5"/>
        <v>24</v>
      </c>
      <c r="BJ23" s="249"/>
      <c r="BK23" s="249"/>
      <c r="BL23" s="251"/>
      <c r="BM23" s="251"/>
      <c r="BN23" s="251"/>
      <c r="BO23" s="251"/>
      <c r="BP23" s="251">
        <v>1</v>
      </c>
      <c r="BQ23" s="251">
        <v>1</v>
      </c>
      <c r="BR23" s="251">
        <v>2</v>
      </c>
      <c r="BS23" s="251">
        <v>2</v>
      </c>
      <c r="BT23" s="251">
        <v>8</v>
      </c>
      <c r="BU23" s="251">
        <v>3</v>
      </c>
      <c r="BV23" s="251">
        <v>9</v>
      </c>
      <c r="BW23" s="251">
        <v>6</v>
      </c>
      <c r="BX23" s="251">
        <v>4</v>
      </c>
      <c r="BY23" s="251">
        <v>3</v>
      </c>
      <c r="BZ23" s="251">
        <v>6</v>
      </c>
      <c r="CA23" s="251">
        <v>4</v>
      </c>
      <c r="CB23" s="251">
        <v>3</v>
      </c>
      <c r="CC23" s="251">
        <v>3</v>
      </c>
      <c r="CD23" s="251">
        <v>4</v>
      </c>
      <c r="CE23" s="251">
        <v>2</v>
      </c>
      <c r="CF23" s="251">
        <v>4</v>
      </c>
      <c r="CG23" s="251"/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23</v>
      </c>
      <c r="D24" s="169">
        <f t="shared" si="8"/>
        <v>13</v>
      </c>
      <c r="E24" s="249"/>
      <c r="F24" s="249"/>
      <c r="G24" s="251"/>
      <c r="H24" s="251"/>
      <c r="I24" s="251"/>
      <c r="J24" s="251"/>
      <c r="K24" s="251"/>
      <c r="L24" s="251"/>
      <c r="M24" s="251">
        <v>2</v>
      </c>
      <c r="N24" s="251">
        <v>2</v>
      </c>
      <c r="O24" s="251">
        <v>3</v>
      </c>
      <c r="P24" s="251">
        <v>4</v>
      </c>
      <c r="Q24" s="251">
        <v>3</v>
      </c>
      <c r="R24" s="251">
        <v>1</v>
      </c>
      <c r="S24" s="251">
        <v>5</v>
      </c>
      <c r="T24" s="251">
        <v>3</v>
      </c>
      <c r="U24" s="251">
        <v>5</v>
      </c>
      <c r="V24" s="251">
        <v>2</v>
      </c>
      <c r="W24" s="251">
        <v>3</v>
      </c>
      <c r="X24" s="251">
        <v>1</v>
      </c>
      <c r="Y24" s="251">
        <v>2</v>
      </c>
      <c r="Z24" s="251"/>
      <c r="AA24" s="251"/>
      <c r="AB24" s="251"/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249"/>
      <c r="AI24" s="249"/>
      <c r="AJ24" s="251"/>
      <c r="AK24" s="251"/>
      <c r="AL24" s="251"/>
      <c r="AM24" s="251"/>
      <c r="AN24" s="251"/>
      <c r="AO24" s="251"/>
      <c r="AP24" s="251">
        <v>2</v>
      </c>
      <c r="AQ24" s="251">
        <v>3</v>
      </c>
      <c r="AR24" s="251">
        <v>3</v>
      </c>
      <c r="AS24" s="251">
        <v>4</v>
      </c>
      <c r="AT24" s="251">
        <v>4</v>
      </c>
      <c r="AU24" s="251">
        <v>1</v>
      </c>
      <c r="AV24" s="251">
        <v>5</v>
      </c>
      <c r="AW24" s="251">
        <v>3</v>
      </c>
      <c r="AX24" s="251">
        <v>5</v>
      </c>
      <c r="AY24" s="251">
        <v>2</v>
      </c>
      <c r="AZ24" s="251">
        <v>3</v>
      </c>
      <c r="BA24" s="251">
        <v>1</v>
      </c>
      <c r="BB24" s="251">
        <v>2</v>
      </c>
      <c r="BC24" s="251"/>
      <c r="BD24" s="251"/>
      <c r="BE24" s="251"/>
      <c r="BG24" s="171" t="s">
        <v>56</v>
      </c>
      <c r="BH24" s="169">
        <f t="shared" si="7"/>
        <v>24</v>
      </c>
      <c r="BI24" s="169">
        <f t="shared" si="5"/>
        <v>14</v>
      </c>
      <c r="BJ24" s="249"/>
      <c r="BK24" s="249"/>
      <c r="BL24" s="251"/>
      <c r="BM24" s="251"/>
      <c r="BN24" s="251"/>
      <c r="BO24" s="251"/>
      <c r="BP24" s="251"/>
      <c r="BQ24" s="251"/>
      <c r="BR24" s="251">
        <v>2</v>
      </c>
      <c r="BS24" s="251">
        <v>3</v>
      </c>
      <c r="BT24" s="251">
        <v>1</v>
      </c>
      <c r="BU24" s="251">
        <v>3</v>
      </c>
      <c r="BV24" s="251">
        <v>6</v>
      </c>
      <c r="BW24" s="251">
        <v>1</v>
      </c>
      <c r="BX24" s="251">
        <v>5</v>
      </c>
      <c r="BY24" s="251">
        <v>4</v>
      </c>
      <c r="BZ24" s="251">
        <v>5</v>
      </c>
      <c r="CA24" s="251">
        <v>2</v>
      </c>
      <c r="CB24" s="251">
        <v>3</v>
      </c>
      <c r="CC24" s="251">
        <v>1</v>
      </c>
      <c r="CD24" s="251">
        <v>2</v>
      </c>
      <c r="CE24" s="251"/>
      <c r="CF24" s="251"/>
      <c r="CG24" s="251"/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13</v>
      </c>
      <c r="D25" s="169">
        <f t="shared" si="8"/>
        <v>13</v>
      </c>
      <c r="E25" s="249"/>
      <c r="F25" s="249"/>
      <c r="G25" s="251"/>
      <c r="H25" s="251"/>
      <c r="I25" s="251"/>
      <c r="J25" s="251"/>
      <c r="K25" s="251"/>
      <c r="L25" s="251"/>
      <c r="M25" s="251"/>
      <c r="N25" s="251"/>
      <c r="O25" s="251">
        <v>1</v>
      </c>
      <c r="P25" s="251">
        <v>2</v>
      </c>
      <c r="Q25" s="251">
        <v>2</v>
      </c>
      <c r="R25" s="251">
        <v>2</v>
      </c>
      <c r="S25" s="251">
        <v>3</v>
      </c>
      <c r="T25" s="251">
        <v>5</v>
      </c>
      <c r="U25" s="251">
        <v>3</v>
      </c>
      <c r="V25" s="251">
        <v>2</v>
      </c>
      <c r="W25" s="251">
        <v>3</v>
      </c>
      <c r="X25" s="251">
        <v>2</v>
      </c>
      <c r="Y25" s="251">
        <v>1</v>
      </c>
      <c r="Z25" s="251"/>
      <c r="AA25" s="251"/>
      <c r="AB25" s="251"/>
      <c r="AC25" s="71"/>
      <c r="AE25" s="170" t="s">
        <v>55</v>
      </c>
      <c r="AF25" s="169">
        <f t="shared" si="3"/>
        <v>12</v>
      </c>
      <c r="AG25" s="169">
        <f t="shared" si="4"/>
        <v>12</v>
      </c>
      <c r="AH25" s="249"/>
      <c r="AI25" s="249"/>
      <c r="AJ25" s="251"/>
      <c r="AK25" s="251"/>
      <c r="AL25" s="251"/>
      <c r="AM25" s="251"/>
      <c r="AN25" s="251"/>
      <c r="AO25" s="251"/>
      <c r="AP25" s="251"/>
      <c r="AQ25" s="251"/>
      <c r="AR25" s="251">
        <v>1</v>
      </c>
      <c r="AS25" s="251">
        <v>2</v>
      </c>
      <c r="AT25" s="251">
        <v>2</v>
      </c>
      <c r="AU25" s="251">
        <v>2</v>
      </c>
      <c r="AV25" s="251">
        <v>3</v>
      </c>
      <c r="AW25" s="251">
        <v>4</v>
      </c>
      <c r="AX25" s="251">
        <v>3</v>
      </c>
      <c r="AY25" s="251">
        <v>2</v>
      </c>
      <c r="AZ25" s="251">
        <v>2</v>
      </c>
      <c r="BA25" s="251">
        <v>2</v>
      </c>
      <c r="BB25" s="251">
        <v>1</v>
      </c>
      <c r="BC25" s="251"/>
      <c r="BD25" s="251"/>
      <c r="BE25" s="251"/>
      <c r="BG25" s="171" t="s">
        <v>55</v>
      </c>
      <c r="BH25" s="169">
        <f t="shared" si="7"/>
        <v>12</v>
      </c>
      <c r="BI25" s="169">
        <f t="shared" si="5"/>
        <v>13</v>
      </c>
      <c r="BJ25" s="249"/>
      <c r="BK25" s="249"/>
      <c r="BL25" s="251"/>
      <c r="BM25" s="251"/>
      <c r="BN25" s="251"/>
      <c r="BO25" s="251"/>
      <c r="BP25" s="251"/>
      <c r="BQ25" s="251"/>
      <c r="BR25" s="251"/>
      <c r="BS25" s="251"/>
      <c r="BT25" s="251">
        <v>2</v>
      </c>
      <c r="BU25" s="251">
        <v>3</v>
      </c>
      <c r="BV25" s="251">
        <v>2</v>
      </c>
      <c r="BW25" s="251">
        <v>2</v>
      </c>
      <c r="BX25" s="251">
        <v>1</v>
      </c>
      <c r="BY25" s="251">
        <v>4</v>
      </c>
      <c r="BZ25" s="251">
        <v>4</v>
      </c>
      <c r="CA25" s="251">
        <v>2</v>
      </c>
      <c r="CB25" s="251">
        <v>2</v>
      </c>
      <c r="CC25" s="251">
        <v>2</v>
      </c>
      <c r="CD25" s="251">
        <v>1</v>
      </c>
      <c r="CE25" s="251"/>
      <c r="CF25" s="251"/>
      <c r="CG25" s="251"/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20</v>
      </c>
      <c r="D26" s="169">
        <f t="shared" si="8"/>
        <v>5</v>
      </c>
      <c r="E26" s="249"/>
      <c r="F26" s="249"/>
      <c r="G26" s="251"/>
      <c r="H26" s="251"/>
      <c r="I26" s="251"/>
      <c r="J26" s="251"/>
      <c r="K26" s="251"/>
      <c r="L26" s="251"/>
      <c r="M26" s="251"/>
      <c r="N26" s="251"/>
      <c r="O26" s="251">
        <v>3</v>
      </c>
      <c r="P26" s="251">
        <v>1</v>
      </c>
      <c r="Q26" s="251">
        <v>2</v>
      </c>
      <c r="R26" s="251">
        <v>1</v>
      </c>
      <c r="S26" s="251">
        <v>4</v>
      </c>
      <c r="T26" s="251">
        <v>1</v>
      </c>
      <c r="U26" s="251">
        <v>6</v>
      </c>
      <c r="V26" s="251">
        <v>1</v>
      </c>
      <c r="W26" s="251">
        <v>3</v>
      </c>
      <c r="X26" s="251">
        <v>1</v>
      </c>
      <c r="Y26" s="251">
        <v>2</v>
      </c>
      <c r="Z26" s="251"/>
      <c r="AA26" s="251"/>
      <c r="AB26" s="251"/>
      <c r="AC26" s="71"/>
      <c r="AE26" s="170" t="s">
        <v>54</v>
      </c>
      <c r="AF26" s="169">
        <f t="shared" si="3"/>
        <v>20</v>
      </c>
      <c r="AG26" s="169">
        <f t="shared" si="4"/>
        <v>6</v>
      </c>
      <c r="AH26" s="249"/>
      <c r="AI26" s="249"/>
      <c r="AJ26" s="251"/>
      <c r="AK26" s="251"/>
      <c r="AL26" s="251"/>
      <c r="AM26" s="251"/>
      <c r="AN26" s="251"/>
      <c r="AO26" s="251"/>
      <c r="AP26" s="251"/>
      <c r="AQ26" s="251"/>
      <c r="AR26" s="251">
        <v>3</v>
      </c>
      <c r="AS26" s="251">
        <v>1</v>
      </c>
      <c r="AT26" s="251">
        <v>2</v>
      </c>
      <c r="AU26" s="251">
        <v>1</v>
      </c>
      <c r="AV26" s="251">
        <v>4</v>
      </c>
      <c r="AW26" s="251">
        <v>2</v>
      </c>
      <c r="AX26" s="251">
        <v>6</v>
      </c>
      <c r="AY26" s="251">
        <v>1</v>
      </c>
      <c r="AZ26" s="251">
        <v>3</v>
      </c>
      <c r="BA26" s="251">
        <v>1</v>
      </c>
      <c r="BB26" s="251">
        <v>2</v>
      </c>
      <c r="BC26" s="251"/>
      <c r="BD26" s="251"/>
      <c r="BE26" s="251"/>
      <c r="BG26" s="171" t="s">
        <v>54</v>
      </c>
      <c r="BH26" s="169">
        <f t="shared" si="7"/>
        <v>21</v>
      </c>
      <c r="BI26" s="169">
        <f t="shared" si="5"/>
        <v>6</v>
      </c>
      <c r="BJ26" s="249"/>
      <c r="BK26" s="249"/>
      <c r="BL26" s="251"/>
      <c r="BM26" s="251"/>
      <c r="BN26" s="251"/>
      <c r="BO26" s="251"/>
      <c r="BP26" s="251"/>
      <c r="BQ26" s="251"/>
      <c r="BR26" s="251"/>
      <c r="BS26" s="251"/>
      <c r="BT26" s="251">
        <v>3</v>
      </c>
      <c r="BU26" s="251">
        <v>1</v>
      </c>
      <c r="BV26" s="251">
        <v>2</v>
      </c>
      <c r="BW26" s="251">
        <v>1</v>
      </c>
      <c r="BX26" s="251">
        <v>5</v>
      </c>
      <c r="BY26" s="251">
        <v>2</v>
      </c>
      <c r="BZ26" s="251">
        <v>6</v>
      </c>
      <c r="CA26" s="251">
        <v>1</v>
      </c>
      <c r="CB26" s="251">
        <v>3</v>
      </c>
      <c r="CC26" s="251"/>
      <c r="CD26" s="251">
        <v>2</v>
      </c>
      <c r="CE26" s="251">
        <v>1</v>
      </c>
      <c r="CF26" s="251"/>
      <c r="CG26" s="251"/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16</v>
      </c>
      <c r="D27" s="169">
        <f t="shared" si="8"/>
        <v>5</v>
      </c>
      <c r="E27" s="249"/>
      <c r="F27" s="249"/>
      <c r="G27" s="251"/>
      <c r="H27" s="251"/>
      <c r="I27" s="251"/>
      <c r="J27" s="251"/>
      <c r="K27" s="251"/>
      <c r="L27" s="251"/>
      <c r="M27" s="251"/>
      <c r="N27" s="251">
        <v>1</v>
      </c>
      <c r="O27" s="251">
        <v>3</v>
      </c>
      <c r="P27" s="251"/>
      <c r="Q27" s="251">
        <v>4</v>
      </c>
      <c r="R27" s="251">
        <v>1</v>
      </c>
      <c r="S27" s="251">
        <v>1</v>
      </c>
      <c r="T27" s="251">
        <v>2</v>
      </c>
      <c r="U27" s="251">
        <v>2</v>
      </c>
      <c r="V27" s="251">
        <v>1</v>
      </c>
      <c r="W27" s="251">
        <v>5</v>
      </c>
      <c r="X27" s="251"/>
      <c r="Y27" s="251">
        <v>1</v>
      </c>
      <c r="Z27" s="251"/>
      <c r="AA27" s="251"/>
      <c r="AB27" s="251"/>
      <c r="AC27" s="71"/>
      <c r="AE27" s="170" t="s">
        <v>53</v>
      </c>
      <c r="AF27" s="169">
        <f t="shared" si="3"/>
        <v>16</v>
      </c>
      <c r="AG27" s="169">
        <f t="shared" si="4"/>
        <v>5</v>
      </c>
      <c r="AH27" s="249"/>
      <c r="AI27" s="249"/>
      <c r="AJ27" s="251"/>
      <c r="AK27" s="251"/>
      <c r="AL27" s="251"/>
      <c r="AM27" s="251"/>
      <c r="AN27" s="251"/>
      <c r="AO27" s="251"/>
      <c r="AP27" s="251"/>
      <c r="AQ27" s="251">
        <v>1</v>
      </c>
      <c r="AR27" s="251">
        <v>3</v>
      </c>
      <c r="AS27" s="251"/>
      <c r="AT27" s="251">
        <v>3</v>
      </c>
      <c r="AU27" s="251">
        <v>1</v>
      </c>
      <c r="AV27" s="251">
        <v>2</v>
      </c>
      <c r="AW27" s="251">
        <v>2</v>
      </c>
      <c r="AX27" s="251">
        <v>2</v>
      </c>
      <c r="AY27" s="251">
        <v>1</v>
      </c>
      <c r="AZ27" s="251">
        <v>5</v>
      </c>
      <c r="BA27" s="251"/>
      <c r="BB27" s="251">
        <v>1</v>
      </c>
      <c r="BC27" s="251"/>
      <c r="BD27" s="251"/>
      <c r="BE27" s="251"/>
      <c r="BG27" s="171" t="s">
        <v>53</v>
      </c>
      <c r="BH27" s="169">
        <f t="shared" si="7"/>
        <v>14</v>
      </c>
      <c r="BI27" s="169">
        <f t="shared" si="5"/>
        <v>4</v>
      </c>
      <c r="BJ27" s="249"/>
      <c r="BK27" s="249"/>
      <c r="BL27" s="251"/>
      <c r="BM27" s="251"/>
      <c r="BN27" s="251"/>
      <c r="BO27" s="251"/>
      <c r="BP27" s="251"/>
      <c r="BQ27" s="251"/>
      <c r="BR27" s="251"/>
      <c r="BS27" s="251"/>
      <c r="BT27" s="251">
        <v>3</v>
      </c>
      <c r="BU27" s="251"/>
      <c r="BV27" s="251">
        <v>3</v>
      </c>
      <c r="BW27" s="251">
        <v>1</v>
      </c>
      <c r="BX27" s="251">
        <v>2</v>
      </c>
      <c r="BY27" s="251">
        <v>2</v>
      </c>
      <c r="BZ27" s="251">
        <v>2</v>
      </c>
      <c r="CA27" s="251">
        <v>1</v>
      </c>
      <c r="CB27" s="251">
        <v>3</v>
      </c>
      <c r="CC27" s="251"/>
      <c r="CD27" s="251">
        <v>1</v>
      </c>
      <c r="CE27" s="251"/>
      <c r="CF27" s="251"/>
      <c r="CG27" s="251"/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8</v>
      </c>
      <c r="D28" s="169">
        <f t="shared" si="8"/>
        <v>4</v>
      </c>
      <c r="E28" s="249"/>
      <c r="F28" s="249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>
        <v>1</v>
      </c>
      <c r="R28" s="251"/>
      <c r="S28" s="251">
        <v>1</v>
      </c>
      <c r="T28" s="251"/>
      <c r="U28" s="251">
        <v>3</v>
      </c>
      <c r="V28" s="251">
        <v>2</v>
      </c>
      <c r="W28" s="251">
        <v>2</v>
      </c>
      <c r="X28" s="251">
        <v>1</v>
      </c>
      <c r="Y28" s="251">
        <v>1</v>
      </c>
      <c r="Z28" s="251">
        <v>1</v>
      </c>
      <c r="AA28" s="251"/>
      <c r="AB28" s="251"/>
      <c r="AC28" s="71"/>
      <c r="AE28" s="170" t="s">
        <v>52</v>
      </c>
      <c r="AF28" s="169">
        <f t="shared" si="3"/>
        <v>7</v>
      </c>
      <c r="AG28" s="169">
        <f t="shared" si="4"/>
        <v>4</v>
      </c>
      <c r="AH28" s="249"/>
      <c r="AI28" s="249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>
        <v>1</v>
      </c>
      <c r="AU28" s="251"/>
      <c r="AV28" s="251"/>
      <c r="AW28" s="251"/>
      <c r="AX28" s="251">
        <v>3</v>
      </c>
      <c r="AY28" s="251">
        <v>2</v>
      </c>
      <c r="AZ28" s="251">
        <v>2</v>
      </c>
      <c r="BA28" s="251">
        <v>1</v>
      </c>
      <c r="BB28" s="251">
        <v>1</v>
      </c>
      <c r="BC28" s="251">
        <v>1</v>
      </c>
      <c r="BD28" s="251"/>
      <c r="BE28" s="251"/>
      <c r="BG28" s="171" t="s">
        <v>52</v>
      </c>
      <c r="BH28" s="169">
        <f t="shared" si="7"/>
        <v>9</v>
      </c>
      <c r="BI28" s="169">
        <f t="shared" si="5"/>
        <v>5</v>
      </c>
      <c r="BJ28" s="249"/>
      <c r="BK28" s="249"/>
      <c r="BL28" s="251"/>
      <c r="BM28" s="251"/>
      <c r="BN28" s="251"/>
      <c r="BO28" s="251"/>
      <c r="BP28" s="251"/>
      <c r="BQ28" s="251"/>
      <c r="BR28" s="251"/>
      <c r="BS28" s="251">
        <v>1</v>
      </c>
      <c r="BT28" s="251"/>
      <c r="BU28" s="251"/>
      <c r="BV28" s="251">
        <v>1</v>
      </c>
      <c r="BW28" s="251"/>
      <c r="BX28" s="251"/>
      <c r="BY28" s="251"/>
      <c r="BZ28" s="251">
        <v>3</v>
      </c>
      <c r="CA28" s="251">
        <v>2</v>
      </c>
      <c r="CB28" s="251">
        <v>4</v>
      </c>
      <c r="CC28" s="251">
        <v>1</v>
      </c>
      <c r="CD28" s="251">
        <v>1</v>
      </c>
      <c r="CE28" s="251">
        <v>1</v>
      </c>
      <c r="CF28" s="251"/>
      <c r="CG28" s="251"/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/>
      <c r="F29" s="249"/>
      <c r="G29" s="251"/>
      <c r="H29" s="251"/>
      <c r="I29" s="251"/>
      <c r="J29" s="251"/>
      <c r="K29" s="251"/>
      <c r="L29" s="251"/>
      <c r="M29" s="251">
        <v>1</v>
      </c>
      <c r="N29" s="251"/>
      <c r="O29" s="251"/>
      <c r="P29" s="251">
        <v>1</v>
      </c>
      <c r="Q29" s="251"/>
      <c r="R29" s="251"/>
      <c r="S29" s="251">
        <v>1</v>
      </c>
      <c r="T29" s="251"/>
      <c r="U29" s="251"/>
      <c r="V29" s="251"/>
      <c r="W29" s="251">
        <v>3</v>
      </c>
      <c r="X29" s="251">
        <v>1</v>
      </c>
      <c r="Y29" s="251"/>
      <c r="Z29" s="251"/>
      <c r="AA29" s="251"/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249"/>
      <c r="AI29" s="249"/>
      <c r="AJ29" s="251"/>
      <c r="AK29" s="251"/>
      <c r="AL29" s="251"/>
      <c r="AM29" s="251"/>
      <c r="AN29" s="251"/>
      <c r="AO29" s="251"/>
      <c r="AP29" s="251">
        <v>1</v>
      </c>
      <c r="AQ29" s="251"/>
      <c r="AR29" s="251"/>
      <c r="AS29" s="251">
        <v>1</v>
      </c>
      <c r="AT29" s="251"/>
      <c r="AU29" s="251"/>
      <c r="AV29" s="251">
        <v>1</v>
      </c>
      <c r="AW29" s="251"/>
      <c r="AX29" s="251"/>
      <c r="AY29" s="251"/>
      <c r="AZ29" s="251">
        <v>3</v>
      </c>
      <c r="BA29" s="251">
        <v>1</v>
      </c>
      <c r="BB29" s="251"/>
      <c r="BC29" s="251"/>
      <c r="BD29" s="251"/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249"/>
      <c r="BK29" s="249"/>
      <c r="BL29" s="251"/>
      <c r="BM29" s="251"/>
      <c r="BN29" s="251"/>
      <c r="BO29" s="251"/>
      <c r="BP29" s="251"/>
      <c r="BQ29" s="251"/>
      <c r="BR29" s="251">
        <v>1</v>
      </c>
      <c r="BS29" s="251"/>
      <c r="BT29" s="251"/>
      <c r="BU29" s="251">
        <v>1</v>
      </c>
      <c r="BV29" s="251"/>
      <c r="BW29" s="251"/>
      <c r="BX29" s="251">
        <v>1</v>
      </c>
      <c r="BY29" s="251"/>
      <c r="BZ29" s="251"/>
      <c r="CA29" s="251"/>
      <c r="CB29" s="251">
        <v>3</v>
      </c>
      <c r="CC29" s="251">
        <v>1</v>
      </c>
      <c r="CD29" s="251"/>
      <c r="CE29" s="251"/>
      <c r="CF29" s="251"/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/>
      <c r="F30" s="249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>
        <v>1</v>
      </c>
      <c r="X30" s="251">
        <v>1</v>
      </c>
      <c r="Y30" s="251"/>
      <c r="Z30" s="251"/>
      <c r="AA30" s="251"/>
      <c r="AB30" s="251"/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249"/>
      <c r="AI30" s="249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>
        <v>1</v>
      </c>
      <c r="BA30" s="251">
        <v>1</v>
      </c>
      <c r="BB30" s="251"/>
      <c r="BC30" s="251"/>
      <c r="BD30" s="251"/>
      <c r="BE30" s="251"/>
      <c r="BG30" s="171" t="s">
        <v>50</v>
      </c>
      <c r="BH30" s="169">
        <f t="shared" si="7"/>
        <v>1</v>
      </c>
      <c r="BI30" s="169">
        <f t="shared" si="5"/>
        <v>1</v>
      </c>
      <c r="BJ30" s="249"/>
      <c r="BK30" s="249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>
        <v>1</v>
      </c>
      <c r="CC30" s="251">
        <v>1</v>
      </c>
      <c r="CD30" s="251"/>
      <c r="CE30" s="251"/>
      <c r="CF30" s="251"/>
      <c r="CG30" s="251"/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2</v>
      </c>
      <c r="D31" s="169">
        <f t="shared" si="8"/>
        <v>2</v>
      </c>
      <c r="E31" s="249"/>
      <c r="F31" s="249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>
        <v>1</v>
      </c>
      <c r="S31" s="251"/>
      <c r="T31" s="251"/>
      <c r="U31" s="251">
        <v>2</v>
      </c>
      <c r="V31" s="251"/>
      <c r="W31" s="251"/>
      <c r="X31" s="251">
        <v>1</v>
      </c>
      <c r="Y31" s="251"/>
      <c r="Z31" s="251"/>
      <c r="AA31" s="251"/>
      <c r="AB31" s="251"/>
      <c r="AC31" s="71"/>
      <c r="AE31" s="170" t="s">
        <v>49</v>
      </c>
      <c r="AF31" s="169">
        <f t="shared" si="3"/>
        <v>2</v>
      </c>
      <c r="AG31" s="169">
        <f t="shared" si="4"/>
        <v>2</v>
      </c>
      <c r="AH31" s="249"/>
      <c r="AI31" s="249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>
        <v>1</v>
      </c>
      <c r="AV31" s="251"/>
      <c r="AW31" s="251"/>
      <c r="AX31" s="251">
        <v>2</v>
      </c>
      <c r="AY31" s="251"/>
      <c r="AZ31" s="251"/>
      <c r="BA31" s="251">
        <v>1</v>
      </c>
      <c r="BB31" s="251"/>
      <c r="BC31" s="251"/>
      <c r="BD31" s="251"/>
      <c r="BE31" s="251"/>
      <c r="BG31" s="171" t="s">
        <v>49</v>
      </c>
      <c r="BH31" s="169">
        <f t="shared" si="7"/>
        <v>2</v>
      </c>
      <c r="BI31" s="169">
        <f t="shared" si="5"/>
        <v>2</v>
      </c>
      <c r="BJ31" s="249"/>
      <c r="BK31" s="249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>
        <v>1</v>
      </c>
      <c r="BX31" s="251"/>
      <c r="BY31" s="251"/>
      <c r="BZ31" s="251">
        <v>2</v>
      </c>
      <c r="CA31" s="251"/>
      <c r="CB31" s="251"/>
      <c r="CC31" s="251">
        <v>1</v>
      </c>
      <c r="CD31" s="251"/>
      <c r="CE31" s="251"/>
      <c r="CF31" s="251"/>
      <c r="CG31" s="251"/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0</v>
      </c>
      <c r="D32" s="169">
        <f t="shared" si="8"/>
        <v>0</v>
      </c>
      <c r="E32" s="249"/>
      <c r="F32" s="249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71"/>
      <c r="AE32" s="170" t="s">
        <v>48</v>
      </c>
      <c r="AF32" s="169">
        <f t="shared" si="3"/>
        <v>0</v>
      </c>
      <c r="AG32" s="169">
        <f t="shared" si="4"/>
        <v>0</v>
      </c>
      <c r="AH32" s="249"/>
      <c r="AI32" s="249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G32" s="171" t="s">
        <v>48</v>
      </c>
      <c r="BH32" s="169">
        <f t="shared" si="7"/>
        <v>0</v>
      </c>
      <c r="BI32" s="169">
        <f t="shared" si="5"/>
        <v>0</v>
      </c>
      <c r="BJ32" s="249"/>
      <c r="BK32" s="249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/>
      <c r="F33" s="249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>
        <v>1</v>
      </c>
      <c r="AB33" s="251"/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249"/>
      <c r="AI33" s="249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>
        <v>1</v>
      </c>
      <c r="BE33" s="251"/>
      <c r="BG33" s="171" t="s">
        <v>47</v>
      </c>
      <c r="BH33" s="169">
        <f t="shared" si="7"/>
        <v>1</v>
      </c>
      <c r="BI33" s="169">
        <f t="shared" si="5"/>
        <v>0</v>
      </c>
      <c r="BJ33" s="249"/>
      <c r="BK33" s="249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>
        <v>1</v>
      </c>
      <c r="CG33" s="251"/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0</v>
      </c>
      <c r="D34" s="169">
        <f t="shared" si="8"/>
        <v>1</v>
      </c>
      <c r="E34" s="249"/>
      <c r="F34" s="249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>
        <v>1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71"/>
      <c r="AE34" s="170" t="s">
        <v>46</v>
      </c>
      <c r="AF34" s="169">
        <f t="shared" si="3"/>
        <v>0</v>
      </c>
      <c r="AG34" s="169">
        <f t="shared" si="4"/>
        <v>1</v>
      </c>
      <c r="AH34" s="249"/>
      <c r="AI34" s="249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>
        <v>1</v>
      </c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G34" s="171" t="s">
        <v>46</v>
      </c>
      <c r="BH34" s="169">
        <f t="shared" si="7"/>
        <v>0</v>
      </c>
      <c r="BI34" s="169">
        <f t="shared" si="5"/>
        <v>0</v>
      </c>
      <c r="BJ34" s="249"/>
      <c r="BK34" s="249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1</v>
      </c>
      <c r="D35" s="169">
        <f t="shared" si="8"/>
        <v>0</v>
      </c>
      <c r="E35" s="249"/>
      <c r="F35" s="249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>
        <v>1</v>
      </c>
      <c r="Z35" s="251"/>
      <c r="AA35" s="251"/>
      <c r="AB35" s="251"/>
      <c r="AC35" s="71"/>
      <c r="AE35" s="170" t="s">
        <v>45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249"/>
      <c r="AI35" s="249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>
        <v>1</v>
      </c>
      <c r="BC35" s="251"/>
      <c r="BD35" s="251"/>
      <c r="BE35" s="251"/>
      <c r="BG35" s="171" t="s">
        <v>45</v>
      </c>
      <c r="BH35" s="169">
        <f aca="true" t="shared" si="10" ref="BH35:BI37">+BJ35+BL35+BN35+BP35+BR35+BT35+BV35+BX35+BZ35+CB35+CD35+CF35</f>
        <v>1</v>
      </c>
      <c r="BI35" s="169">
        <f t="shared" si="10"/>
        <v>1</v>
      </c>
      <c r="BJ35" s="249"/>
      <c r="BK35" s="249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>
        <v>1</v>
      </c>
      <c r="BX35" s="251"/>
      <c r="BY35" s="251"/>
      <c r="BZ35" s="251"/>
      <c r="CA35" s="251"/>
      <c r="CB35" s="251"/>
      <c r="CC35" s="251"/>
      <c r="CD35" s="251">
        <v>1</v>
      </c>
      <c r="CE35" s="251"/>
      <c r="CF35" s="251"/>
      <c r="CG35" s="251"/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/>
      <c r="F36" s="169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/>
      <c r="AI36" s="169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G36" s="171" t="s">
        <v>44</v>
      </c>
      <c r="BH36" s="169">
        <f t="shared" si="10"/>
        <v>0</v>
      </c>
      <c r="BI36" s="169">
        <f t="shared" si="10"/>
        <v>0</v>
      </c>
      <c r="BJ36" s="169"/>
      <c r="BK36" s="169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/>
      <c r="F37" s="169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>
        <v>1</v>
      </c>
      <c r="T37" s="250"/>
      <c r="U37" s="250"/>
      <c r="V37" s="250">
        <v>1</v>
      </c>
      <c r="W37" s="250"/>
      <c r="X37" s="250"/>
      <c r="Y37" s="250"/>
      <c r="Z37" s="250"/>
      <c r="AA37" s="250"/>
      <c r="AB37" s="250"/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/>
      <c r="AI37" s="169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>
        <v>1</v>
      </c>
      <c r="AW37" s="250"/>
      <c r="AX37" s="250"/>
      <c r="AY37" s="250">
        <v>1</v>
      </c>
      <c r="AZ37" s="250"/>
      <c r="BA37" s="250"/>
      <c r="BB37" s="250"/>
      <c r="BC37" s="250"/>
      <c r="BD37" s="250"/>
      <c r="BE37" s="250"/>
      <c r="BG37" s="171" t="s">
        <v>43</v>
      </c>
      <c r="BH37" s="169">
        <f t="shared" si="10"/>
        <v>1</v>
      </c>
      <c r="BI37" s="169">
        <f t="shared" si="10"/>
        <v>1</v>
      </c>
      <c r="BJ37" s="169"/>
      <c r="BK37" s="169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>
        <v>1</v>
      </c>
      <c r="BY37" s="250"/>
      <c r="BZ37" s="250"/>
      <c r="CA37" s="250">
        <v>1</v>
      </c>
      <c r="CB37" s="250"/>
      <c r="CC37" s="250"/>
      <c r="CD37" s="250"/>
      <c r="CE37" s="250"/>
      <c r="CF37" s="250"/>
      <c r="CG37" s="250"/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273"/>
      <c r="AI38" s="273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300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9"/>
      <c r="BI39" s="299"/>
      <c r="BJ39" s="299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218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219</v>
      </c>
      <c r="AG41" s="99"/>
      <c r="AH41" s="100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220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60" t="s">
        <v>6</v>
      </c>
      <c r="F42" s="361"/>
      <c r="G42" s="360" t="s">
        <v>7</v>
      </c>
      <c r="H42" s="361"/>
      <c r="I42" s="360" t="s">
        <v>8</v>
      </c>
      <c r="J42" s="361"/>
      <c r="K42" s="360" t="s">
        <v>9</v>
      </c>
      <c r="L42" s="361"/>
      <c r="M42" s="360" t="s">
        <v>10</v>
      </c>
      <c r="N42" s="361"/>
      <c r="O42" s="360" t="s">
        <v>11</v>
      </c>
      <c r="P42" s="361"/>
      <c r="Q42" s="360" t="s">
        <v>12</v>
      </c>
      <c r="R42" s="361"/>
      <c r="S42" s="360" t="s">
        <v>13</v>
      </c>
      <c r="T42" s="361"/>
      <c r="U42" s="360" t="s">
        <v>14</v>
      </c>
      <c r="V42" s="361"/>
      <c r="W42" s="360" t="s">
        <v>15</v>
      </c>
      <c r="X42" s="361"/>
      <c r="Y42" s="360" t="s">
        <v>16</v>
      </c>
      <c r="Z42" s="361"/>
      <c r="AA42" s="360" t="s">
        <v>17</v>
      </c>
      <c r="AB42" s="361"/>
      <c r="AC42" s="71"/>
      <c r="AD42" s="71"/>
      <c r="AE42" s="112" t="s">
        <v>21</v>
      </c>
      <c r="AF42" s="113" t="s">
        <v>31</v>
      </c>
      <c r="AG42" s="114"/>
      <c r="AH42" s="362" t="s">
        <v>6</v>
      </c>
      <c r="AI42" s="363"/>
      <c r="AJ42" s="362" t="s">
        <v>7</v>
      </c>
      <c r="AK42" s="363"/>
      <c r="AL42" s="362" t="s">
        <v>8</v>
      </c>
      <c r="AM42" s="363"/>
      <c r="AN42" s="362" t="s">
        <v>9</v>
      </c>
      <c r="AO42" s="363"/>
      <c r="AP42" s="362" t="s">
        <v>10</v>
      </c>
      <c r="AQ42" s="363"/>
      <c r="AR42" s="362" t="s">
        <v>11</v>
      </c>
      <c r="AS42" s="363"/>
      <c r="AT42" s="362" t="s">
        <v>12</v>
      </c>
      <c r="AU42" s="363"/>
      <c r="AV42" s="362" t="s">
        <v>13</v>
      </c>
      <c r="AW42" s="363"/>
      <c r="AX42" s="362" t="s">
        <v>14</v>
      </c>
      <c r="AY42" s="363"/>
      <c r="AZ42" s="362" t="s">
        <v>15</v>
      </c>
      <c r="BA42" s="363"/>
      <c r="BB42" s="362" t="s">
        <v>16</v>
      </c>
      <c r="BC42" s="363"/>
      <c r="BD42" s="362" t="s">
        <v>17</v>
      </c>
      <c r="BE42" s="363"/>
      <c r="BG42" s="118" t="s">
        <v>21</v>
      </c>
      <c r="BH42" s="119" t="s">
        <v>31</v>
      </c>
      <c r="BI42" s="120"/>
      <c r="BJ42" s="364" t="s">
        <v>6</v>
      </c>
      <c r="BK42" s="365"/>
      <c r="BL42" s="364" t="s">
        <v>7</v>
      </c>
      <c r="BM42" s="365"/>
      <c r="BN42" s="364" t="s">
        <v>8</v>
      </c>
      <c r="BO42" s="365"/>
      <c r="BP42" s="364" t="s">
        <v>9</v>
      </c>
      <c r="BQ42" s="365"/>
      <c r="BR42" s="364" t="s">
        <v>10</v>
      </c>
      <c r="BS42" s="365"/>
      <c r="BT42" s="364" t="s">
        <v>11</v>
      </c>
      <c r="BU42" s="365"/>
      <c r="BV42" s="364" t="s">
        <v>12</v>
      </c>
      <c r="BW42" s="365"/>
      <c r="BX42" s="364" t="s">
        <v>13</v>
      </c>
      <c r="BY42" s="365"/>
      <c r="BZ42" s="364" t="s">
        <v>14</v>
      </c>
      <c r="CA42" s="365"/>
      <c r="CB42" s="364" t="s">
        <v>15</v>
      </c>
      <c r="CC42" s="365"/>
      <c r="CD42" s="364" t="s">
        <v>16</v>
      </c>
      <c r="CE42" s="365"/>
      <c r="CF42" s="364" t="s">
        <v>17</v>
      </c>
      <c r="CG42" s="36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33"/>
      <c r="AI43" s="134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102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13</v>
      </c>
      <c r="N45" s="162">
        <f t="shared" si="11"/>
        <v>3</v>
      </c>
      <c r="O45" s="162">
        <f t="shared" si="11"/>
        <v>13</v>
      </c>
      <c r="P45" s="162">
        <f t="shared" si="11"/>
        <v>11</v>
      </c>
      <c r="Q45" s="162">
        <f t="shared" si="11"/>
        <v>19</v>
      </c>
      <c r="R45" s="162">
        <f t="shared" si="11"/>
        <v>7</v>
      </c>
      <c r="S45" s="162">
        <f t="shared" si="11"/>
        <v>20</v>
      </c>
      <c r="T45" s="162">
        <f t="shared" si="11"/>
        <v>7</v>
      </c>
      <c r="U45" s="162">
        <f t="shared" si="11"/>
        <v>18</v>
      </c>
      <c r="V45" s="162">
        <f t="shared" si="11"/>
        <v>3</v>
      </c>
      <c r="W45" s="162">
        <f t="shared" si="11"/>
        <v>11</v>
      </c>
      <c r="X45" s="162">
        <f t="shared" si="11"/>
        <v>6</v>
      </c>
      <c r="Y45" s="162">
        <f t="shared" si="11"/>
        <v>5</v>
      </c>
      <c r="Z45" s="162">
        <f t="shared" si="11"/>
        <v>3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12</v>
      </c>
      <c r="AQ45" s="162">
        <f t="shared" si="12"/>
        <v>3</v>
      </c>
      <c r="AR45" s="162">
        <f t="shared" si="12"/>
        <v>14</v>
      </c>
      <c r="AS45" s="162">
        <f t="shared" si="12"/>
        <v>11</v>
      </c>
      <c r="AT45" s="162">
        <f t="shared" si="12"/>
        <v>18</v>
      </c>
      <c r="AU45" s="162">
        <f t="shared" si="12"/>
        <v>7</v>
      </c>
      <c r="AV45" s="162">
        <f t="shared" si="12"/>
        <v>19</v>
      </c>
      <c r="AW45" s="162">
        <f t="shared" si="12"/>
        <v>7</v>
      </c>
      <c r="AX45" s="162">
        <f t="shared" si="12"/>
        <v>19</v>
      </c>
      <c r="AY45" s="162">
        <f t="shared" si="12"/>
        <v>3</v>
      </c>
      <c r="AZ45" s="162">
        <f t="shared" si="12"/>
        <v>11</v>
      </c>
      <c r="BA45" s="162">
        <f t="shared" si="12"/>
        <v>6</v>
      </c>
      <c r="BB45" s="162">
        <f t="shared" si="12"/>
        <v>5</v>
      </c>
      <c r="BC45" s="162">
        <f t="shared" si="12"/>
        <v>3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12</v>
      </c>
      <c r="BS45" s="162">
        <f t="shared" si="13"/>
        <v>3</v>
      </c>
      <c r="BT45" s="162">
        <f t="shared" si="13"/>
        <v>14</v>
      </c>
      <c r="BU45" s="162">
        <f t="shared" si="13"/>
        <v>10</v>
      </c>
      <c r="BV45" s="162">
        <f t="shared" si="13"/>
        <v>18</v>
      </c>
      <c r="BW45" s="162">
        <f t="shared" si="13"/>
        <v>8</v>
      </c>
      <c r="BX45" s="162">
        <f t="shared" si="13"/>
        <v>19</v>
      </c>
      <c r="BY45" s="162">
        <f t="shared" si="13"/>
        <v>7</v>
      </c>
      <c r="BZ45" s="162">
        <f t="shared" si="13"/>
        <v>18</v>
      </c>
      <c r="CA45" s="162">
        <f t="shared" si="13"/>
        <v>3</v>
      </c>
      <c r="CB45" s="162">
        <f t="shared" si="13"/>
        <v>11</v>
      </c>
      <c r="CC45" s="162">
        <f t="shared" si="13"/>
        <v>6</v>
      </c>
      <c r="CD45" s="162">
        <f t="shared" si="13"/>
        <v>6</v>
      </c>
      <c r="CE45" s="162">
        <f t="shared" si="13"/>
        <v>3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77</v>
      </c>
      <c r="D46" s="169">
        <f>+F46+H46+J46+L46+N46+P46+R46+T46+V46+X46+Z46+AB46</f>
        <v>39</v>
      </c>
      <c r="E46" s="249"/>
      <c r="F46" s="249"/>
      <c r="G46" s="251"/>
      <c r="H46" s="251"/>
      <c r="I46" s="251"/>
      <c r="J46" s="251">
        <v>1</v>
      </c>
      <c r="K46" s="251">
        <v>2</v>
      </c>
      <c r="L46" s="251">
        <v>3</v>
      </c>
      <c r="M46" s="251">
        <v>13</v>
      </c>
      <c r="N46" s="251">
        <v>3</v>
      </c>
      <c r="O46" s="251">
        <v>9</v>
      </c>
      <c r="P46" s="251">
        <v>11</v>
      </c>
      <c r="Q46" s="251">
        <v>12</v>
      </c>
      <c r="R46" s="251">
        <v>5</v>
      </c>
      <c r="S46" s="251">
        <v>13</v>
      </c>
      <c r="T46" s="251">
        <v>5</v>
      </c>
      <c r="U46" s="251">
        <v>14</v>
      </c>
      <c r="V46" s="251">
        <v>3</v>
      </c>
      <c r="W46" s="251">
        <v>10</v>
      </c>
      <c r="X46" s="251">
        <v>5</v>
      </c>
      <c r="Y46" s="251">
        <v>3</v>
      </c>
      <c r="Z46" s="251">
        <v>3</v>
      </c>
      <c r="AA46" s="251">
        <v>1</v>
      </c>
      <c r="AB46" s="251"/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249"/>
      <c r="AI46" s="249"/>
      <c r="AJ46" s="251"/>
      <c r="AK46" s="251"/>
      <c r="AL46" s="251"/>
      <c r="AM46" s="251">
        <v>1</v>
      </c>
      <c r="AN46" s="251">
        <v>2</v>
      </c>
      <c r="AO46" s="251">
        <v>3</v>
      </c>
      <c r="AP46" s="251">
        <v>12</v>
      </c>
      <c r="AQ46" s="251">
        <v>3</v>
      </c>
      <c r="AR46" s="251">
        <v>10</v>
      </c>
      <c r="AS46" s="251">
        <v>11</v>
      </c>
      <c r="AT46" s="251">
        <v>11</v>
      </c>
      <c r="AU46" s="251">
        <v>5</v>
      </c>
      <c r="AV46" s="251">
        <v>12</v>
      </c>
      <c r="AW46" s="251">
        <v>5</v>
      </c>
      <c r="AX46" s="251">
        <v>15</v>
      </c>
      <c r="AY46" s="251">
        <v>3</v>
      </c>
      <c r="AZ46" s="251">
        <v>10</v>
      </c>
      <c r="BA46" s="251">
        <v>5</v>
      </c>
      <c r="BB46" s="251">
        <v>3</v>
      </c>
      <c r="BC46" s="251">
        <v>3</v>
      </c>
      <c r="BD46" s="251">
        <v>1</v>
      </c>
      <c r="BE46" s="251"/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249"/>
      <c r="BK46" s="249"/>
      <c r="BL46" s="251"/>
      <c r="BM46" s="251"/>
      <c r="BN46" s="251"/>
      <c r="BO46" s="251">
        <v>1</v>
      </c>
      <c r="BP46" s="251">
        <v>2</v>
      </c>
      <c r="BQ46" s="251">
        <v>3</v>
      </c>
      <c r="BR46" s="251">
        <v>12</v>
      </c>
      <c r="BS46" s="251">
        <v>3</v>
      </c>
      <c r="BT46" s="251">
        <v>10</v>
      </c>
      <c r="BU46" s="251">
        <v>10</v>
      </c>
      <c r="BV46" s="251">
        <v>11</v>
      </c>
      <c r="BW46" s="251">
        <v>6</v>
      </c>
      <c r="BX46" s="251">
        <v>12</v>
      </c>
      <c r="BY46" s="251">
        <v>5</v>
      </c>
      <c r="BZ46" s="251">
        <v>14</v>
      </c>
      <c r="CA46" s="251">
        <v>3</v>
      </c>
      <c r="CB46" s="251">
        <v>10</v>
      </c>
      <c r="CC46" s="251">
        <v>5</v>
      </c>
      <c r="CD46" s="251">
        <v>4</v>
      </c>
      <c r="CE46" s="251">
        <v>3</v>
      </c>
      <c r="CF46" s="251">
        <v>1</v>
      </c>
      <c r="CG46" s="25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249"/>
      <c r="F47" s="249"/>
      <c r="G47" s="251"/>
      <c r="H47" s="251"/>
      <c r="I47" s="251"/>
      <c r="J47" s="251"/>
      <c r="K47" s="251"/>
      <c r="L47" s="251"/>
      <c r="M47" s="251"/>
      <c r="N47" s="251"/>
      <c r="O47" s="251">
        <v>3</v>
      </c>
      <c r="P47" s="251"/>
      <c r="Q47" s="251"/>
      <c r="R47" s="251"/>
      <c r="S47" s="251">
        <v>1</v>
      </c>
      <c r="T47" s="251"/>
      <c r="U47" s="251"/>
      <c r="V47" s="251"/>
      <c r="W47" s="251"/>
      <c r="X47" s="251">
        <v>1</v>
      </c>
      <c r="Y47" s="251">
        <v>1</v>
      </c>
      <c r="Z47" s="251"/>
      <c r="AA47" s="251"/>
      <c r="AB47" s="251"/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249"/>
      <c r="AI47" s="249"/>
      <c r="AJ47" s="251"/>
      <c r="AK47" s="251"/>
      <c r="AL47" s="251"/>
      <c r="AM47" s="251"/>
      <c r="AN47" s="251"/>
      <c r="AO47" s="251"/>
      <c r="AP47" s="251"/>
      <c r="AQ47" s="251"/>
      <c r="AR47" s="251">
        <v>2</v>
      </c>
      <c r="AS47" s="251"/>
      <c r="AT47" s="251"/>
      <c r="AU47" s="251"/>
      <c r="AV47" s="251">
        <v>1</v>
      </c>
      <c r="AW47" s="251"/>
      <c r="AX47" s="251"/>
      <c r="AY47" s="251"/>
      <c r="AZ47" s="251"/>
      <c r="BA47" s="251">
        <v>1</v>
      </c>
      <c r="BB47" s="251">
        <v>1</v>
      </c>
      <c r="BC47" s="251"/>
      <c r="BD47" s="251"/>
      <c r="BE47" s="251"/>
      <c r="BG47" s="171" t="s">
        <v>64</v>
      </c>
      <c r="BH47" s="169">
        <f t="shared" si="17"/>
        <v>4</v>
      </c>
      <c r="BI47" s="169">
        <f t="shared" si="18"/>
        <v>1</v>
      </c>
      <c r="BJ47" s="249"/>
      <c r="BK47" s="249"/>
      <c r="BL47" s="251"/>
      <c r="BM47" s="251"/>
      <c r="BN47" s="251"/>
      <c r="BO47" s="251"/>
      <c r="BP47" s="251"/>
      <c r="BQ47" s="251"/>
      <c r="BR47" s="251"/>
      <c r="BS47" s="251"/>
      <c r="BT47" s="251">
        <v>2</v>
      </c>
      <c r="BU47" s="251"/>
      <c r="BV47" s="251"/>
      <c r="BW47" s="251"/>
      <c r="BX47" s="251">
        <v>1</v>
      </c>
      <c r="BY47" s="251"/>
      <c r="BZ47" s="251"/>
      <c r="CA47" s="251"/>
      <c r="CB47" s="251"/>
      <c r="CC47" s="251">
        <v>1</v>
      </c>
      <c r="CD47" s="251">
        <v>1</v>
      </c>
      <c r="CE47" s="251"/>
      <c r="CF47" s="251"/>
      <c r="CG47" s="25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249"/>
      <c r="F48" s="249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71"/>
      <c r="AE48" s="170" t="s">
        <v>63</v>
      </c>
      <c r="AF48" s="169">
        <f t="shared" si="15"/>
        <v>1</v>
      </c>
      <c r="AG48" s="169">
        <f t="shared" si="16"/>
        <v>0</v>
      </c>
      <c r="AH48" s="249"/>
      <c r="AI48" s="249"/>
      <c r="AJ48" s="251"/>
      <c r="AK48" s="251"/>
      <c r="AL48" s="251"/>
      <c r="AM48" s="251"/>
      <c r="AN48" s="251"/>
      <c r="AO48" s="251"/>
      <c r="AP48" s="251"/>
      <c r="AQ48" s="251"/>
      <c r="AR48" s="251">
        <v>1</v>
      </c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G48" s="171" t="s">
        <v>63</v>
      </c>
      <c r="BH48" s="169">
        <f t="shared" si="17"/>
        <v>0</v>
      </c>
      <c r="BI48" s="169">
        <f t="shared" si="18"/>
        <v>0</v>
      </c>
      <c r="BJ48" s="249"/>
      <c r="BK48" s="249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249"/>
      <c r="F49" s="249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>
        <v>1</v>
      </c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249"/>
      <c r="AI49" s="249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>
        <v>1</v>
      </c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G49" s="171" t="s">
        <v>62</v>
      </c>
      <c r="BH49" s="169">
        <f t="shared" si="17"/>
        <v>2</v>
      </c>
      <c r="BI49" s="169">
        <f t="shared" si="18"/>
        <v>0</v>
      </c>
      <c r="BJ49" s="249"/>
      <c r="BK49" s="249"/>
      <c r="BL49" s="251"/>
      <c r="BM49" s="251"/>
      <c r="BN49" s="251"/>
      <c r="BO49" s="251"/>
      <c r="BP49" s="251"/>
      <c r="BQ49" s="251"/>
      <c r="BR49" s="251"/>
      <c r="BS49" s="251"/>
      <c r="BT49" s="251">
        <v>1</v>
      </c>
      <c r="BU49" s="251"/>
      <c r="BV49" s="251">
        <v>1</v>
      </c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0</v>
      </c>
      <c r="E50" s="249"/>
      <c r="F50" s="249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>
        <v>1</v>
      </c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71"/>
      <c r="AE50" s="170" t="s">
        <v>61</v>
      </c>
      <c r="AF50" s="169">
        <f t="shared" si="15"/>
        <v>1</v>
      </c>
      <c r="AG50" s="169">
        <f t="shared" si="16"/>
        <v>0</v>
      </c>
      <c r="AH50" s="249"/>
      <c r="AI50" s="249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>
        <v>1</v>
      </c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G50" s="171" t="s">
        <v>61</v>
      </c>
      <c r="BH50" s="169">
        <f t="shared" si="17"/>
        <v>1</v>
      </c>
      <c r="BI50" s="169">
        <f t="shared" si="18"/>
        <v>0</v>
      </c>
      <c r="BJ50" s="249"/>
      <c r="BK50" s="249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>
        <v>1</v>
      </c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249"/>
      <c r="F51" s="249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>
        <v>1</v>
      </c>
      <c r="R51" s="251"/>
      <c r="S51" s="251">
        <v>1</v>
      </c>
      <c r="T51" s="251"/>
      <c r="U51" s="251"/>
      <c r="V51" s="251"/>
      <c r="W51" s="251"/>
      <c r="X51" s="251"/>
      <c r="Y51" s="251"/>
      <c r="Z51" s="251"/>
      <c r="AA51" s="251"/>
      <c r="AB51" s="251"/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249"/>
      <c r="AI51" s="249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>
        <v>1</v>
      </c>
      <c r="AU51" s="251"/>
      <c r="AV51" s="251">
        <v>1</v>
      </c>
      <c r="AW51" s="251"/>
      <c r="AX51" s="251"/>
      <c r="AY51" s="251"/>
      <c r="AZ51" s="251"/>
      <c r="BA51" s="251"/>
      <c r="BB51" s="251"/>
      <c r="BC51" s="251"/>
      <c r="BD51" s="251"/>
      <c r="BE51" s="251"/>
      <c r="BG51" s="171" t="s">
        <v>60</v>
      </c>
      <c r="BH51" s="169">
        <f t="shared" si="17"/>
        <v>2</v>
      </c>
      <c r="BI51" s="169">
        <f t="shared" si="18"/>
        <v>0</v>
      </c>
      <c r="BJ51" s="249"/>
      <c r="BK51" s="249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>
        <v>1</v>
      </c>
      <c r="BW51" s="251"/>
      <c r="BX51" s="251">
        <v>1</v>
      </c>
      <c r="BY51" s="251"/>
      <c r="BZ51" s="251"/>
      <c r="CA51" s="251"/>
      <c r="CB51" s="251"/>
      <c r="CC51" s="251"/>
      <c r="CD51" s="251"/>
      <c r="CE51" s="251"/>
      <c r="CF51" s="251"/>
      <c r="CG51" s="25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249"/>
      <c r="F52" s="249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>
        <v>1</v>
      </c>
      <c r="R52" s="251">
        <v>1</v>
      </c>
      <c r="S52" s="251">
        <v>2</v>
      </c>
      <c r="T52" s="251"/>
      <c r="U52" s="251">
        <v>1</v>
      </c>
      <c r="V52" s="251"/>
      <c r="W52" s="251"/>
      <c r="X52" s="251"/>
      <c r="Y52" s="251">
        <v>1</v>
      </c>
      <c r="Z52" s="251"/>
      <c r="AA52" s="251"/>
      <c r="AB52" s="251"/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249"/>
      <c r="AI52" s="249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>
        <v>1</v>
      </c>
      <c r="AU52" s="251">
        <v>1</v>
      </c>
      <c r="AV52" s="251">
        <v>2</v>
      </c>
      <c r="AW52" s="251"/>
      <c r="AX52" s="251">
        <v>1</v>
      </c>
      <c r="AY52" s="251"/>
      <c r="AZ52" s="251"/>
      <c r="BA52" s="251"/>
      <c r="BB52" s="251">
        <v>1</v>
      </c>
      <c r="BC52" s="251"/>
      <c r="BD52" s="251"/>
      <c r="BE52" s="251"/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249"/>
      <c r="BK52" s="249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>
        <v>1</v>
      </c>
      <c r="BW52" s="251">
        <v>1</v>
      </c>
      <c r="BX52" s="251">
        <v>2</v>
      </c>
      <c r="BY52" s="251"/>
      <c r="BZ52" s="251">
        <v>1</v>
      </c>
      <c r="CA52" s="251"/>
      <c r="CB52" s="251"/>
      <c r="CC52" s="251"/>
      <c r="CD52" s="251">
        <v>1</v>
      </c>
      <c r="CE52" s="251"/>
      <c r="CF52" s="251"/>
      <c r="CG52" s="25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2</v>
      </c>
      <c r="D53" s="169">
        <f t="shared" si="19"/>
        <v>0</v>
      </c>
      <c r="E53" s="249"/>
      <c r="F53" s="249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>
        <v>1</v>
      </c>
      <c r="T53" s="251"/>
      <c r="U53" s="251">
        <v>1</v>
      </c>
      <c r="V53" s="251"/>
      <c r="W53" s="251"/>
      <c r="X53" s="251"/>
      <c r="Y53" s="251"/>
      <c r="Z53" s="251"/>
      <c r="AA53" s="251"/>
      <c r="AB53" s="251"/>
      <c r="AC53" s="71"/>
      <c r="AE53" s="170" t="s">
        <v>58</v>
      </c>
      <c r="AF53" s="169">
        <f t="shared" si="15"/>
        <v>2</v>
      </c>
      <c r="AG53" s="169">
        <f t="shared" si="16"/>
        <v>0</v>
      </c>
      <c r="AH53" s="249"/>
      <c r="AI53" s="249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>
        <v>1</v>
      </c>
      <c r="AW53" s="251"/>
      <c r="AX53" s="251">
        <v>1</v>
      </c>
      <c r="AY53" s="251"/>
      <c r="AZ53" s="251"/>
      <c r="BA53" s="251"/>
      <c r="BB53" s="251"/>
      <c r="BC53" s="251"/>
      <c r="BD53" s="251"/>
      <c r="BE53" s="251"/>
      <c r="BG53" s="171" t="s">
        <v>58</v>
      </c>
      <c r="BH53" s="169">
        <f t="shared" si="17"/>
        <v>1</v>
      </c>
      <c r="BI53" s="169">
        <f t="shared" si="18"/>
        <v>0</v>
      </c>
      <c r="BJ53" s="249"/>
      <c r="BK53" s="249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>
        <v>1</v>
      </c>
      <c r="CA53" s="251"/>
      <c r="CB53" s="251"/>
      <c r="CC53" s="251"/>
      <c r="CD53" s="251"/>
      <c r="CE53" s="251"/>
      <c r="CF53" s="251"/>
      <c r="CG53" s="25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4</v>
      </c>
      <c r="D54" s="169">
        <f t="shared" si="19"/>
        <v>0</v>
      </c>
      <c r="E54" s="249"/>
      <c r="F54" s="249"/>
      <c r="G54" s="251"/>
      <c r="H54" s="251"/>
      <c r="I54" s="251"/>
      <c r="J54" s="251"/>
      <c r="K54" s="251"/>
      <c r="L54" s="251"/>
      <c r="M54" s="251"/>
      <c r="N54" s="251"/>
      <c r="O54" s="251">
        <v>1</v>
      </c>
      <c r="P54" s="251"/>
      <c r="Q54" s="251">
        <v>1</v>
      </c>
      <c r="R54" s="251"/>
      <c r="S54" s="251"/>
      <c r="T54" s="251"/>
      <c r="U54" s="251">
        <v>1</v>
      </c>
      <c r="V54" s="251"/>
      <c r="W54" s="251">
        <v>1</v>
      </c>
      <c r="X54" s="251"/>
      <c r="Y54" s="251"/>
      <c r="Z54" s="251"/>
      <c r="AA54" s="251"/>
      <c r="AB54" s="251"/>
      <c r="AC54" s="71"/>
      <c r="AE54" s="170" t="s">
        <v>57</v>
      </c>
      <c r="AF54" s="169">
        <f t="shared" si="15"/>
        <v>4</v>
      </c>
      <c r="AG54" s="169">
        <f t="shared" si="16"/>
        <v>0</v>
      </c>
      <c r="AH54" s="249"/>
      <c r="AI54" s="249"/>
      <c r="AJ54" s="251"/>
      <c r="AK54" s="251"/>
      <c r="AL54" s="251"/>
      <c r="AM54" s="251"/>
      <c r="AN54" s="251"/>
      <c r="AO54" s="251"/>
      <c r="AP54" s="251"/>
      <c r="AQ54" s="251"/>
      <c r="AR54" s="251">
        <v>1</v>
      </c>
      <c r="AS54" s="251"/>
      <c r="AT54" s="251">
        <v>1</v>
      </c>
      <c r="AU54" s="251"/>
      <c r="AV54" s="251"/>
      <c r="AW54" s="251"/>
      <c r="AX54" s="251">
        <v>1</v>
      </c>
      <c r="AY54" s="251"/>
      <c r="AZ54" s="251">
        <v>1</v>
      </c>
      <c r="BA54" s="251"/>
      <c r="BB54" s="251"/>
      <c r="BC54" s="251"/>
      <c r="BD54" s="251"/>
      <c r="BE54" s="251"/>
      <c r="BG54" s="171" t="s">
        <v>57</v>
      </c>
      <c r="BH54" s="169">
        <f t="shared" si="17"/>
        <v>4</v>
      </c>
      <c r="BI54" s="169">
        <f t="shared" si="18"/>
        <v>0</v>
      </c>
      <c r="BJ54" s="249"/>
      <c r="BK54" s="249"/>
      <c r="BL54" s="251"/>
      <c r="BM54" s="251"/>
      <c r="BN54" s="251"/>
      <c r="BO54" s="251"/>
      <c r="BP54" s="251"/>
      <c r="BQ54" s="251"/>
      <c r="BR54" s="251"/>
      <c r="BS54" s="251"/>
      <c r="BT54" s="251">
        <v>1</v>
      </c>
      <c r="BU54" s="251"/>
      <c r="BV54" s="251">
        <v>1</v>
      </c>
      <c r="BW54" s="251"/>
      <c r="BX54" s="251">
        <v>1</v>
      </c>
      <c r="BY54" s="251"/>
      <c r="BZ54" s="251"/>
      <c r="CA54" s="251"/>
      <c r="CB54" s="251">
        <v>1</v>
      </c>
      <c r="CC54" s="251"/>
      <c r="CD54" s="251"/>
      <c r="CE54" s="251"/>
      <c r="CF54" s="251"/>
      <c r="CG54" s="25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0</v>
      </c>
      <c r="D55" s="169">
        <f t="shared" si="19"/>
        <v>0</v>
      </c>
      <c r="E55" s="249"/>
      <c r="F55" s="249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71"/>
      <c r="AE55" s="170" t="s">
        <v>56</v>
      </c>
      <c r="AF55" s="169">
        <f t="shared" si="15"/>
        <v>0</v>
      </c>
      <c r="AG55" s="169">
        <f t="shared" si="16"/>
        <v>0</v>
      </c>
      <c r="AH55" s="249"/>
      <c r="AI55" s="249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G55" s="171" t="s">
        <v>56</v>
      </c>
      <c r="BH55" s="169">
        <f t="shared" si="17"/>
        <v>1</v>
      </c>
      <c r="BI55" s="169">
        <f t="shared" si="18"/>
        <v>0</v>
      </c>
      <c r="BJ55" s="249"/>
      <c r="BK55" s="249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>
        <v>1</v>
      </c>
      <c r="CA55" s="251"/>
      <c r="CB55" s="251"/>
      <c r="CC55" s="251"/>
      <c r="CD55" s="251"/>
      <c r="CE55" s="251"/>
      <c r="CF55" s="251"/>
      <c r="CG55" s="25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1</v>
      </c>
      <c r="D56" s="169">
        <f t="shared" si="19"/>
        <v>0</v>
      </c>
      <c r="E56" s="249"/>
      <c r="F56" s="249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>
        <v>1</v>
      </c>
      <c r="V56" s="251"/>
      <c r="W56" s="251"/>
      <c r="X56" s="251"/>
      <c r="Y56" s="251"/>
      <c r="Z56" s="251"/>
      <c r="AA56" s="251"/>
      <c r="AB56" s="251"/>
      <c r="AC56" s="71"/>
      <c r="AE56" s="170" t="s">
        <v>55</v>
      </c>
      <c r="AF56" s="169">
        <f t="shared" si="15"/>
        <v>1</v>
      </c>
      <c r="AG56" s="169">
        <f t="shared" si="16"/>
        <v>0</v>
      </c>
      <c r="AH56" s="249"/>
      <c r="AI56" s="249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>
        <v>1</v>
      </c>
      <c r="AY56" s="251"/>
      <c r="AZ56" s="251"/>
      <c r="BA56" s="251"/>
      <c r="BB56" s="251"/>
      <c r="BC56" s="251"/>
      <c r="BD56" s="251"/>
      <c r="BE56" s="251"/>
      <c r="BG56" s="171" t="s">
        <v>55</v>
      </c>
      <c r="BH56" s="169">
        <f t="shared" si="17"/>
        <v>1</v>
      </c>
      <c r="BI56" s="169">
        <f>+BK56+BM56+BO56+BQ56+BS56+BU56+BW56+BY56+CA56+CC56+CE56+CG56</f>
        <v>0</v>
      </c>
      <c r="BJ56" s="249"/>
      <c r="BK56" s="249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>
        <v>1</v>
      </c>
      <c r="CA56" s="251"/>
      <c r="CB56" s="251"/>
      <c r="CC56" s="251"/>
      <c r="CD56" s="251"/>
      <c r="CE56" s="251"/>
      <c r="CF56" s="251"/>
      <c r="CG56" s="25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2</v>
      </c>
      <c r="D57" s="169">
        <f>+F57+H57+J57+L57+N57+P57+R57+T57+V57+X57+Z57+AB57</f>
        <v>2</v>
      </c>
      <c r="E57" s="249"/>
      <c r="F57" s="249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>
        <v>1</v>
      </c>
      <c r="R57" s="251">
        <v>1</v>
      </c>
      <c r="S57" s="251">
        <v>1</v>
      </c>
      <c r="T57" s="251">
        <v>1</v>
      </c>
      <c r="U57" s="251"/>
      <c r="V57" s="251"/>
      <c r="W57" s="251"/>
      <c r="X57" s="251"/>
      <c r="Y57" s="251"/>
      <c r="Z57" s="251"/>
      <c r="AA57" s="251"/>
      <c r="AB57" s="251"/>
      <c r="AC57" s="71"/>
      <c r="AE57" s="170" t="s">
        <v>54</v>
      </c>
      <c r="AF57" s="169">
        <f t="shared" si="15"/>
        <v>2</v>
      </c>
      <c r="AG57" s="169">
        <f t="shared" si="16"/>
        <v>2</v>
      </c>
      <c r="AH57" s="249"/>
      <c r="AI57" s="249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>
        <v>1</v>
      </c>
      <c r="AU57" s="251">
        <v>1</v>
      </c>
      <c r="AV57" s="251">
        <v>1</v>
      </c>
      <c r="AW57" s="251">
        <v>1</v>
      </c>
      <c r="AX57" s="251"/>
      <c r="AY57" s="251"/>
      <c r="AZ57" s="251"/>
      <c r="BA57" s="251"/>
      <c r="BB57" s="251"/>
      <c r="BC57" s="251"/>
      <c r="BD57" s="251"/>
      <c r="BE57" s="251"/>
      <c r="BG57" s="171" t="s">
        <v>54</v>
      </c>
      <c r="BH57" s="169">
        <f t="shared" si="17"/>
        <v>2</v>
      </c>
      <c r="BI57" s="169">
        <f t="shared" si="18"/>
        <v>2</v>
      </c>
      <c r="BJ57" s="249"/>
      <c r="BK57" s="249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>
        <v>1</v>
      </c>
      <c r="BW57" s="251">
        <v>1</v>
      </c>
      <c r="BX57" s="251">
        <v>1</v>
      </c>
      <c r="BY57" s="251">
        <v>1</v>
      </c>
      <c r="BZ57" s="251"/>
      <c r="CA57" s="251"/>
      <c r="CB57" s="251"/>
      <c r="CC57" s="251"/>
      <c r="CD57" s="251"/>
      <c r="CE57" s="251"/>
      <c r="CF57" s="251"/>
      <c r="CG57" s="25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0</v>
      </c>
      <c r="E58" s="249"/>
      <c r="F58" s="249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71"/>
      <c r="AE58" s="170" t="s">
        <v>53</v>
      </c>
      <c r="AF58" s="169">
        <f t="shared" si="15"/>
        <v>0</v>
      </c>
      <c r="AG58" s="169">
        <f t="shared" si="16"/>
        <v>0</v>
      </c>
      <c r="AH58" s="249"/>
      <c r="AI58" s="249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G58" s="171" t="s">
        <v>53</v>
      </c>
      <c r="BH58" s="169">
        <f t="shared" si="17"/>
        <v>0</v>
      </c>
      <c r="BI58" s="169">
        <f t="shared" si="18"/>
        <v>0</v>
      </c>
      <c r="BJ58" s="249"/>
      <c r="BK58" s="249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249"/>
      <c r="F59" s="249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249"/>
      <c r="AI59" s="249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G59" s="171" t="s">
        <v>52</v>
      </c>
      <c r="BH59" s="169">
        <f t="shared" si="17"/>
        <v>0</v>
      </c>
      <c r="BI59" s="169">
        <f t="shared" si="18"/>
        <v>0</v>
      </c>
      <c r="BJ59" s="249"/>
      <c r="BK59" s="249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1</v>
      </c>
      <c r="D60" s="169">
        <f t="shared" si="19"/>
        <v>0</v>
      </c>
      <c r="E60" s="249"/>
      <c r="F60" s="249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>
        <v>1</v>
      </c>
      <c r="T60" s="251"/>
      <c r="U60" s="251"/>
      <c r="V60" s="251"/>
      <c r="W60" s="251"/>
      <c r="X60" s="251"/>
      <c r="Y60" s="251"/>
      <c r="Z60" s="251"/>
      <c r="AA60" s="251"/>
      <c r="AB60" s="251"/>
      <c r="AC60" s="71"/>
      <c r="AE60" s="170" t="s">
        <v>51</v>
      </c>
      <c r="AF60" s="169">
        <f t="shared" si="15"/>
        <v>1</v>
      </c>
      <c r="AG60" s="169">
        <f t="shared" si="16"/>
        <v>0</v>
      </c>
      <c r="AH60" s="249"/>
      <c r="AI60" s="249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>
        <v>1</v>
      </c>
      <c r="AW60" s="251"/>
      <c r="AX60" s="251"/>
      <c r="AY60" s="251"/>
      <c r="AZ60" s="251"/>
      <c r="BA60" s="251"/>
      <c r="BB60" s="251"/>
      <c r="BC60" s="251"/>
      <c r="BD60" s="251"/>
      <c r="BE60" s="251"/>
      <c r="BG60" s="171" t="s">
        <v>51</v>
      </c>
      <c r="BH60" s="169">
        <f t="shared" si="17"/>
        <v>0</v>
      </c>
      <c r="BI60" s="169">
        <f t="shared" si="18"/>
        <v>0</v>
      </c>
      <c r="BJ60" s="249"/>
      <c r="BK60" s="249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1</v>
      </c>
      <c r="D61" s="169">
        <f t="shared" si="19"/>
        <v>0</v>
      </c>
      <c r="E61" s="249"/>
      <c r="F61" s="249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>
        <v>1</v>
      </c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71"/>
      <c r="AE61" s="170" t="s">
        <v>50</v>
      </c>
      <c r="AF61" s="169">
        <f t="shared" si="15"/>
        <v>1</v>
      </c>
      <c r="AG61" s="169">
        <f t="shared" si="16"/>
        <v>0</v>
      </c>
      <c r="AH61" s="249"/>
      <c r="AI61" s="249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>
        <v>1</v>
      </c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G61" s="171" t="s">
        <v>50</v>
      </c>
      <c r="BH61" s="169">
        <f t="shared" si="17"/>
        <v>2</v>
      </c>
      <c r="BI61" s="169">
        <f t="shared" si="18"/>
        <v>0</v>
      </c>
      <c r="BJ61" s="249"/>
      <c r="BK61" s="249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>
        <v>1</v>
      </c>
      <c r="BW61" s="251"/>
      <c r="BX61" s="251">
        <v>1</v>
      </c>
      <c r="BY61" s="251"/>
      <c r="BZ61" s="251"/>
      <c r="CA61" s="251"/>
      <c r="CB61" s="251"/>
      <c r="CC61" s="251"/>
      <c r="CD61" s="251"/>
      <c r="CE61" s="251"/>
      <c r="CF61" s="251"/>
      <c r="CG61" s="25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1</v>
      </c>
      <c r="E62" s="249"/>
      <c r="F62" s="249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>
        <v>1</v>
      </c>
      <c r="U62" s="251"/>
      <c r="V62" s="251"/>
      <c r="W62" s="251"/>
      <c r="X62" s="251"/>
      <c r="Y62" s="251"/>
      <c r="Z62" s="251"/>
      <c r="AA62" s="251"/>
      <c r="AB62" s="251"/>
      <c r="AC62" s="71"/>
      <c r="AE62" s="170" t="s">
        <v>49</v>
      </c>
      <c r="AF62" s="169">
        <f t="shared" si="15"/>
        <v>0</v>
      </c>
      <c r="AG62" s="169">
        <f t="shared" si="16"/>
        <v>1</v>
      </c>
      <c r="AH62" s="249"/>
      <c r="AI62" s="249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>
        <v>1</v>
      </c>
      <c r="AX62" s="251"/>
      <c r="AY62" s="251"/>
      <c r="AZ62" s="251"/>
      <c r="BA62" s="251"/>
      <c r="BB62" s="251"/>
      <c r="BC62" s="251"/>
      <c r="BD62" s="251"/>
      <c r="BE62" s="251"/>
      <c r="BG62" s="171" t="s">
        <v>49</v>
      </c>
      <c r="BH62" s="169">
        <f t="shared" si="17"/>
        <v>0</v>
      </c>
      <c r="BI62" s="169">
        <f t="shared" si="18"/>
        <v>1</v>
      </c>
      <c r="BJ62" s="249"/>
      <c r="BK62" s="249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>
        <v>1</v>
      </c>
      <c r="BZ62" s="251"/>
      <c r="CA62" s="251"/>
      <c r="CB62" s="251"/>
      <c r="CC62" s="251"/>
      <c r="CD62" s="251"/>
      <c r="CE62" s="251"/>
      <c r="CF62" s="251"/>
      <c r="CG62" s="25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0</v>
      </c>
      <c r="E63" s="249"/>
      <c r="F63" s="249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71"/>
      <c r="AE63" s="170" t="s">
        <v>48</v>
      </c>
      <c r="AF63" s="169">
        <f t="shared" si="15"/>
        <v>0</v>
      </c>
      <c r="AG63" s="169">
        <f t="shared" si="16"/>
        <v>0</v>
      </c>
      <c r="AH63" s="249"/>
      <c r="AI63" s="249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G63" s="171" t="s">
        <v>48</v>
      </c>
      <c r="BH63" s="169">
        <f t="shared" si="17"/>
        <v>0</v>
      </c>
      <c r="BI63" s="169">
        <f t="shared" si="18"/>
        <v>0</v>
      </c>
      <c r="BJ63" s="249"/>
      <c r="BK63" s="249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249"/>
      <c r="F64" s="249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249"/>
      <c r="AI64" s="249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G64" s="171" t="s">
        <v>47</v>
      </c>
      <c r="BH64" s="169">
        <f t="shared" si="17"/>
        <v>0</v>
      </c>
      <c r="BI64" s="169">
        <f t="shared" si="18"/>
        <v>0</v>
      </c>
      <c r="BJ64" s="249"/>
      <c r="BK64" s="249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249"/>
      <c r="F65" s="249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249"/>
      <c r="AI65" s="249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G65" s="171" t="s">
        <v>46</v>
      </c>
      <c r="BH65" s="169">
        <f t="shared" si="17"/>
        <v>0</v>
      </c>
      <c r="BI65" s="169">
        <f t="shared" si="18"/>
        <v>0</v>
      </c>
      <c r="BJ65" s="249"/>
      <c r="BK65" s="249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249"/>
      <c r="F66" s="249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249"/>
      <c r="AI66" s="249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249"/>
      <c r="BK66" s="249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/>
      <c r="F67" s="169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/>
      <c r="AI67" s="169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/>
      <c r="BK67" s="169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/>
      <c r="F68" s="169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/>
      <c r="AI68" s="169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G68" s="171" t="s">
        <v>43</v>
      </c>
      <c r="BH68" s="172">
        <v>0</v>
      </c>
      <c r="BI68" s="172">
        <v>0</v>
      </c>
      <c r="BJ68" s="169"/>
      <c r="BK68" s="169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7"/>
      <c r="D71" s="29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7"/>
      <c r="AG71" s="297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7"/>
      <c r="BI71" s="297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71" t="s">
        <v>224</v>
      </c>
      <c r="C6" s="37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6" t="s">
        <v>221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73" t="s">
        <v>120</v>
      </c>
      <c r="D16" s="370" t="s">
        <v>121</v>
      </c>
      <c r="E16" s="370"/>
      <c r="F16" s="370" t="s">
        <v>121</v>
      </c>
      <c r="G16" s="370" t="s">
        <v>121</v>
      </c>
    </row>
    <row r="17" spans="1:7" ht="12.75">
      <c r="A17" s="41"/>
      <c r="B17" s="54"/>
      <c r="C17" s="373"/>
      <c r="D17" s="370"/>
      <c r="E17" s="370"/>
      <c r="F17" s="370"/>
      <c r="G17" s="37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66" t="s">
        <v>126</v>
      </c>
      <c r="D20" s="368" t="s">
        <v>127</v>
      </c>
      <c r="E20" s="368"/>
      <c r="F20" s="368" t="s">
        <v>127</v>
      </c>
      <c r="G20" s="368" t="s">
        <v>141</v>
      </c>
    </row>
    <row r="21" spans="1:7" ht="12.75">
      <c r="A21" s="41"/>
      <c r="B21" s="58"/>
      <c r="C21" s="367"/>
      <c r="D21" s="369"/>
      <c r="E21" s="369"/>
      <c r="F21" s="369"/>
      <c r="G21" s="36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223</v>
      </c>
      <c r="C34" s="28"/>
      <c r="D34" s="28"/>
    </row>
    <row r="35" ht="12.75">
      <c r="B35" s="70" t="s">
        <v>222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SBIF</cp:lastModifiedBy>
  <cp:lastPrinted>2007-12-13T13:58:18Z</cp:lastPrinted>
  <dcterms:created xsi:type="dcterms:W3CDTF">2004-10-18T17:25:34Z</dcterms:created>
  <dcterms:modified xsi:type="dcterms:W3CDTF">2012-06-06T20:17:25Z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