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activeTab="7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  <sheet name="Hoja1" sheetId="9" r:id="rId9"/>
  </sheets>
  <definedNames>
    <definedName name="_xlnm.Print_Area" localSheetId="0">'A-N° Sinies Denun'!$A$1:$E$25</definedName>
    <definedName name="_xlnm.Print_Area" localSheetId="1">'B-N° Sinies Pagad'!$A$1:$E$25</definedName>
    <definedName name="_xlnm.Print_Area" localSheetId="2">'C-N° Pers Sinies'!$A$1:$G$25</definedName>
    <definedName name="_xlnm.Print_Area" localSheetId="3">'D-Sinies Pag Direc'!$A$1:$H$54</definedName>
    <definedName name="_xlnm.Print_Area" localSheetId="4">'E-Costo Sin Direc'!$A$1:$F$26</definedName>
    <definedName name="_xlnm.Print_Area" localSheetId="5">'F-N° Seg Contrat'!$A$1:$I$25</definedName>
    <definedName name="_xlnm.Print_Area" localSheetId="6">'G-Prima Tot x Tip V'!$A$1:$I$25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comments1.xml><?xml version="1.0" encoding="utf-8"?>
<comments xmlns="http://schemas.openxmlformats.org/spreadsheetml/2006/main">
  <authors>
    <author>INFORMATICA</author>
  </authors>
  <commentList>
    <comment ref="I19" authorId="0">
      <text>
        <r>
          <rPr>
            <b/>
            <sz val="8"/>
            <rFont val="Tahoma"/>
            <family val="0"/>
          </rPr>
          <t>INFORMATICA:</t>
        </r>
        <r>
          <rPr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0"/>
          </rPr>
          <t>INFORMATICA: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<sst xmlns="http://schemas.openxmlformats.org/spreadsheetml/2006/main" count="146" uniqueCount="101">
  <si>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</si>
  <si>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</si>
  <si>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</si>
  <si>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</si>
  <si>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</si>
  <si>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</si>
  <si>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</si>
  <si>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</si>
  <si>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</si>
  <si>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</si>
  <si>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</si>
  <si>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</si>
  <si>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</si>
  <si>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</si>
  <si>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</si>
  <si>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</si>
  <si>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</si>
  <si>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</si>
  <si>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</si>
  <si>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</si>
  <si>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</si>
  <si>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</si>
  <si>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</si>
  <si>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</si>
  <si>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</si>
  <si>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</si>
  <si>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</si>
  <si>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</si>
  <si>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</si>
  <si>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</si>
  <si>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</si>
  <si>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</si>
  <si>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</si>
  <si>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</si>
  <si>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</si>
  <si>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</si>
  <si>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</si>
  <si>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</si>
  <si>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</si>
  <si>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</si>
  <si>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</si>
  <si>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</si>
  <si>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</si>
  <si>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</si>
  <si>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</si>
  <si>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</si>
  <si>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</si>
  <si>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</si>
  <si>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</si>
  <si>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</si>
  <si>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</si>
  <si>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</si>
  <si>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</si>
  <si>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</si>
  <si>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</si>
  <si>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</si>
  <si>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</si>
  <si>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</si>
  <si>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</si>
  <si>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</si>
  <si>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</si>
  <si>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</si>
  <si>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</si>
  <si>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</si>
  <si>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</si>
  <si>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Comprobación valores  A y B</t>
  </si>
  <si>
    <t>rechazados</t>
  </si>
  <si>
    <t>aceptados</t>
  </si>
  <si>
    <t>del período</t>
  </si>
  <si>
    <t>(1)</t>
  </si>
  <si>
    <t>(2)</t>
  </si>
  <si>
    <t>(3)</t>
  </si>
  <si>
    <t>(1)+(2)+(3)</t>
  </si>
  <si>
    <t>Cuadro A</t>
  </si>
  <si>
    <t>Cuadro B</t>
  </si>
  <si>
    <t>Diferencia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</si>
  <si>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</si>
  <si>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</si>
  <si>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</si>
  <si>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</si>
  <si>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</si>
  <si>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</si>
  <si>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</si>
  <si>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</si>
  <si>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</si>
  <si>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</si>
  <si>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</si>
  <si>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</si>
  <si>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</si>
  <si>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</si>
  <si>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</si>
  <si>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</si>
  <si>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</si>
  <si>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RSA</t>
  </si>
  <si>
    <t>HDI</t>
  </si>
  <si>
    <t>C.S.G. Penta Security</t>
  </si>
  <si>
    <t>Zenit</t>
  </si>
  <si>
    <t>SURA</t>
  </si>
  <si>
    <t xml:space="preserve">      (entre el 1 de enero y  30 de septiembre de 2012)</t>
  </si>
  <si>
    <t>Mutual de Seguros</t>
  </si>
  <si>
    <t xml:space="preserve">      (entre el 1 de enero y 30 de septiembre de 2012, montos expresados en miles de pesos de septiembre de 2012)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</si>
</sst>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</numFmts>
  <fonts count="50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6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6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29">
    <xf numFmtId="0" fontId="0" fillId="0" borderId="0" xfId="0" applyAlignment="1">
      <alignment/>
    </xf>
    <xf numFmtId="3" fontId="3" fillId="0" borderId="10" xfId="57" applyNumberFormat="1" applyFont="1" applyBorder="1">
      <alignment/>
      <protection/>
    </xf>
    <xf numFmtId="0" fontId="4" fillId="0" borderId="0" xfId="60" applyFont="1" applyBorder="1" applyAlignment="1" quotePrefix="1">
      <alignment horizontal="left"/>
      <protection/>
    </xf>
    <xf numFmtId="3" fontId="3" fillId="0" borderId="10" xfId="59" applyNumberFormat="1" applyFont="1" applyBorder="1" applyAlignment="1" quotePrefix="1">
      <alignment horizontal="right"/>
      <protection/>
    </xf>
    <xf numFmtId="3" fontId="2" fillId="0" borderId="11" xfId="60" applyNumberFormat="1" applyFont="1" applyBorder="1" applyAlignment="1">
      <alignment horizontal="right"/>
      <protection/>
    </xf>
    <xf numFmtId="3" fontId="3" fillId="0" borderId="0" xfId="53" applyNumberFormat="1" applyFont="1" applyBorder="1" applyAlignment="1">
      <alignment/>
    </xf>
    <xf numFmtId="3" fontId="3" fillId="0" borderId="0" xfId="60" applyNumberFormat="1" applyFont="1" applyBorder="1">
      <alignment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right"/>
      <protection/>
    </xf>
    <xf numFmtId="3" fontId="4" fillId="0" borderId="0" xfId="53" applyNumberFormat="1" applyFont="1" applyBorder="1" applyAlignment="1">
      <alignment/>
    </xf>
    <xf numFmtId="3" fontId="3" fillId="0" borderId="10" xfId="58" applyNumberFormat="1" applyFont="1" applyBorder="1">
      <alignment/>
      <protection/>
    </xf>
    <xf numFmtId="3" fontId="3" fillId="0" borderId="10" xfId="50" applyNumberFormat="1" applyFont="1" applyBorder="1" applyAlignment="1">
      <alignment/>
    </xf>
    <xf numFmtId="3" fontId="5" fillId="0" borderId="0" xfId="53" applyNumberFormat="1" applyFont="1" applyBorder="1" applyAlignment="1">
      <alignment/>
    </xf>
    <xf numFmtId="3" fontId="2" fillId="0" borderId="12" xfId="60" applyNumberFormat="1" applyFont="1" applyBorder="1" applyAlignment="1">
      <alignment horizontal="right"/>
      <protection/>
    </xf>
    <xf numFmtId="3" fontId="3" fillId="0" borderId="12" xfId="60" applyNumberFormat="1" applyFont="1" applyBorder="1" applyAlignment="1">
      <alignment horizontal="right"/>
      <protection/>
    </xf>
    <xf numFmtId="0" fontId="1" fillId="0" borderId="0" xfId="57" applyFont="1" applyAlignment="1" quotePrefix="1">
      <alignment horizontal="left"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6" fillId="0" borderId="0" xfId="57" applyFont="1" applyAlignment="1" quotePrefix="1">
      <alignment horizontal="left"/>
      <protection/>
    </xf>
    <xf numFmtId="0" fontId="2" fillId="0" borderId="13" xfId="57" applyFont="1" applyBorder="1" applyAlignment="1" quotePrefix="1">
      <alignment horizontal="left"/>
      <protection/>
    </xf>
    <xf numFmtId="0" fontId="1" fillId="0" borderId="14" xfId="57" applyFont="1" applyBorder="1">
      <alignment/>
      <protection/>
    </xf>
    <xf numFmtId="0" fontId="1" fillId="0" borderId="15" xfId="57" applyFont="1" applyBorder="1">
      <alignment/>
      <protection/>
    </xf>
    <xf numFmtId="0" fontId="1" fillId="0" borderId="16" xfId="57" applyFont="1" applyBorder="1">
      <alignment/>
      <protection/>
    </xf>
    <xf numFmtId="0" fontId="1" fillId="0" borderId="17" xfId="57" applyFont="1" applyBorder="1">
      <alignment/>
      <protection/>
    </xf>
    <xf numFmtId="0" fontId="5" fillId="0" borderId="18" xfId="57" applyFont="1" applyBorder="1">
      <alignment/>
      <protection/>
    </xf>
    <xf numFmtId="0" fontId="7" fillId="0" borderId="19" xfId="57" applyFont="1" applyBorder="1">
      <alignment/>
      <protection/>
    </xf>
    <xf numFmtId="0" fontId="3" fillId="0" borderId="20" xfId="57" applyFont="1" applyBorder="1">
      <alignment/>
      <protection/>
    </xf>
    <xf numFmtId="38" fontId="1" fillId="0" borderId="16" xfId="57" applyNumberFormat="1" applyFont="1" applyBorder="1">
      <alignment/>
      <protection/>
    </xf>
    <xf numFmtId="38" fontId="1" fillId="0" borderId="0" xfId="57" applyNumberFormat="1" applyFont="1" applyBorder="1">
      <alignment/>
      <protection/>
    </xf>
    <xf numFmtId="38" fontId="7" fillId="0" borderId="17" xfId="57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8" fontId="1" fillId="0" borderId="21" xfId="57" applyNumberFormat="1" applyFont="1" applyBorder="1">
      <alignment/>
      <protection/>
    </xf>
    <xf numFmtId="38" fontId="1" fillId="0" borderId="22" xfId="57" applyNumberFormat="1" applyFont="1" applyBorder="1">
      <alignment/>
      <protection/>
    </xf>
    <xf numFmtId="38" fontId="1" fillId="0" borderId="23" xfId="50" applyNumberFormat="1" applyFont="1" applyBorder="1" applyAlignment="1">
      <alignment/>
    </xf>
    <xf numFmtId="38" fontId="1" fillId="0" borderId="24" xfId="50" applyNumberFormat="1" applyFont="1" applyBorder="1" applyAlignment="1">
      <alignment/>
    </xf>
    <xf numFmtId="38" fontId="1" fillId="0" borderId="24" xfId="57" applyNumberFormat="1" applyFont="1" applyBorder="1">
      <alignment/>
      <protection/>
    </xf>
    <xf numFmtId="38" fontId="1" fillId="0" borderId="0" xfId="57" applyNumberFormat="1" applyFont="1">
      <alignment/>
      <protection/>
    </xf>
    <xf numFmtId="0" fontId="8" fillId="0" borderId="25" xfId="57" applyFont="1" applyBorder="1">
      <alignment/>
      <protection/>
    </xf>
    <xf numFmtId="221" fontId="1" fillId="0" borderId="26" xfId="50" applyNumberFormat="1" applyFont="1" applyBorder="1" applyAlignment="1">
      <alignment/>
    </xf>
    <xf numFmtId="38" fontId="1" fillId="0" borderId="26" xfId="57" applyNumberFormat="1" applyFont="1" applyBorder="1">
      <alignment/>
      <protection/>
    </xf>
    <xf numFmtId="221" fontId="1" fillId="0" borderId="0" xfId="50" applyNumberFormat="1" applyFont="1" applyBorder="1" applyAlignment="1">
      <alignment/>
    </xf>
    <xf numFmtId="0" fontId="8" fillId="0" borderId="0" xfId="57" applyFont="1" applyBorder="1">
      <alignment/>
      <protection/>
    </xf>
    <xf numFmtId="38" fontId="1" fillId="0" borderId="27" xfId="57" applyNumberFormat="1" applyFont="1" applyBorder="1">
      <alignment/>
      <protection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23" xfId="58" applyFont="1" applyBorder="1">
      <alignment/>
      <protection/>
    </xf>
    <xf numFmtId="38" fontId="1" fillId="0" borderId="24" xfId="51" applyNumberFormat="1" applyFont="1" applyBorder="1" applyAlignment="1">
      <alignment/>
    </xf>
    <xf numFmtId="38" fontId="1" fillId="0" borderId="24" xfId="58" applyNumberFormat="1" applyFont="1" applyBorder="1">
      <alignment/>
      <protection/>
    </xf>
    <xf numFmtId="0" fontId="1" fillId="0" borderId="24" xfId="58" applyFont="1" applyBorder="1">
      <alignment/>
      <protection/>
    </xf>
    <xf numFmtId="38" fontId="1" fillId="0" borderId="0" xfId="58" applyNumberFormat="1" applyFont="1">
      <alignment/>
      <protection/>
    </xf>
    <xf numFmtId="3" fontId="1" fillId="0" borderId="0" xfId="58" applyNumberFormat="1" applyFont="1">
      <alignment/>
      <protection/>
    </xf>
    <xf numFmtId="0" fontId="8" fillId="0" borderId="25" xfId="58" applyFont="1" applyBorder="1">
      <alignment/>
      <protection/>
    </xf>
    <xf numFmtId="221" fontId="1" fillId="0" borderId="26" xfId="51" applyNumberFormat="1" applyFont="1" applyBorder="1" applyAlignment="1">
      <alignment/>
    </xf>
    <xf numFmtId="38" fontId="1" fillId="0" borderId="26" xfId="58" applyNumberFormat="1" applyFont="1" applyBorder="1">
      <alignment/>
      <protection/>
    </xf>
    <xf numFmtId="0" fontId="1" fillId="0" borderId="26" xfId="58" applyFont="1" applyBorder="1">
      <alignment/>
      <protection/>
    </xf>
    <xf numFmtId="209" fontId="1" fillId="0" borderId="0" xfId="58" applyNumberFormat="1" applyFont="1">
      <alignment/>
      <protection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38" fontId="1" fillId="0" borderId="23" xfId="52" applyNumberFormat="1" applyFont="1" applyBorder="1" applyAlignment="1">
      <alignment/>
    </xf>
    <xf numFmtId="38" fontId="1" fillId="0" borderId="24" xfId="52" applyNumberFormat="1" applyFont="1" applyBorder="1" applyAlignment="1">
      <alignment/>
    </xf>
    <xf numFmtId="38" fontId="1" fillId="0" borderId="24" xfId="59" applyNumberFormat="1" applyFont="1" applyBorder="1">
      <alignment/>
      <protection/>
    </xf>
    <xf numFmtId="0" fontId="1" fillId="0" borderId="24" xfId="59" applyFont="1" applyBorder="1">
      <alignment/>
      <protection/>
    </xf>
    <xf numFmtId="38" fontId="1" fillId="0" borderId="0" xfId="59" applyNumberFormat="1" applyFont="1">
      <alignment/>
      <protection/>
    </xf>
    <xf numFmtId="0" fontId="8" fillId="0" borderId="25" xfId="59" applyFont="1" applyBorder="1">
      <alignment/>
      <protection/>
    </xf>
    <xf numFmtId="221" fontId="1" fillId="0" borderId="26" xfId="52" applyNumberFormat="1" applyFont="1" applyBorder="1" applyAlignment="1">
      <alignment/>
    </xf>
    <xf numFmtId="38" fontId="1" fillId="0" borderId="26" xfId="59" applyNumberFormat="1" applyFont="1" applyBorder="1">
      <alignment/>
      <protection/>
    </xf>
    <xf numFmtId="0" fontId="1" fillId="0" borderId="26" xfId="59" applyFont="1" applyBorder="1">
      <alignment/>
      <protection/>
    </xf>
    <xf numFmtId="3" fontId="1" fillId="0" borderId="0" xfId="59" applyNumberFormat="1" applyFont="1">
      <alignment/>
      <protection/>
    </xf>
    <xf numFmtId="209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0" fontId="5" fillId="0" borderId="0" xfId="60" applyFont="1" applyBorder="1" applyAlignment="1" quotePrefix="1">
      <alignment horizontal="left"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 quotePrefix="1">
      <alignment horizontal="left"/>
      <protection/>
    </xf>
    <xf numFmtId="0" fontId="1" fillId="0" borderId="28" xfId="60" applyFont="1" applyBorder="1" applyAlignment="1" quotePrefix="1">
      <alignment horizontal="left"/>
      <protection/>
    </xf>
    <xf numFmtId="0" fontId="6" fillId="0" borderId="29" xfId="60" applyFont="1" applyBorder="1" applyAlignment="1" quotePrefix="1">
      <alignment horizontal="left"/>
      <protection/>
    </xf>
    <xf numFmtId="0" fontId="1" fillId="0" borderId="29" xfId="60" applyFont="1" applyBorder="1">
      <alignment/>
      <protection/>
    </xf>
    <xf numFmtId="0" fontId="1" fillId="0" borderId="30" xfId="60" applyFont="1" applyBorder="1">
      <alignment/>
      <protection/>
    </xf>
    <xf numFmtId="0" fontId="7" fillId="0" borderId="31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12" xfId="60" applyFont="1" applyBorder="1" applyAlignment="1">
      <alignment horizontal="right"/>
      <protection/>
    </xf>
    <xf numFmtId="0" fontId="1" fillId="0" borderId="32" xfId="60" applyFont="1" applyBorder="1">
      <alignment/>
      <protection/>
    </xf>
    <xf numFmtId="0" fontId="1" fillId="0" borderId="33" xfId="60" applyFont="1" applyBorder="1">
      <alignment/>
      <protection/>
    </xf>
    <xf numFmtId="0" fontId="1" fillId="0" borderId="34" xfId="60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23" xfId="60" applyFont="1" applyBorder="1">
      <alignment/>
      <protection/>
    </xf>
    <xf numFmtId="38" fontId="1" fillId="0" borderId="24" xfId="53" applyNumberFormat="1" applyFont="1" applyBorder="1" applyAlignment="1">
      <alignment/>
    </xf>
    <xf numFmtId="38" fontId="1" fillId="0" borderId="24" xfId="60" applyNumberFormat="1" applyFont="1" applyBorder="1">
      <alignment/>
      <protection/>
    </xf>
    <xf numFmtId="38" fontId="1" fillId="0" borderId="24" xfId="60" applyNumberFormat="1" applyFont="1" applyBorder="1" applyAlignment="1">
      <alignment horizontal="right"/>
      <protection/>
    </xf>
    <xf numFmtId="38" fontId="1" fillId="0" borderId="35" xfId="60" applyNumberFormat="1" applyFont="1" applyBorder="1" applyAlignment="1">
      <alignment horizontal="right"/>
      <protection/>
    </xf>
    <xf numFmtId="0" fontId="3" fillId="0" borderId="27" xfId="60" applyFont="1" applyBorder="1">
      <alignment/>
      <protection/>
    </xf>
    <xf numFmtId="38" fontId="1" fillId="0" borderId="0" xfId="60" applyNumberFormat="1" applyFont="1">
      <alignment/>
      <protection/>
    </xf>
    <xf numFmtId="0" fontId="8" fillId="0" borderId="25" xfId="60" applyFont="1" applyBorder="1">
      <alignment/>
      <protection/>
    </xf>
    <xf numFmtId="221" fontId="1" fillId="0" borderId="26" xfId="53" applyNumberFormat="1" applyFont="1" applyBorder="1" applyAlignment="1">
      <alignment/>
    </xf>
    <xf numFmtId="38" fontId="1" fillId="0" borderId="26" xfId="60" applyNumberFormat="1" applyFont="1" applyBorder="1">
      <alignment/>
      <protection/>
    </xf>
    <xf numFmtId="38" fontId="1" fillId="0" borderId="26" xfId="60" applyNumberFormat="1" applyFont="1" applyBorder="1" applyAlignment="1">
      <alignment horizontal="right"/>
      <protection/>
    </xf>
    <xf numFmtId="0" fontId="1" fillId="0" borderId="26" xfId="60" applyFont="1" applyBorder="1">
      <alignment/>
      <protection/>
    </xf>
    <xf numFmtId="0" fontId="1" fillId="0" borderId="36" xfId="60" applyFont="1" applyBorder="1">
      <alignment/>
      <protection/>
    </xf>
    <xf numFmtId="0" fontId="1" fillId="0" borderId="0" xfId="60" applyFont="1" applyBorder="1" applyAlignment="1" quotePrefix="1">
      <alignment horizontal="left"/>
      <protection/>
    </xf>
    <xf numFmtId="209" fontId="1" fillId="0" borderId="0" xfId="60" applyNumberFormat="1" applyFont="1">
      <alignment/>
      <protection/>
    </xf>
    <xf numFmtId="0" fontId="1" fillId="0" borderId="37" xfId="60" applyFont="1" applyBorder="1" applyAlignment="1" quotePrefix="1">
      <alignment horizontal="left"/>
      <protection/>
    </xf>
    <xf numFmtId="0" fontId="7" fillId="0" borderId="38" xfId="60" applyFont="1" applyBorder="1">
      <alignment/>
      <protection/>
    </xf>
    <xf numFmtId="0" fontId="1" fillId="0" borderId="39" xfId="60" applyFont="1" applyBorder="1">
      <alignment/>
      <protection/>
    </xf>
    <xf numFmtId="0" fontId="3" fillId="0" borderId="25" xfId="60" applyFont="1" applyBorder="1">
      <alignment/>
      <protection/>
    </xf>
    <xf numFmtId="38" fontId="1" fillId="0" borderId="26" xfId="53" applyNumberFormat="1" applyFont="1" applyBorder="1" applyAlignment="1">
      <alignment/>
    </xf>
    <xf numFmtId="38" fontId="1" fillId="0" borderId="36" xfId="60" applyNumberFormat="1" applyFont="1" applyBorder="1" applyAlignment="1">
      <alignment horizontal="right"/>
      <protection/>
    </xf>
    <xf numFmtId="3" fontId="1" fillId="0" borderId="24" xfId="53" applyNumberFormat="1" applyFont="1" applyBorder="1" applyAlignment="1">
      <alignment/>
    </xf>
    <xf numFmtId="3" fontId="1" fillId="0" borderId="24" xfId="60" applyNumberFormat="1" applyFont="1" applyBorder="1">
      <alignment/>
      <protection/>
    </xf>
    <xf numFmtId="3" fontId="1" fillId="0" borderId="24" xfId="60" applyNumberFormat="1" applyFont="1" applyBorder="1" applyAlignment="1">
      <alignment horizontal="right"/>
      <protection/>
    </xf>
    <xf numFmtId="38" fontId="1" fillId="0" borderId="12" xfId="60" applyNumberFormat="1" applyFont="1" applyBorder="1" applyAlignment="1">
      <alignment horizontal="right"/>
      <protection/>
    </xf>
    <xf numFmtId="0" fontId="1" fillId="0" borderId="25" xfId="60" applyFont="1" applyBorder="1">
      <alignment/>
      <protection/>
    </xf>
    <xf numFmtId="38" fontId="1" fillId="0" borderId="40" xfId="60" applyNumberFormat="1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49" fontId="2" fillId="0" borderId="0" xfId="57" applyNumberFormat="1" applyFont="1" applyBorder="1" applyAlignment="1">
      <alignment horizontal="left"/>
      <protection/>
    </xf>
    <xf numFmtId="0" fontId="2" fillId="0" borderId="38" xfId="57" applyNumberFormat="1" applyFont="1" applyBorder="1" applyAlignment="1">
      <alignment horizontal="left"/>
      <protection/>
    </xf>
    <xf numFmtId="0" fontId="2" fillId="0" borderId="38" xfId="57" applyNumberFormat="1" applyFont="1" applyBorder="1" applyAlignment="1" quotePrefix="1">
      <alignment horizontal="left"/>
      <protection/>
    </xf>
    <xf numFmtId="0" fontId="7" fillId="0" borderId="0" xfId="60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3" fillId="0" borderId="0" xfId="59" applyNumberFormat="1" applyFont="1" applyBorder="1">
      <alignment/>
      <protection/>
    </xf>
    <xf numFmtId="0" fontId="9" fillId="0" borderId="0" xfId="57" applyFont="1" applyBorder="1" applyAlignment="1" quotePrefix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3" fontId="3" fillId="0" borderId="41" xfId="57" applyNumberFormat="1" applyFont="1" applyBorder="1">
      <alignment/>
      <protection/>
    </xf>
    <xf numFmtId="38" fontId="3" fillId="0" borderId="35" xfId="57" applyNumberFormat="1" applyFont="1" applyBorder="1">
      <alignment/>
      <protection/>
    </xf>
    <xf numFmtId="38" fontId="3" fillId="0" borderId="36" xfId="57" applyNumberFormat="1" applyFont="1" applyBorder="1">
      <alignment/>
      <protection/>
    </xf>
    <xf numFmtId="38" fontId="3" fillId="0" borderId="0" xfId="57" applyNumberFormat="1" applyFont="1" applyBorder="1">
      <alignment/>
      <protection/>
    </xf>
    <xf numFmtId="3" fontId="3" fillId="0" borderId="11" xfId="57" applyNumberFormat="1" applyFont="1" applyFill="1" applyBorder="1">
      <alignment/>
      <protection/>
    </xf>
    <xf numFmtId="0" fontId="9" fillId="0" borderId="0" xfId="57" applyFont="1" applyAlignment="1" quotePrefix="1">
      <alignment horizontal="left"/>
      <protection/>
    </xf>
    <xf numFmtId="0" fontId="9" fillId="0" borderId="0" xfId="58" applyFont="1" applyAlignment="1" quotePrefix="1">
      <alignment horizontal="left"/>
      <protection/>
    </xf>
    <xf numFmtId="0" fontId="3" fillId="0" borderId="0" xfId="58" applyFont="1">
      <alignment/>
      <protection/>
    </xf>
    <xf numFmtId="3" fontId="3" fillId="0" borderId="11" xfId="58" applyNumberFormat="1" applyFont="1" applyBorder="1">
      <alignment/>
      <protection/>
    </xf>
    <xf numFmtId="0" fontId="3" fillId="0" borderId="35" xfId="58" applyFont="1" applyBorder="1">
      <alignment/>
      <protection/>
    </xf>
    <xf numFmtId="0" fontId="3" fillId="0" borderId="36" xfId="58" applyFont="1" applyBorder="1">
      <alignment/>
      <protection/>
    </xf>
    <xf numFmtId="0" fontId="3" fillId="0" borderId="0" xfId="59" applyFont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0" fontId="9" fillId="0" borderId="0" xfId="59" applyFont="1" applyAlignment="1" quotePrefix="1">
      <alignment horizontal="left"/>
      <protection/>
    </xf>
    <xf numFmtId="0" fontId="1" fillId="0" borderId="38" xfId="57" applyNumberFormat="1" applyFont="1" applyBorder="1" applyAlignment="1" quotePrefix="1">
      <alignment horizontal="left"/>
      <protection/>
    </xf>
    <xf numFmtId="38" fontId="3" fillId="0" borderId="0" xfId="59" applyNumberFormat="1" applyFont="1" applyBorder="1" applyAlignment="1">
      <alignment horizontal="right"/>
      <protection/>
    </xf>
    <xf numFmtId="3" fontId="3" fillId="0" borderId="11" xfId="59" applyNumberFormat="1" applyFont="1" applyBorder="1">
      <alignment/>
      <protection/>
    </xf>
    <xf numFmtId="0" fontId="3" fillId="0" borderId="35" xfId="59" applyFont="1" applyBorder="1">
      <alignment/>
      <protection/>
    </xf>
    <xf numFmtId="0" fontId="3" fillId="0" borderId="36" xfId="59" applyFont="1" applyBorder="1">
      <alignment/>
      <protection/>
    </xf>
    <xf numFmtId="3" fontId="3" fillId="0" borderId="11" xfId="59" applyNumberFormat="1" applyFont="1" applyBorder="1" applyAlignment="1" quotePrefix="1">
      <alignment horizontal="right"/>
      <protection/>
    </xf>
    <xf numFmtId="3" fontId="3" fillId="0" borderId="0" xfId="59" applyNumberFormat="1" applyFont="1">
      <alignment/>
      <protection/>
    </xf>
    <xf numFmtId="0" fontId="1" fillId="0" borderId="0" xfId="57" applyNumberFormat="1" applyFont="1" applyBorder="1" applyAlignment="1" quotePrefix="1">
      <alignment horizontal="left"/>
      <protection/>
    </xf>
    <xf numFmtId="38" fontId="7" fillId="0" borderId="42" xfId="57" applyNumberFormat="1" applyFont="1" applyBorder="1">
      <alignment/>
      <protection/>
    </xf>
    <xf numFmtId="0" fontId="2" fillId="0" borderId="43" xfId="57" applyFont="1" applyBorder="1" applyAlignment="1">
      <alignment horizontal="left"/>
      <protection/>
    </xf>
    <xf numFmtId="0" fontId="2" fillId="0" borderId="43" xfId="57" applyFont="1" applyBorder="1" applyAlignment="1" quotePrefix="1">
      <alignment horizontal="left"/>
      <protection/>
    </xf>
    <xf numFmtId="0" fontId="2" fillId="0" borderId="43" xfId="57" applyFont="1" applyBorder="1">
      <alignment/>
      <protection/>
    </xf>
    <xf numFmtId="49" fontId="2" fillId="0" borderId="38" xfId="57" applyNumberFormat="1" applyFont="1" applyBorder="1" applyAlignment="1">
      <alignment horizontal="left"/>
      <protection/>
    </xf>
    <xf numFmtId="0" fontId="4" fillId="0" borderId="0" xfId="57" applyFont="1" applyAlignment="1" quotePrefix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5" fillId="0" borderId="0" xfId="57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3" fillId="0" borderId="27" xfId="57" applyFont="1" applyBorder="1">
      <alignment/>
      <protection/>
    </xf>
    <xf numFmtId="3" fontId="3" fillId="0" borderId="0" xfId="50" applyNumberFormat="1" applyFont="1" applyBorder="1" applyAlignment="1">
      <alignment/>
    </xf>
    <xf numFmtId="3" fontId="3" fillId="0" borderId="0" xfId="57" applyNumberFormat="1" applyFont="1" applyBorder="1">
      <alignment/>
      <protection/>
    </xf>
    <xf numFmtId="0" fontId="3" fillId="0" borderId="27" xfId="58" applyFont="1" applyBorder="1">
      <alignment/>
      <protection/>
    </xf>
    <xf numFmtId="3" fontId="3" fillId="0" borderId="0" xfId="51" applyNumberFormat="1" applyFont="1" applyBorder="1" applyAlignment="1">
      <alignment/>
    </xf>
    <xf numFmtId="0" fontId="3" fillId="0" borderId="38" xfId="57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7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7" fillId="0" borderId="37" xfId="57" applyFont="1" applyBorder="1" applyAlignment="1" quotePrefix="1">
      <alignment horizontal="left"/>
      <protection/>
    </xf>
    <xf numFmtId="0" fontId="7" fillId="0" borderId="29" xfId="57" applyFont="1" applyBorder="1" applyAlignment="1" quotePrefix="1">
      <alignment horizontal="right"/>
      <protection/>
    </xf>
    <xf numFmtId="0" fontId="7" fillId="0" borderId="30" xfId="57" applyFont="1" applyBorder="1" applyAlignment="1" quotePrefix="1">
      <alignment horizontal="right"/>
      <protection/>
    </xf>
    <xf numFmtId="0" fontId="7" fillId="0" borderId="38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Border="1" applyAlignment="1" quotePrefix="1">
      <alignment horizontal="right"/>
      <protection/>
    </xf>
    <xf numFmtId="0" fontId="7" fillId="0" borderId="12" xfId="57" applyFont="1" applyBorder="1" applyAlignment="1" quotePrefix="1">
      <alignment horizontal="right"/>
      <protection/>
    </xf>
    <xf numFmtId="0" fontId="7" fillId="0" borderId="39" xfId="57" applyFont="1" applyBorder="1">
      <alignment/>
      <protection/>
    </xf>
    <xf numFmtId="0" fontId="7" fillId="0" borderId="33" xfId="57" applyFont="1" applyBorder="1" applyAlignment="1" quotePrefix="1">
      <alignment horizontal="right"/>
      <protection/>
    </xf>
    <xf numFmtId="0" fontId="7" fillId="0" borderId="34" xfId="57" applyFont="1" applyBorder="1" applyAlignment="1" quotePrefix="1">
      <alignment horizontal="right"/>
      <protection/>
    </xf>
    <xf numFmtId="0" fontId="7" fillId="0" borderId="12" xfId="57" applyFont="1" applyBorder="1" applyAlignment="1">
      <alignment horizontal="right"/>
      <protection/>
    </xf>
    <xf numFmtId="0" fontId="7" fillId="0" borderId="37" xfId="58" applyFont="1" applyBorder="1" applyAlignment="1" quotePrefix="1">
      <alignment horizontal="left"/>
      <protection/>
    </xf>
    <xf numFmtId="0" fontId="7" fillId="0" borderId="29" xfId="58" applyFont="1" applyBorder="1" applyAlignment="1" quotePrefix="1">
      <alignment horizontal="right"/>
      <protection/>
    </xf>
    <xf numFmtId="0" fontId="7" fillId="0" borderId="44" xfId="58" applyFont="1" applyBorder="1" applyAlignment="1" quotePrefix="1">
      <alignment horizontal="left"/>
      <protection/>
    </xf>
    <xf numFmtId="0" fontId="7" fillId="0" borderId="29" xfId="58" applyFont="1" applyBorder="1" applyAlignment="1">
      <alignment horizontal="right"/>
      <protection/>
    </xf>
    <xf numFmtId="0" fontId="7" fillId="0" borderId="30" xfId="58" applyFont="1" applyBorder="1" applyAlignment="1" quotePrefix="1">
      <alignment horizontal="right"/>
      <protection/>
    </xf>
    <xf numFmtId="0" fontId="7" fillId="0" borderId="3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12" xfId="58" applyFont="1" applyBorder="1" applyAlignment="1" quotePrefix="1">
      <alignment horizontal="right"/>
      <protection/>
    </xf>
    <xf numFmtId="0" fontId="7" fillId="0" borderId="39" xfId="58" applyFont="1" applyBorder="1">
      <alignment/>
      <protection/>
    </xf>
    <xf numFmtId="0" fontId="7" fillId="0" borderId="33" xfId="58" applyFont="1" applyBorder="1" applyAlignment="1" quotePrefix="1">
      <alignment horizontal="right"/>
      <protection/>
    </xf>
    <xf numFmtId="0" fontId="7" fillId="0" borderId="34" xfId="58" applyFont="1" applyBorder="1" applyAlignment="1" quotePrefix="1">
      <alignment horizontal="right"/>
      <protection/>
    </xf>
    <xf numFmtId="0" fontId="7" fillId="0" borderId="37" xfId="59" applyFont="1" applyBorder="1" applyAlignment="1" quotePrefix="1">
      <alignment horizontal="left"/>
      <protection/>
    </xf>
    <xf numFmtId="0" fontId="7" fillId="0" borderId="44" xfId="59" applyFont="1" applyBorder="1" applyAlignment="1" quotePrefix="1">
      <alignment horizontal="left"/>
      <protection/>
    </xf>
    <xf numFmtId="0" fontId="7" fillId="0" borderId="44" xfId="59" applyFont="1" applyBorder="1">
      <alignment/>
      <protection/>
    </xf>
    <xf numFmtId="0" fontId="7" fillId="0" borderId="44" xfId="59" applyFont="1" applyBorder="1" applyAlignment="1" quotePrefix="1">
      <alignment horizontal="center"/>
      <protection/>
    </xf>
    <xf numFmtId="0" fontId="7" fillId="0" borderId="44" xfId="59" applyFont="1" applyBorder="1" applyAlignment="1">
      <alignment horizontal="center"/>
      <protection/>
    </xf>
    <xf numFmtId="0" fontId="7" fillId="0" borderId="29" xfId="59" applyFont="1" applyBorder="1" applyAlignment="1">
      <alignment horizontal="right"/>
      <protection/>
    </xf>
    <xf numFmtId="0" fontId="7" fillId="0" borderId="30" xfId="59" applyFont="1" applyBorder="1" applyAlignment="1" quotePrefix="1">
      <alignment horizontal="right"/>
      <protection/>
    </xf>
    <xf numFmtId="0" fontId="7" fillId="0" borderId="3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12" xfId="59" applyFont="1" applyBorder="1" applyAlignment="1">
      <alignment horizontal="right"/>
      <protection/>
    </xf>
    <xf numFmtId="0" fontId="7" fillId="0" borderId="39" xfId="59" applyFont="1" applyBorder="1">
      <alignment/>
      <protection/>
    </xf>
    <xf numFmtId="0" fontId="7" fillId="0" borderId="33" xfId="59" applyFont="1" applyBorder="1" applyAlignment="1">
      <alignment horizontal="right"/>
      <protection/>
    </xf>
    <xf numFmtId="0" fontId="7" fillId="0" borderId="33" xfId="59" applyFont="1" applyBorder="1" applyAlignment="1" quotePrefix="1">
      <alignment horizontal="right"/>
      <protection/>
    </xf>
    <xf numFmtId="0" fontId="7" fillId="0" borderId="33" xfId="59" applyFont="1" applyBorder="1">
      <alignment/>
      <protection/>
    </xf>
    <xf numFmtId="0" fontId="7" fillId="0" borderId="34" xfId="59" applyFont="1" applyBorder="1" applyAlignment="1" quotePrefix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12" xfId="59" applyFont="1" applyBorder="1" applyAlignment="1" quotePrefix="1">
      <alignment horizontal="right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3" fontId="1" fillId="0" borderId="0" xfId="60" applyNumberFormat="1" applyFont="1" applyFill="1">
      <alignment/>
      <protection/>
    </xf>
    <xf numFmtId="0" fontId="1" fillId="0" borderId="0" xfId="59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60" applyNumberFormat="1" applyFont="1" applyBorder="1" applyAlignment="1">
      <alignment horizontal="right"/>
      <protection/>
    </xf>
    <xf numFmtId="3" fontId="4" fillId="0" borderId="33" xfId="53" applyNumberFormat="1" applyFont="1" applyBorder="1" applyAlignment="1">
      <alignment/>
    </xf>
    <xf numFmtId="3" fontId="2" fillId="0" borderId="34" xfId="60" applyNumberFormat="1" applyFont="1" applyBorder="1" applyAlignment="1">
      <alignment horizontal="right"/>
      <protection/>
    </xf>
    <xf numFmtId="0" fontId="1" fillId="0" borderId="0" xfId="60" applyFont="1" applyFill="1">
      <alignment/>
      <protection/>
    </xf>
    <xf numFmtId="0" fontId="2" fillId="0" borderId="38" xfId="57" applyNumberFormat="1" applyFont="1" applyFill="1" applyBorder="1" applyAlignment="1">
      <alignment horizontal="left"/>
      <protection/>
    </xf>
    <xf numFmtId="3" fontId="2" fillId="0" borderId="11" xfId="60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11" xfId="58" applyNumberFormat="1" applyFont="1" applyFill="1" applyBorder="1">
      <alignment/>
      <protection/>
    </xf>
    <xf numFmtId="3" fontId="3" fillId="0" borderId="0" xfId="57" applyNumberFormat="1" applyFont="1" applyFill="1" applyBorder="1">
      <alignment/>
      <protection/>
    </xf>
    <xf numFmtId="3" fontId="3" fillId="0" borderId="0" xfId="58" applyNumberFormat="1" applyFont="1" applyBorder="1">
      <alignment/>
      <protection/>
    </xf>
    <xf numFmtId="3" fontId="2" fillId="0" borderId="0" xfId="60" applyNumberFormat="1" applyFont="1" applyFill="1" applyBorder="1" applyAlignment="1">
      <alignment horizontal="right"/>
      <protection/>
    </xf>
    <xf numFmtId="0" fontId="7" fillId="0" borderId="44" xfId="59" applyFont="1" applyBorder="1" applyAlignment="1" quotePrefix="1">
      <alignment horizontal="center"/>
      <protection/>
    </xf>
    <xf numFmtId="0" fontId="7" fillId="0" borderId="44" xfId="59" applyFont="1" applyBorder="1" applyAlignment="1">
      <alignment horizontal="center"/>
      <protection/>
    </xf>
    <xf numFmtId="3" fontId="2" fillId="0" borderId="0" xfId="60" applyNumberFormat="1" applyFont="1" applyBorder="1" applyAlignment="1">
      <alignment horizontal="right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SOAPAB" xfId="50"/>
    <cellStyle name="Millares_SOAPC" xfId="51"/>
    <cellStyle name="Millares_SOAPDE" xfId="52"/>
    <cellStyle name="Millares_SOAPFGH" xfId="53"/>
    <cellStyle name="Currency" xfId="54"/>
    <cellStyle name="Currency [0]" xfId="55"/>
    <cellStyle name="Neutral" xfId="56"/>
    <cellStyle name="Normal_SOAPAB" xfId="57"/>
    <cellStyle name="Normal_SOAPC" xfId="58"/>
    <cellStyle name="Normal_SOAPDE" xfId="59"/>
    <cellStyle name="Normal_SOAPFGH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116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21" customWidth="1"/>
    <col min="6" max="6" width="11.7109375" style="16" customWidth="1"/>
    <col min="7" max="7" width="9.140625" style="16" customWidth="1"/>
    <col min="8" max="8" width="8.8515625" style="16" customWidth="1"/>
    <col min="9" max="9" width="9.140625" style="16" customWidth="1"/>
    <col min="10" max="16384" width="11.421875" style="16" customWidth="1"/>
  </cols>
  <sheetData>
    <row r="1" ht="12.75">
      <c r="A1" s="15"/>
    </row>
    <row r="2" ht="12.75">
      <c r="A2" s="15"/>
    </row>
    <row r="3" spans="1:6" ht="12.75">
      <c r="A3" s="120" t="s">
        <v>62</v>
      </c>
      <c r="B3" s="17"/>
      <c r="C3" s="17"/>
      <c r="D3" s="17"/>
      <c r="E3" s="122"/>
      <c r="F3" s="17"/>
    </row>
    <row r="4" ht="12.75"/>
    <row r="5" ht="12.75">
      <c r="A5" s="154" t="s">
        <v>63</v>
      </c>
    </row>
    <row r="6" spans="1:2" ht="12.75" customHeight="1" thickBot="1">
      <c r="A6" s="151" t="s">
        <v>98</v>
      </c>
      <c r="B6" s="18"/>
    </row>
    <row r="7" spans="1:9" ht="12.75" customHeight="1" thickBot="1" thickTop="1">
      <c r="A7" s="167"/>
      <c r="B7" s="168" t="s">
        <v>47</v>
      </c>
      <c r="C7" s="168" t="s">
        <v>47</v>
      </c>
      <c r="D7" s="168" t="s">
        <v>47</v>
      </c>
      <c r="E7" s="169" t="s">
        <v>64</v>
      </c>
      <c r="G7" s="19" t="s">
        <v>65</v>
      </c>
      <c r="H7" s="20"/>
      <c r="I7" s="21"/>
    </row>
    <row r="8" spans="1:9" ht="12.75" customHeight="1" thickTop="1">
      <c r="A8" s="170" t="s">
        <v>1</v>
      </c>
      <c r="B8" s="171" t="s">
        <v>66</v>
      </c>
      <c r="C8" s="172" t="s">
        <v>23</v>
      </c>
      <c r="D8" s="171" t="s">
        <v>67</v>
      </c>
      <c r="E8" s="173" t="s">
        <v>68</v>
      </c>
      <c r="G8" s="22"/>
      <c r="H8" s="17"/>
      <c r="I8" s="23"/>
    </row>
    <row r="9" spans="1:9" ht="12.75">
      <c r="A9" s="174"/>
      <c r="B9" s="175" t="s">
        <v>69</v>
      </c>
      <c r="C9" s="175" t="s">
        <v>70</v>
      </c>
      <c r="D9" s="175" t="s">
        <v>71</v>
      </c>
      <c r="E9" s="176" t="s">
        <v>72</v>
      </c>
      <c r="G9" s="24" t="s">
        <v>73</v>
      </c>
      <c r="H9" s="25" t="s">
        <v>74</v>
      </c>
      <c r="I9" s="26" t="s">
        <v>75</v>
      </c>
    </row>
    <row r="10" spans="1:10" ht="12.75">
      <c r="A10" s="147" t="s">
        <v>85</v>
      </c>
      <c r="B10" s="30">
        <v>1</v>
      </c>
      <c r="C10" s="30"/>
      <c r="D10" s="31">
        <v>3618</v>
      </c>
      <c r="E10" s="123">
        <f aca="true" t="shared" si="0" ref="E10:E22">SUM(B10:D10)</f>
        <v>3619</v>
      </c>
      <c r="G10" s="27">
        <f aca="true" t="shared" si="1" ref="G10:G19">D10</f>
        <v>3618</v>
      </c>
      <c r="H10" s="28">
        <f>'B-N° Sinies Pagad'!E10</f>
        <v>3618</v>
      </c>
      <c r="I10" s="29">
        <f>+G10-H10</f>
        <v>0</v>
      </c>
      <c r="J10" s="114" t="str">
        <f aca="true" t="shared" si="2" ref="J10:J22">A10</f>
        <v>Aseguradora Magallanes</v>
      </c>
    </row>
    <row r="11" spans="1:10" ht="12.75">
      <c r="A11" s="147" t="s">
        <v>91</v>
      </c>
      <c r="B11" s="30">
        <v>18</v>
      </c>
      <c r="C11" s="30"/>
      <c r="D11" s="31">
        <v>7112</v>
      </c>
      <c r="E11" s="123">
        <f t="shared" si="0"/>
        <v>7130</v>
      </c>
      <c r="G11" s="27">
        <f t="shared" si="1"/>
        <v>7112</v>
      </c>
      <c r="H11" s="28">
        <f>'B-N° Sinies Pagad'!E11</f>
        <v>7112</v>
      </c>
      <c r="I11" s="29">
        <f aca="true" t="shared" si="3" ref="I11:I19">+G11-H11</f>
        <v>0</v>
      </c>
      <c r="J11" s="114" t="str">
        <f t="shared" si="2"/>
        <v>Bci</v>
      </c>
    </row>
    <row r="12" spans="1:10" ht="12.75">
      <c r="A12" s="147" t="s">
        <v>9</v>
      </c>
      <c r="B12" s="30">
        <v>3</v>
      </c>
      <c r="C12" s="30"/>
      <c r="D12" s="31">
        <v>663</v>
      </c>
      <c r="E12" s="123">
        <f t="shared" si="0"/>
        <v>666</v>
      </c>
      <c r="G12" s="27">
        <f t="shared" si="1"/>
        <v>663</v>
      </c>
      <c r="H12" s="28">
        <f>'B-N° Sinies Pagad'!E12</f>
        <v>663</v>
      </c>
      <c r="I12" s="29">
        <f t="shared" si="3"/>
        <v>0</v>
      </c>
      <c r="J12" s="114" t="str">
        <f t="shared" si="2"/>
        <v>Chilena Consolidada</v>
      </c>
    </row>
    <row r="13" spans="1:10" ht="12.75">
      <c r="A13" s="148" t="s">
        <v>87</v>
      </c>
      <c r="B13" s="30">
        <v>3</v>
      </c>
      <c r="C13" s="30"/>
      <c r="D13" s="31">
        <v>1187</v>
      </c>
      <c r="E13" s="123">
        <f t="shared" si="0"/>
        <v>1190</v>
      </c>
      <c r="G13" s="27">
        <f t="shared" si="1"/>
        <v>1187</v>
      </c>
      <c r="H13" s="28">
        <f>'B-N° Sinies Pagad'!E13</f>
        <v>1187</v>
      </c>
      <c r="I13" s="29">
        <f t="shared" si="3"/>
        <v>0</v>
      </c>
      <c r="J13" s="114" t="str">
        <f t="shared" si="2"/>
        <v>Consorcio Nacional</v>
      </c>
    </row>
    <row r="14" spans="1:10" ht="12.75">
      <c r="A14" s="147" t="s">
        <v>94</v>
      </c>
      <c r="B14" s="30"/>
      <c r="C14" s="30"/>
      <c r="D14" s="31">
        <v>4</v>
      </c>
      <c r="E14" s="123">
        <f t="shared" si="0"/>
        <v>4</v>
      </c>
      <c r="G14" s="27">
        <f t="shared" si="1"/>
        <v>4</v>
      </c>
      <c r="H14" s="28">
        <f>'B-N° Sinies Pagad'!E14</f>
        <v>4</v>
      </c>
      <c r="I14" s="29">
        <f t="shared" si="3"/>
        <v>0</v>
      </c>
      <c r="J14" s="114" t="str">
        <f t="shared" si="2"/>
        <v>HDI</v>
      </c>
    </row>
    <row r="15" spans="1:10" ht="12.75">
      <c r="A15" s="147" t="s">
        <v>92</v>
      </c>
      <c r="B15" s="30"/>
      <c r="C15" s="30"/>
      <c r="D15" s="31">
        <v>215</v>
      </c>
      <c r="E15" s="123">
        <f t="shared" si="0"/>
        <v>215</v>
      </c>
      <c r="G15" s="27">
        <f t="shared" si="1"/>
        <v>215</v>
      </c>
      <c r="H15" s="28">
        <f>'B-N° Sinies Pagad'!E15</f>
        <v>215</v>
      </c>
      <c r="I15" s="29">
        <f t="shared" si="3"/>
        <v>0</v>
      </c>
      <c r="J15" s="114" t="str">
        <f t="shared" si="2"/>
        <v>Liberty</v>
      </c>
    </row>
    <row r="16" spans="1:10" ht="12.75">
      <c r="A16" s="149" t="s">
        <v>88</v>
      </c>
      <c r="B16" s="30">
        <v>11</v>
      </c>
      <c r="C16" s="30"/>
      <c r="D16" s="118">
        <v>1270</v>
      </c>
      <c r="E16" s="123">
        <f t="shared" si="0"/>
        <v>1281</v>
      </c>
      <c r="G16" s="27">
        <f t="shared" si="1"/>
        <v>1270</v>
      </c>
      <c r="H16" s="28">
        <f>'B-N° Sinies Pagad'!E16</f>
        <v>1270</v>
      </c>
      <c r="I16" s="29">
        <f t="shared" si="3"/>
        <v>0</v>
      </c>
      <c r="J16" s="114" t="str">
        <f t="shared" si="2"/>
        <v>Mapfre</v>
      </c>
    </row>
    <row r="17" spans="1:10" ht="12.75">
      <c r="A17" s="149" t="s">
        <v>99</v>
      </c>
      <c r="B17" s="30"/>
      <c r="C17" s="30"/>
      <c r="D17" s="118">
        <v>11</v>
      </c>
      <c r="E17" s="123">
        <f t="shared" si="0"/>
        <v>11</v>
      </c>
      <c r="G17" s="27">
        <f t="shared" si="1"/>
        <v>11</v>
      </c>
      <c r="H17" s="28"/>
      <c r="I17" s="29"/>
      <c r="J17" s="114" t="str">
        <f t="shared" si="2"/>
        <v>Mutual de Seguros</v>
      </c>
    </row>
    <row r="18" spans="1:10" ht="12.75">
      <c r="A18" s="149" t="s">
        <v>95</v>
      </c>
      <c r="B18" s="30">
        <v>89</v>
      </c>
      <c r="C18" s="30"/>
      <c r="D18" s="118">
        <v>5767</v>
      </c>
      <c r="E18" s="123">
        <f t="shared" si="0"/>
        <v>5856</v>
      </c>
      <c r="G18" s="27">
        <f t="shared" si="1"/>
        <v>5767</v>
      </c>
      <c r="H18" s="28">
        <f>'B-N° Sinies Pagad'!E18</f>
        <v>5767</v>
      </c>
      <c r="I18" s="29">
        <f t="shared" si="3"/>
        <v>0</v>
      </c>
      <c r="J18" s="114" t="str">
        <f t="shared" si="2"/>
        <v>C.S.G. Penta Security</v>
      </c>
    </row>
    <row r="19" spans="1:10" ht="12.75">
      <c r="A19" s="147" t="s">
        <v>10</v>
      </c>
      <c r="B19" s="30"/>
      <c r="C19" s="30">
        <v>22</v>
      </c>
      <c r="D19" s="31">
        <v>572</v>
      </c>
      <c r="E19" s="123">
        <f t="shared" si="0"/>
        <v>594</v>
      </c>
      <c r="G19" s="27">
        <f t="shared" si="1"/>
        <v>572</v>
      </c>
      <c r="H19" s="28">
        <f>'B-N° Sinies Pagad'!E19</f>
        <v>572</v>
      </c>
      <c r="I19" s="29">
        <f t="shared" si="3"/>
        <v>0</v>
      </c>
      <c r="J19" s="114" t="str">
        <f t="shared" si="2"/>
        <v>Renta Nacional</v>
      </c>
    </row>
    <row r="20" spans="1:10" ht="12.75">
      <c r="A20" s="147" t="s">
        <v>93</v>
      </c>
      <c r="B20" s="30"/>
      <c r="C20" s="30"/>
      <c r="D20" s="31">
        <v>1131</v>
      </c>
      <c r="E20" s="123">
        <f t="shared" si="0"/>
        <v>1131</v>
      </c>
      <c r="G20" s="27">
        <f>D20</f>
        <v>1131</v>
      </c>
      <c r="H20" s="28">
        <f>'B-N° Sinies Pagad'!E20</f>
        <v>1131</v>
      </c>
      <c r="I20" s="29">
        <f>+G20-H20</f>
        <v>0</v>
      </c>
      <c r="J20" s="114" t="str">
        <f t="shared" si="2"/>
        <v>RSA</v>
      </c>
    </row>
    <row r="21" spans="1:10" ht="12.75">
      <c r="A21" s="149" t="s">
        <v>97</v>
      </c>
      <c r="B21" s="30"/>
      <c r="C21" s="30"/>
      <c r="D21" s="31"/>
      <c r="E21" s="123">
        <f t="shared" si="0"/>
        <v>0</v>
      </c>
      <c r="G21" s="27">
        <f>D21</f>
        <v>0</v>
      </c>
      <c r="H21" s="28">
        <f>'B-N° Sinies Pagad'!E21</f>
        <v>0</v>
      </c>
      <c r="I21" s="29">
        <f>+G21-H21</f>
        <v>0</v>
      </c>
      <c r="J21" s="114" t="str">
        <f t="shared" si="2"/>
        <v>SURA</v>
      </c>
    </row>
    <row r="22" spans="1:10" ht="12.75" customHeight="1" thickBot="1">
      <c r="A22" s="147" t="s">
        <v>96</v>
      </c>
      <c r="B22" s="30"/>
      <c r="C22" s="30"/>
      <c r="D22" s="31">
        <v>136</v>
      </c>
      <c r="E22" s="123">
        <f t="shared" si="0"/>
        <v>136</v>
      </c>
      <c r="G22" s="32">
        <f>D22</f>
        <v>136</v>
      </c>
      <c r="H22" s="33">
        <f>'B-N° Sinies Pagad'!E22</f>
        <v>136</v>
      </c>
      <c r="I22" s="146">
        <f>+G22-H22</f>
        <v>0</v>
      </c>
      <c r="J22" s="114" t="str">
        <f t="shared" si="2"/>
        <v>Zenit</v>
      </c>
    </row>
    <row r="23" spans="1:8" ht="12.75" customHeight="1" thickTop="1">
      <c r="A23" s="34"/>
      <c r="B23" s="35"/>
      <c r="C23" s="36"/>
      <c r="D23" s="36"/>
      <c r="E23" s="124"/>
      <c r="F23" s="37"/>
      <c r="H23" s="17"/>
    </row>
    <row r="24" spans="1:8" ht="12.75" customHeight="1">
      <c r="A24" s="157" t="s">
        <v>11</v>
      </c>
      <c r="B24" s="158">
        <f>SUM(B10:B22)</f>
        <v>125</v>
      </c>
      <c r="C24" s="158">
        <f>SUM(C10:C22)</f>
        <v>22</v>
      </c>
      <c r="D24" s="158">
        <f>SUM(D10:D22)</f>
        <v>21686</v>
      </c>
      <c r="E24" s="11">
        <f>SUM(E10:E22)</f>
        <v>21833</v>
      </c>
      <c r="G24" s="37">
        <f>SUM(G10:G23)</f>
        <v>21686</v>
      </c>
      <c r="H24" s="37">
        <f>SUM(H10:H23)</f>
        <v>21675</v>
      </c>
    </row>
    <row r="25" spans="1:5" ht="12.75" customHeight="1">
      <c r="A25" s="38"/>
      <c r="B25" s="39"/>
      <c r="C25" s="40"/>
      <c r="D25" s="40"/>
      <c r="E25" s="125"/>
    </row>
    <row r="26" spans="2:5" ht="12.75" customHeight="1">
      <c r="B26" s="41"/>
      <c r="C26" s="28"/>
      <c r="D26" s="28"/>
      <c r="E26" s="126"/>
    </row>
    <row r="27" spans="1:5" ht="12.75" customHeight="1">
      <c r="A27" s="15"/>
      <c r="B27" s="41"/>
      <c r="C27" s="28"/>
      <c r="D27" s="28"/>
      <c r="E27" s="126"/>
    </row>
    <row r="28" spans="1:5" ht="12.75" customHeight="1">
      <c r="A28" s="42"/>
      <c r="B28" s="41"/>
      <c r="C28" s="28"/>
      <c r="D28" s="28"/>
      <c r="E28" s="126"/>
    </row>
    <row r="29" spans="1:5" ht="15.75">
      <c r="A29" s="42"/>
      <c r="B29" s="41"/>
      <c r="C29" s="28"/>
      <c r="D29" s="28"/>
      <c r="E29" s="126"/>
    </row>
    <row r="30" ht="12.75" customHeight="1"/>
    <row r="31" ht="12.75" customHeight="1"/>
    <row r="51" ht="12.75">
      <c r="F51" s="43"/>
    </row>
    <row r="52" ht="12.75" customHeight="1"/>
    <row r="55" ht="12.75">
      <c r="A55" s="15"/>
    </row>
    <row r="116" spans="1:5" ht="15.75">
      <c r="A116" s="38"/>
      <c r="B116" s="39"/>
      <c r="C116" s="40"/>
      <c r="D116" s="40"/>
      <c r="E116" s="125"/>
    </row>
  </sheetData>
  <sheetProtection/>
  <printOptions/>
  <pageMargins left="1.1811023622047245" right="0.2362204724409449" top="0.8267716535433072" bottom="0.4330708661417323" header="0" footer="0"/>
  <pageSetup orientation="landscape" paperSize="9" r:id="rId3"/>
  <rowBreaks count="1" manualBreakCount="1">
    <brk id="2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5"/>
  <sheetViews>
    <sheetView zoomScalePageLayoutView="0" workbookViewId="0" topLeftCell="A1">
      <selection activeCell="E16" sqref="E16:E17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20" t="s">
        <v>62</v>
      </c>
    </row>
    <row r="4" spans="1:5" ht="12.75">
      <c r="A4" s="15"/>
      <c r="B4" s="16"/>
      <c r="C4" s="16"/>
      <c r="D4" s="16"/>
      <c r="E4" s="121"/>
    </row>
    <row r="5" spans="1:5" ht="12.75">
      <c r="A5" s="154" t="s">
        <v>76</v>
      </c>
      <c r="B5" s="16"/>
      <c r="C5" s="16"/>
      <c r="D5" s="16"/>
      <c r="E5" s="121"/>
    </row>
    <row r="6" spans="1:5" ht="12.75">
      <c r="A6" s="151" t="str">
        <f>'A-N° Sinies Denun'!A6</f>
        <v>      (entre el 1 de enero y  30 de septiembre de 2012)</v>
      </c>
      <c r="B6" s="128"/>
      <c r="C6" s="16"/>
      <c r="D6" s="16"/>
      <c r="E6" s="121"/>
    </row>
    <row r="7" spans="1:5" ht="12.75">
      <c r="A7" s="167"/>
      <c r="B7" s="168" t="s">
        <v>47</v>
      </c>
      <c r="C7" s="168" t="s">
        <v>47</v>
      </c>
      <c r="D7" s="168" t="s">
        <v>47</v>
      </c>
      <c r="E7" s="169" t="s">
        <v>35</v>
      </c>
    </row>
    <row r="8" spans="1:5" ht="12.75">
      <c r="A8" s="170" t="s">
        <v>1</v>
      </c>
      <c r="B8" s="171" t="s">
        <v>51</v>
      </c>
      <c r="C8" s="172" t="s">
        <v>77</v>
      </c>
      <c r="D8" s="171" t="s">
        <v>52</v>
      </c>
      <c r="E8" s="177"/>
    </row>
    <row r="9" spans="1:5" ht="12.75">
      <c r="A9" s="174"/>
      <c r="B9" s="175" t="s">
        <v>78</v>
      </c>
      <c r="C9" s="175" t="s">
        <v>79</v>
      </c>
      <c r="D9" s="175" t="s">
        <v>80</v>
      </c>
      <c r="E9" s="176" t="s">
        <v>81</v>
      </c>
    </row>
    <row r="10" spans="1:5" ht="12.75">
      <c r="A10" s="150" t="str">
        <f>'A-N° Sinies Denun'!A10</f>
        <v>Aseguradora Magallanes</v>
      </c>
      <c r="B10" s="31">
        <v>3154</v>
      </c>
      <c r="C10" s="31"/>
      <c r="D10" s="31">
        <v>464</v>
      </c>
      <c r="E10" s="127">
        <f aca="true" t="shared" si="0" ref="E10:E22">SUM(B10:D10)</f>
        <v>3618</v>
      </c>
    </row>
    <row r="11" spans="1:5" ht="12.75">
      <c r="A11" s="150" t="str">
        <f>'A-N° Sinies Denun'!A11</f>
        <v>Bci</v>
      </c>
      <c r="B11" s="31">
        <v>2473</v>
      </c>
      <c r="C11" s="31">
        <v>4314</v>
      </c>
      <c r="D11" s="31">
        <v>325</v>
      </c>
      <c r="E11" s="127">
        <f t="shared" si="0"/>
        <v>7112</v>
      </c>
    </row>
    <row r="12" spans="1:5" ht="12.75">
      <c r="A12" s="150" t="str">
        <f>'A-N° Sinies Denun'!A12</f>
        <v>Chilena Consolidada</v>
      </c>
      <c r="B12" s="31">
        <v>349</v>
      </c>
      <c r="C12" s="31">
        <v>292</v>
      </c>
      <c r="D12" s="31">
        <v>22</v>
      </c>
      <c r="E12" s="127">
        <f t="shared" si="0"/>
        <v>663</v>
      </c>
    </row>
    <row r="13" spans="1:5" ht="12.75">
      <c r="A13" s="150" t="str">
        <f>'A-N° Sinies Denun'!A13</f>
        <v>Consorcio Nacional</v>
      </c>
      <c r="B13" s="31">
        <v>1019</v>
      </c>
      <c r="C13" s="31">
        <v>3</v>
      </c>
      <c r="D13" s="31">
        <v>165</v>
      </c>
      <c r="E13" s="127">
        <f t="shared" si="0"/>
        <v>1187</v>
      </c>
    </row>
    <row r="14" spans="1:5" ht="12.75">
      <c r="A14" s="150" t="str">
        <f>'A-N° Sinies Denun'!A14</f>
        <v>HDI</v>
      </c>
      <c r="B14" s="31">
        <v>4</v>
      </c>
      <c r="C14" s="31"/>
      <c r="D14" s="31"/>
      <c r="E14" s="127">
        <f t="shared" si="0"/>
        <v>4</v>
      </c>
    </row>
    <row r="15" spans="1:5" ht="12.75">
      <c r="A15" s="150" t="str">
        <f>'A-N° Sinies Denun'!A15</f>
        <v>Liberty</v>
      </c>
      <c r="B15" s="31">
        <v>88</v>
      </c>
      <c r="C15" s="31">
        <v>123</v>
      </c>
      <c r="D15" s="31">
        <v>4</v>
      </c>
      <c r="E15" s="127">
        <f t="shared" si="0"/>
        <v>215</v>
      </c>
    </row>
    <row r="16" spans="1:5" ht="12.75">
      <c r="A16" s="150" t="str">
        <f>'A-N° Sinies Denun'!A16</f>
        <v>Mapfre</v>
      </c>
      <c r="B16" s="31">
        <v>591</v>
      </c>
      <c r="C16" s="31">
        <v>317</v>
      </c>
      <c r="D16" s="31">
        <v>362</v>
      </c>
      <c r="E16" s="127">
        <f t="shared" si="0"/>
        <v>1270</v>
      </c>
    </row>
    <row r="17" spans="1:5" ht="12.75">
      <c r="A17" s="150" t="str">
        <f>'A-N° Sinies Denun'!A17</f>
        <v>Mutual de Seguros</v>
      </c>
      <c r="B17" s="31">
        <v>9</v>
      </c>
      <c r="C17" s="31"/>
      <c r="D17" s="31">
        <v>2</v>
      </c>
      <c r="E17" s="127">
        <f t="shared" si="0"/>
        <v>11</v>
      </c>
    </row>
    <row r="18" spans="1:5" ht="12.75">
      <c r="A18" s="150" t="str">
        <f>'A-N° Sinies Denun'!A18</f>
        <v>C.S.G. Penta Security</v>
      </c>
      <c r="B18" s="31">
        <v>1271</v>
      </c>
      <c r="C18" s="31">
        <v>4124</v>
      </c>
      <c r="D18" s="31">
        <v>372</v>
      </c>
      <c r="E18" s="127">
        <f t="shared" si="0"/>
        <v>5767</v>
      </c>
    </row>
    <row r="19" spans="1:5" ht="12.75">
      <c r="A19" s="150" t="str">
        <f>'A-N° Sinies Denun'!A19</f>
        <v>Renta Nacional</v>
      </c>
      <c r="B19" s="31">
        <v>563</v>
      </c>
      <c r="C19" s="31">
        <v>9</v>
      </c>
      <c r="D19" s="31"/>
      <c r="E19" s="127">
        <f t="shared" si="0"/>
        <v>572</v>
      </c>
    </row>
    <row r="20" spans="1:5" ht="12.75">
      <c r="A20" s="150" t="str">
        <f>'A-N° Sinies Denun'!A20</f>
        <v>RSA</v>
      </c>
      <c r="B20" s="31">
        <v>254</v>
      </c>
      <c r="C20" s="31">
        <v>782</v>
      </c>
      <c r="D20" s="31">
        <v>95</v>
      </c>
      <c r="E20" s="127">
        <f t="shared" si="0"/>
        <v>1131</v>
      </c>
    </row>
    <row r="21" spans="1:5" ht="12.75">
      <c r="A21" s="150" t="str">
        <f>'A-N° Sinies Denun'!A21</f>
        <v>SURA</v>
      </c>
      <c r="B21" s="31"/>
      <c r="C21" s="31"/>
      <c r="D21" s="31"/>
      <c r="E21" s="127">
        <f t="shared" si="0"/>
        <v>0</v>
      </c>
    </row>
    <row r="22" spans="1:5" ht="12.75">
      <c r="A22" s="150" t="str">
        <f>'A-N° Sinies Denun'!A22</f>
        <v>Zenit</v>
      </c>
      <c r="B22" s="31">
        <v>63</v>
      </c>
      <c r="C22" s="31">
        <v>63</v>
      </c>
      <c r="D22" s="31">
        <v>10</v>
      </c>
      <c r="E22" s="223">
        <f t="shared" si="0"/>
        <v>136</v>
      </c>
    </row>
    <row r="23" spans="1:5" ht="12.75">
      <c r="A23" s="34"/>
      <c r="B23" s="35"/>
      <c r="C23" s="36"/>
      <c r="D23" s="36"/>
      <c r="E23" s="124"/>
    </row>
    <row r="24" spans="1:5" ht="12.75">
      <c r="A24" s="157" t="s">
        <v>11</v>
      </c>
      <c r="B24" s="158">
        <f>SUM(B10:B22)</f>
        <v>9838</v>
      </c>
      <c r="C24" s="159">
        <f>SUM(C10:C22)</f>
        <v>10027</v>
      </c>
      <c r="D24" s="159">
        <f>SUM(D10:D22)</f>
        <v>1821</v>
      </c>
      <c r="E24" s="1">
        <f>SUM(E10:E22)</f>
        <v>21686</v>
      </c>
    </row>
    <row r="25" spans="1:5" ht="15.75">
      <c r="A25" s="38"/>
      <c r="B25" s="39"/>
      <c r="C25" s="40"/>
      <c r="D25" s="40"/>
      <c r="E25" s="125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7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22.421875" style="45" customWidth="1"/>
    <col min="2" max="2" width="10.140625" style="45" customWidth="1"/>
    <col min="3" max="4" width="11.7109375" style="45" customWidth="1"/>
    <col min="5" max="5" width="14.00390625" style="45" customWidth="1"/>
    <col min="6" max="6" width="12.421875" style="45" customWidth="1"/>
    <col min="7" max="7" width="21.7109375" style="130" customWidth="1"/>
    <col min="8" max="16384" width="11.421875" style="45" customWidth="1"/>
  </cols>
  <sheetData>
    <row r="1" ht="12.75">
      <c r="A1" s="44"/>
    </row>
    <row r="3" ht="12.75">
      <c r="A3" s="120" t="s">
        <v>62</v>
      </c>
    </row>
    <row r="4" ht="12.75">
      <c r="A4" s="44"/>
    </row>
    <row r="5" ht="12.75">
      <c r="A5" s="155" t="s">
        <v>15</v>
      </c>
    </row>
    <row r="6" spans="1:2" ht="12.75">
      <c r="A6" s="152" t="str">
        <f>'A-N° Sinies Denun'!$A$6</f>
        <v>      (entre el 1 de enero y  30 de septiembre de 2012)</v>
      </c>
      <c r="B6" s="129"/>
    </row>
    <row r="7" spans="1:7" ht="12.75">
      <c r="A7" s="178"/>
      <c r="B7" s="179" t="s">
        <v>16</v>
      </c>
      <c r="C7" s="180" t="s">
        <v>86</v>
      </c>
      <c r="D7" s="180"/>
      <c r="E7" s="179" t="s">
        <v>17</v>
      </c>
      <c r="F7" s="181" t="s">
        <v>18</v>
      </c>
      <c r="G7" s="182" t="s">
        <v>19</v>
      </c>
    </row>
    <row r="8" spans="1:7" ht="12.75">
      <c r="A8" s="183" t="s">
        <v>1</v>
      </c>
      <c r="B8" s="184"/>
      <c r="C8" s="185" t="s">
        <v>20</v>
      </c>
      <c r="D8" s="184" t="s">
        <v>21</v>
      </c>
      <c r="E8" s="184" t="s">
        <v>22</v>
      </c>
      <c r="F8" s="184" t="s">
        <v>23</v>
      </c>
      <c r="G8" s="186" t="s">
        <v>24</v>
      </c>
    </row>
    <row r="9" spans="1:7" ht="12.75">
      <c r="A9" s="187"/>
      <c r="B9" s="188" t="s">
        <v>25</v>
      </c>
      <c r="C9" s="188" t="s">
        <v>26</v>
      </c>
      <c r="D9" s="188" t="s">
        <v>27</v>
      </c>
      <c r="E9" s="188" t="s">
        <v>28</v>
      </c>
      <c r="F9" s="188" t="s">
        <v>29</v>
      </c>
      <c r="G9" s="189" t="s">
        <v>30</v>
      </c>
    </row>
    <row r="10" spans="1:7" ht="12.75">
      <c r="A10" s="115" t="str">
        <f>'A-N° Sinies Denun'!A10</f>
        <v>Aseguradora Magallanes</v>
      </c>
      <c r="B10" s="30">
        <v>301</v>
      </c>
      <c r="C10" s="30">
        <v>29</v>
      </c>
      <c r="D10" s="30">
        <v>18</v>
      </c>
      <c r="E10" s="31">
        <v>5132</v>
      </c>
      <c r="F10" s="30"/>
      <c r="G10" s="131">
        <f aca="true" t="shared" si="0" ref="G10:G22">SUM(B10:F10)</f>
        <v>5480</v>
      </c>
    </row>
    <row r="11" spans="1:7" ht="12.75">
      <c r="A11" s="115" t="str">
        <f>'A-N° Sinies Denun'!A11</f>
        <v>Bci</v>
      </c>
      <c r="B11" s="30">
        <v>459</v>
      </c>
      <c r="C11" s="30">
        <v>15</v>
      </c>
      <c r="D11" s="30">
        <v>5</v>
      </c>
      <c r="E11" s="31">
        <v>6633</v>
      </c>
      <c r="F11" s="30"/>
      <c r="G11" s="131">
        <f t="shared" si="0"/>
        <v>7112</v>
      </c>
    </row>
    <row r="12" spans="1:7" ht="12.75">
      <c r="A12" s="115" t="str">
        <f>'A-N° Sinies Denun'!A12</f>
        <v>Chilena Consolidada</v>
      </c>
      <c r="B12" s="30">
        <v>38</v>
      </c>
      <c r="C12" s="30">
        <v>4</v>
      </c>
      <c r="D12" s="30">
        <v>2</v>
      </c>
      <c r="E12" s="31">
        <v>827</v>
      </c>
      <c r="F12" s="30"/>
      <c r="G12" s="131">
        <f t="shared" si="0"/>
        <v>871</v>
      </c>
    </row>
    <row r="13" spans="1:7" ht="12.75">
      <c r="A13" s="115" t="str">
        <f>'A-N° Sinies Denun'!A13</f>
        <v>Consorcio Nacional</v>
      </c>
      <c r="B13" s="30">
        <v>44</v>
      </c>
      <c r="C13" s="30"/>
      <c r="D13" s="30"/>
      <c r="E13" s="31">
        <v>1316</v>
      </c>
      <c r="F13" s="30"/>
      <c r="G13" s="131">
        <f t="shared" si="0"/>
        <v>1360</v>
      </c>
    </row>
    <row r="14" spans="1:7" ht="12.75">
      <c r="A14" s="115" t="str">
        <f>'A-N° Sinies Denun'!A14</f>
        <v>HDI</v>
      </c>
      <c r="B14" s="30"/>
      <c r="C14" s="30"/>
      <c r="D14" s="30"/>
      <c r="E14" s="31"/>
      <c r="F14" s="30">
        <v>4</v>
      </c>
      <c r="G14" s="131">
        <f t="shared" si="0"/>
        <v>4</v>
      </c>
    </row>
    <row r="15" spans="1:7" ht="12.75">
      <c r="A15" s="115" t="str">
        <f>'A-N° Sinies Denun'!A15</f>
        <v>Liberty</v>
      </c>
      <c r="B15" s="30">
        <v>6</v>
      </c>
      <c r="C15" s="30"/>
      <c r="D15" s="30">
        <v>1</v>
      </c>
      <c r="E15" s="31">
        <v>252</v>
      </c>
      <c r="F15" s="30"/>
      <c r="G15" s="131">
        <f t="shared" si="0"/>
        <v>259</v>
      </c>
    </row>
    <row r="16" spans="1:7" ht="12.75">
      <c r="A16" s="115" t="str">
        <f>'A-N° Sinies Denun'!A16</f>
        <v>Mapfre</v>
      </c>
      <c r="B16" s="221">
        <v>51</v>
      </c>
      <c r="C16" s="221">
        <v>3</v>
      </c>
      <c r="D16" s="221">
        <v>2</v>
      </c>
      <c r="E16" s="118">
        <v>1834</v>
      </c>
      <c r="F16" s="221"/>
      <c r="G16" s="222">
        <f t="shared" si="0"/>
        <v>1890</v>
      </c>
    </row>
    <row r="17" spans="1:7" ht="12.75">
      <c r="A17" s="115" t="str">
        <f>'A-N° Sinies Denun'!A17</f>
        <v>Mutual de Seguros</v>
      </c>
      <c r="B17" s="221"/>
      <c r="C17" s="221"/>
      <c r="D17" s="221"/>
      <c r="E17" s="118">
        <v>11</v>
      </c>
      <c r="F17" s="221">
        <v>1</v>
      </c>
      <c r="G17" s="222">
        <f t="shared" si="0"/>
        <v>12</v>
      </c>
    </row>
    <row r="18" spans="1:7" ht="12.75">
      <c r="A18" s="115" t="str">
        <f>'A-N° Sinies Denun'!A18</f>
        <v>C.S.G. Penta Security</v>
      </c>
      <c r="B18" s="30">
        <v>308</v>
      </c>
      <c r="C18" s="30">
        <v>19</v>
      </c>
      <c r="D18" s="30">
        <v>10</v>
      </c>
      <c r="E18" s="31">
        <v>9450</v>
      </c>
      <c r="F18" s="30"/>
      <c r="G18" s="131">
        <f t="shared" si="0"/>
        <v>9787</v>
      </c>
    </row>
    <row r="19" spans="1:7" ht="12.75">
      <c r="A19" s="115" t="str">
        <f>'A-N° Sinies Denun'!A19</f>
        <v>Renta Nacional</v>
      </c>
      <c r="B19" s="30">
        <v>40</v>
      </c>
      <c r="C19" s="30"/>
      <c r="D19" s="30">
        <v>1</v>
      </c>
      <c r="E19" s="31">
        <v>594</v>
      </c>
      <c r="F19" s="30">
        <v>24</v>
      </c>
      <c r="G19" s="131">
        <f t="shared" si="0"/>
        <v>659</v>
      </c>
    </row>
    <row r="20" spans="1:7" ht="12.75">
      <c r="A20" s="115" t="str">
        <f>'A-N° Sinies Denun'!A20</f>
        <v>RSA</v>
      </c>
      <c r="B20" s="30">
        <v>60</v>
      </c>
      <c r="C20" s="30">
        <v>4</v>
      </c>
      <c r="D20" s="30">
        <v>2</v>
      </c>
      <c r="E20" s="31">
        <v>1654</v>
      </c>
      <c r="F20" s="30"/>
      <c r="G20" s="131">
        <f t="shared" si="0"/>
        <v>1720</v>
      </c>
    </row>
    <row r="21" spans="1:7" ht="12.75">
      <c r="A21" s="115" t="str">
        <f>'A-N° Sinies Denun'!A21</f>
        <v>SURA</v>
      </c>
      <c r="B21" s="30"/>
      <c r="C21" s="30"/>
      <c r="D21" s="30"/>
      <c r="E21" s="31"/>
      <c r="F21" s="30"/>
      <c r="G21" s="131">
        <f t="shared" si="0"/>
        <v>0</v>
      </c>
    </row>
    <row r="22" spans="1:7" ht="12.75">
      <c r="A22" s="115" t="str">
        <f>'A-N° Sinies Denun'!A22</f>
        <v>Zenit</v>
      </c>
      <c r="B22" s="30">
        <v>5</v>
      </c>
      <c r="C22" s="30">
        <v>1</v>
      </c>
      <c r="D22" s="30"/>
      <c r="E22" s="31">
        <v>183</v>
      </c>
      <c r="F22" s="30"/>
      <c r="G22" s="224">
        <f t="shared" si="0"/>
        <v>189</v>
      </c>
    </row>
    <row r="23" spans="1:10" ht="12.75">
      <c r="A23" s="46"/>
      <c r="B23" s="47"/>
      <c r="C23" s="48"/>
      <c r="D23" s="48"/>
      <c r="E23" s="49"/>
      <c r="F23" s="49"/>
      <c r="G23" s="132"/>
      <c r="H23" s="50"/>
      <c r="I23" s="51"/>
      <c r="J23" s="51"/>
    </row>
    <row r="24" spans="1:7" ht="12.75" customHeight="1">
      <c r="A24" s="160" t="s">
        <v>11</v>
      </c>
      <c r="B24" s="161">
        <f aca="true" t="shared" si="1" ref="B24:G24">SUM(B10:B22)</f>
        <v>1312</v>
      </c>
      <c r="C24" s="161">
        <f t="shared" si="1"/>
        <v>75</v>
      </c>
      <c r="D24" s="161">
        <f t="shared" si="1"/>
        <v>41</v>
      </c>
      <c r="E24" s="161">
        <f t="shared" si="1"/>
        <v>27886</v>
      </c>
      <c r="F24" s="161">
        <f t="shared" si="1"/>
        <v>29</v>
      </c>
      <c r="G24" s="10">
        <f t="shared" si="1"/>
        <v>29343</v>
      </c>
    </row>
    <row r="25" spans="1:7" ht="15.75">
      <c r="A25" s="52"/>
      <c r="B25" s="53"/>
      <c r="C25" s="54"/>
      <c r="D25" s="54"/>
      <c r="E25" s="55"/>
      <c r="F25" s="55"/>
      <c r="G25" s="133"/>
    </row>
    <row r="26" ht="12.75">
      <c r="A26" s="16"/>
    </row>
    <row r="127" ht="12.75">
      <c r="I127" s="56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50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22.421875" style="58" customWidth="1"/>
    <col min="2" max="2" width="10.140625" style="58" customWidth="1"/>
    <col min="3" max="3" width="11.140625" style="58" customWidth="1"/>
    <col min="4" max="4" width="12.28125" style="58" customWidth="1"/>
    <col min="5" max="5" width="14.00390625" style="134" customWidth="1"/>
    <col min="6" max="6" width="14.7109375" style="58" customWidth="1"/>
    <col min="7" max="7" width="11.00390625" style="58" customWidth="1"/>
    <col min="8" max="8" width="15.8515625" style="134" customWidth="1"/>
    <col min="9" max="16384" width="11.421875" style="58" customWidth="1"/>
  </cols>
  <sheetData>
    <row r="1" ht="12.75">
      <c r="A1" s="57"/>
    </row>
    <row r="3" ht="12.75">
      <c r="A3" s="120" t="s">
        <v>62</v>
      </c>
    </row>
    <row r="4" ht="12.75">
      <c r="A4" s="57"/>
    </row>
    <row r="5" spans="1:8" ht="12.75">
      <c r="A5" s="156" t="s">
        <v>31</v>
      </c>
      <c r="H5" s="139"/>
    </row>
    <row r="6" spans="1:2" ht="12.75">
      <c r="A6" s="153" t="s">
        <v>100</v>
      </c>
      <c r="B6" s="137"/>
    </row>
    <row r="7" spans="1:8" ht="12.75">
      <c r="A7" s="190"/>
      <c r="B7" s="191" t="s">
        <v>32</v>
      </c>
      <c r="C7" s="192"/>
      <c r="D7" s="193"/>
      <c r="E7" s="194"/>
      <c r="F7" s="195" t="s">
        <v>33</v>
      </c>
      <c r="G7" s="195" t="s">
        <v>34</v>
      </c>
      <c r="H7" s="196" t="s">
        <v>35</v>
      </c>
    </row>
    <row r="8" spans="1:8" ht="12.75">
      <c r="A8" s="197" t="s">
        <v>1</v>
      </c>
      <c r="B8" s="198" t="s">
        <v>16</v>
      </c>
      <c r="C8" s="199" t="s">
        <v>36</v>
      </c>
      <c r="D8" s="199" t="s">
        <v>37</v>
      </c>
      <c r="E8" s="199" t="s">
        <v>38</v>
      </c>
      <c r="F8" s="199" t="s">
        <v>39</v>
      </c>
      <c r="G8" s="198" t="s">
        <v>40</v>
      </c>
      <c r="H8" s="200" t="s">
        <v>41</v>
      </c>
    </row>
    <row r="9" spans="1:8" ht="12.75">
      <c r="A9" s="201"/>
      <c r="B9" s="202"/>
      <c r="C9" s="203"/>
      <c r="D9" s="204"/>
      <c r="E9" s="203" t="s">
        <v>42</v>
      </c>
      <c r="F9" s="203" t="s">
        <v>43</v>
      </c>
      <c r="G9" s="203" t="s">
        <v>44</v>
      </c>
      <c r="H9" s="205" t="s">
        <v>45</v>
      </c>
    </row>
    <row r="10" spans="1:8" ht="12.75">
      <c r="A10" s="116" t="str">
        <f>'A-N° Sinies Denun'!A10</f>
        <v>Aseguradora Magallanes</v>
      </c>
      <c r="B10" s="31">
        <v>1343745</v>
      </c>
      <c r="C10" s="31">
        <v>45192</v>
      </c>
      <c r="D10" s="31">
        <v>155034</v>
      </c>
      <c r="E10" s="119">
        <f aca="true" t="shared" si="0" ref="E10:E21">SUM(B10:D10)</f>
        <v>1543971</v>
      </c>
      <c r="F10" s="31">
        <v>1599660</v>
      </c>
      <c r="G10" s="31"/>
      <c r="H10" s="140">
        <f aca="true" t="shared" si="1" ref="H10:H19">SUM(E10:G10)</f>
        <v>3143631</v>
      </c>
    </row>
    <row r="11" spans="1:8" ht="12.75">
      <c r="A11" s="116" t="str">
        <f>'A-N° Sinies Denun'!A11</f>
        <v>Bci</v>
      </c>
      <c r="B11" s="68">
        <v>1853187</v>
      </c>
      <c r="C11" s="31">
        <v>6651</v>
      </c>
      <c r="D11" s="31">
        <v>135764</v>
      </c>
      <c r="E11" s="119">
        <f>SUM(B11:D11)</f>
        <v>1995602</v>
      </c>
      <c r="F11" s="68">
        <v>2895570</v>
      </c>
      <c r="G11" s="31">
        <v>146490</v>
      </c>
      <c r="H11" s="140">
        <f>SUM(E11:G11)</f>
        <v>5037662</v>
      </c>
    </row>
    <row r="12" spans="1:8" ht="12.75">
      <c r="A12" s="116" t="str">
        <f>'A-N° Sinies Denun'!A12</f>
        <v>Chilena Consolidada</v>
      </c>
      <c r="B12" s="31">
        <v>304833</v>
      </c>
      <c r="C12" s="31">
        <v>6244</v>
      </c>
      <c r="D12" s="31">
        <v>27013</v>
      </c>
      <c r="E12" s="119">
        <f t="shared" si="0"/>
        <v>338090</v>
      </c>
      <c r="F12" s="31">
        <v>331196</v>
      </c>
      <c r="G12" s="31"/>
      <c r="H12" s="140">
        <f t="shared" si="1"/>
        <v>669286</v>
      </c>
    </row>
    <row r="13" spans="1:8" ht="12.75">
      <c r="A13" s="116" t="str">
        <f>'A-N° Sinies Denun'!A13</f>
        <v>Consorcio Nacional</v>
      </c>
      <c r="B13" s="31">
        <v>289943</v>
      </c>
      <c r="C13" s="31">
        <v>2270</v>
      </c>
      <c r="D13" s="31"/>
      <c r="E13" s="119">
        <f t="shared" si="0"/>
        <v>292213</v>
      </c>
      <c r="F13" s="31">
        <v>584704</v>
      </c>
      <c r="G13" s="31"/>
      <c r="H13" s="140">
        <f t="shared" si="1"/>
        <v>876917</v>
      </c>
    </row>
    <row r="14" spans="1:8" ht="12.75">
      <c r="A14" s="116" t="str">
        <f>'A-N° Sinies Denun'!A14</f>
        <v>HDI</v>
      </c>
      <c r="B14" s="31"/>
      <c r="C14" s="31"/>
      <c r="D14" s="31"/>
      <c r="E14" s="119">
        <f t="shared" si="0"/>
        <v>0</v>
      </c>
      <c r="F14" s="31">
        <v>12558</v>
      </c>
      <c r="G14" s="31"/>
      <c r="H14" s="140">
        <f t="shared" si="1"/>
        <v>12558</v>
      </c>
    </row>
    <row r="15" spans="1:8" ht="12.75">
      <c r="A15" s="116" t="str">
        <f>'A-N° Sinies Denun'!A15</f>
        <v>Liberty</v>
      </c>
      <c r="B15" s="31">
        <v>60752</v>
      </c>
      <c r="C15" s="31">
        <v>3897</v>
      </c>
      <c r="D15" s="31"/>
      <c r="E15" s="119">
        <f t="shared" si="0"/>
        <v>64649</v>
      </c>
      <c r="F15" s="31">
        <v>93243</v>
      </c>
      <c r="G15" s="31">
        <v>436</v>
      </c>
      <c r="H15" s="140">
        <f t="shared" si="1"/>
        <v>158328</v>
      </c>
    </row>
    <row r="16" spans="1:8" ht="12.75">
      <c r="A16" s="116" t="str">
        <f>'A-N° Sinies Denun'!A16</f>
        <v>Mapfre</v>
      </c>
      <c r="B16" s="31">
        <v>307873</v>
      </c>
      <c r="C16" s="31">
        <v>12062</v>
      </c>
      <c r="D16" s="31">
        <v>86792</v>
      </c>
      <c r="E16" s="119">
        <f t="shared" si="0"/>
        <v>406727</v>
      </c>
      <c r="F16" s="31">
        <v>647187</v>
      </c>
      <c r="G16" s="31"/>
      <c r="H16" s="140">
        <f t="shared" si="1"/>
        <v>1053914</v>
      </c>
    </row>
    <row r="17" spans="1:8" ht="12.75">
      <c r="A17" s="116" t="str">
        <f>'A-N° Sinies Denun'!A17</f>
        <v>Mutual de Seguros</v>
      </c>
      <c r="B17" s="31"/>
      <c r="C17" s="31"/>
      <c r="D17" s="31"/>
      <c r="E17" s="119">
        <f t="shared" si="0"/>
        <v>0</v>
      </c>
      <c r="F17" s="31">
        <v>4352</v>
      </c>
      <c r="G17" s="31"/>
      <c r="H17" s="140">
        <f t="shared" si="1"/>
        <v>4352</v>
      </c>
    </row>
    <row r="18" spans="1:8" ht="12.75">
      <c r="A18" s="116" t="str">
        <f>'A-N° Sinies Denun'!A18</f>
        <v>C.S.G. Penta Security</v>
      </c>
      <c r="B18" s="31">
        <v>1892489</v>
      </c>
      <c r="C18" s="31">
        <v>88330</v>
      </c>
      <c r="D18" s="31">
        <v>284886</v>
      </c>
      <c r="E18" s="119">
        <f t="shared" si="0"/>
        <v>2265705</v>
      </c>
      <c r="F18" s="31">
        <v>3191336</v>
      </c>
      <c r="G18" s="31">
        <v>23485</v>
      </c>
      <c r="H18" s="140">
        <f t="shared" si="1"/>
        <v>5480526</v>
      </c>
    </row>
    <row r="19" spans="1:8" ht="12.75">
      <c r="A19" s="116" t="str">
        <f>'A-N° Sinies Denun'!A19</f>
        <v>Renta Nacional</v>
      </c>
      <c r="B19" s="31">
        <v>262330</v>
      </c>
      <c r="C19" s="31">
        <v>13545</v>
      </c>
      <c r="D19" s="31">
        <v>16766</v>
      </c>
      <c r="E19" s="119">
        <f t="shared" si="0"/>
        <v>292641</v>
      </c>
      <c r="F19" s="31">
        <v>403254</v>
      </c>
      <c r="G19" s="31"/>
      <c r="H19" s="140">
        <f t="shared" si="1"/>
        <v>695895</v>
      </c>
    </row>
    <row r="20" spans="1:8" ht="12.75">
      <c r="A20" s="116" t="str">
        <f>'A-N° Sinies Denun'!A20</f>
        <v>RSA</v>
      </c>
      <c r="B20" s="31">
        <v>369254</v>
      </c>
      <c r="C20" s="31">
        <v>11090</v>
      </c>
      <c r="D20" s="31">
        <v>98367</v>
      </c>
      <c r="E20" s="119">
        <f t="shared" si="0"/>
        <v>478711</v>
      </c>
      <c r="F20" s="31">
        <v>539888</v>
      </c>
      <c r="G20" s="31"/>
      <c r="H20" s="140">
        <f>SUM(E20:G20)</f>
        <v>1018599</v>
      </c>
    </row>
    <row r="21" spans="1:8" ht="12.75">
      <c r="A21" s="116" t="str">
        <f>'A-N° Sinies Denun'!A21</f>
        <v>SURA</v>
      </c>
      <c r="B21" s="31"/>
      <c r="C21" s="31"/>
      <c r="D21" s="31"/>
      <c r="E21" s="119">
        <f t="shared" si="0"/>
        <v>0</v>
      </c>
      <c r="F21" s="31"/>
      <c r="G21" s="31"/>
      <c r="H21" s="119">
        <f>SUM(E21:G21)</f>
        <v>0</v>
      </c>
    </row>
    <row r="22" spans="1:8" ht="12.75">
      <c r="A22" s="116" t="str">
        <f>'A-N° Sinies Denun'!A22</f>
        <v>Zenit</v>
      </c>
      <c r="B22" s="31">
        <v>20331</v>
      </c>
      <c r="C22" s="31">
        <v>3424</v>
      </c>
      <c r="D22" s="31">
        <v>6712</v>
      </c>
      <c r="E22" s="119">
        <f>SUM(B22:D22)</f>
        <v>30467</v>
      </c>
      <c r="F22" s="31">
        <v>54009</v>
      </c>
      <c r="G22" s="31"/>
      <c r="H22" s="119">
        <f>SUM(E22:G22)</f>
        <v>84476</v>
      </c>
    </row>
    <row r="23" spans="1:9" ht="12.75">
      <c r="A23" s="59"/>
      <c r="B23" s="60"/>
      <c r="C23" s="61"/>
      <c r="D23" s="61"/>
      <c r="E23" s="135"/>
      <c r="F23" s="62"/>
      <c r="G23" s="62"/>
      <c r="H23" s="141"/>
      <c r="I23" s="63"/>
    </row>
    <row r="24" spans="1:9" s="138" customFormat="1" ht="12.75" customHeight="1">
      <c r="A24" s="162" t="s">
        <v>11</v>
      </c>
      <c r="B24" s="163">
        <f aca="true" t="shared" si="2" ref="B24:H24">SUM(B10:B22)</f>
        <v>6704737</v>
      </c>
      <c r="C24" s="163">
        <f t="shared" si="2"/>
        <v>192705</v>
      </c>
      <c r="D24" s="163">
        <f t="shared" si="2"/>
        <v>811334</v>
      </c>
      <c r="E24" s="163">
        <f t="shared" si="2"/>
        <v>7708776</v>
      </c>
      <c r="F24" s="163">
        <f t="shared" si="2"/>
        <v>10356957</v>
      </c>
      <c r="G24" s="163">
        <f t="shared" si="2"/>
        <v>170411</v>
      </c>
      <c r="H24" s="164">
        <f t="shared" si="2"/>
        <v>18236144</v>
      </c>
      <c r="I24" s="145"/>
    </row>
    <row r="25" spans="1:8" ht="15.75">
      <c r="A25" s="64"/>
      <c r="B25" s="65"/>
      <c r="C25" s="66"/>
      <c r="D25" s="66"/>
      <c r="E25" s="136"/>
      <c r="F25" s="67"/>
      <c r="G25" s="67"/>
      <c r="H25" s="142"/>
    </row>
    <row r="31" ht="12.75" customHeight="1"/>
    <row r="49" ht="12.75" customHeight="1"/>
    <row r="50" ht="12.75" customHeight="1"/>
    <row r="51" ht="12.75" customHeight="1"/>
    <row r="52" ht="12.75" customHeight="1">
      <c r="G52" s="68"/>
    </row>
    <row r="53" ht="12.75" customHeight="1"/>
    <row r="55" spans="1:6" ht="12.75">
      <c r="A55" s="15"/>
      <c r="E55" s="58"/>
      <c r="F55" s="134"/>
    </row>
    <row r="56" spans="1:6" ht="12.75">
      <c r="A56" s="16"/>
      <c r="B56" s="211"/>
      <c r="E56" s="58"/>
      <c r="F56" s="144"/>
    </row>
    <row r="57" ht="12.75">
      <c r="E57" s="58"/>
    </row>
    <row r="58" ht="12.75">
      <c r="E58" s="58"/>
    </row>
    <row r="59" ht="12.75">
      <c r="E59" s="58"/>
    </row>
    <row r="60" ht="12.75">
      <c r="E60" s="58"/>
    </row>
    <row r="61" ht="12.75">
      <c r="E61" s="58"/>
    </row>
    <row r="62" ht="12.75">
      <c r="E62" s="58"/>
    </row>
    <row r="63" ht="12.75">
      <c r="E63" s="58"/>
    </row>
    <row r="64" ht="12.75">
      <c r="E64" s="58"/>
    </row>
    <row r="65" ht="12.75">
      <c r="E65" s="58"/>
    </row>
    <row r="66" ht="12.75">
      <c r="E66" s="58"/>
    </row>
    <row r="67" ht="12.75">
      <c r="E67" s="58"/>
    </row>
    <row r="68" ht="12.75">
      <c r="E68" s="58"/>
    </row>
    <row r="69" ht="12.75">
      <c r="E69" s="58"/>
    </row>
    <row r="70" ht="12.75">
      <c r="E70" s="58"/>
    </row>
    <row r="71" ht="12.75">
      <c r="E71" s="58"/>
    </row>
    <row r="72" ht="12.75">
      <c r="E72" s="58"/>
    </row>
    <row r="73" ht="12.75">
      <c r="E73" s="58"/>
    </row>
    <row r="74" ht="12.75">
      <c r="E74" s="58"/>
    </row>
    <row r="75" ht="12.75">
      <c r="E75" s="58"/>
    </row>
    <row r="76" ht="12.75">
      <c r="E76" s="58"/>
    </row>
    <row r="77" ht="12.75">
      <c r="E77" s="58"/>
    </row>
    <row r="78" ht="12.75">
      <c r="E78" s="58"/>
    </row>
    <row r="79" ht="12.75">
      <c r="E79" s="58"/>
    </row>
    <row r="80" ht="12.75">
      <c r="E80" s="58"/>
    </row>
    <row r="81" ht="12.75">
      <c r="E81" s="58"/>
    </row>
    <row r="82" ht="12.75">
      <c r="E82" s="58"/>
    </row>
    <row r="83" ht="12.75">
      <c r="E83" s="58"/>
    </row>
    <row r="84" ht="12.75">
      <c r="E84" s="58"/>
    </row>
    <row r="85" ht="12.75">
      <c r="E85" s="58"/>
    </row>
    <row r="86" ht="12.75">
      <c r="E86" s="58"/>
    </row>
    <row r="87" ht="12.75">
      <c r="E87" s="58"/>
    </row>
    <row r="88" ht="12.75">
      <c r="E88" s="58"/>
    </row>
    <row r="89" ht="12.75">
      <c r="E89" s="58"/>
    </row>
    <row r="90" ht="12.75">
      <c r="E90" s="58"/>
    </row>
    <row r="91" spans="5:10" ht="12.75">
      <c r="E91" s="58"/>
      <c r="J91" s="69"/>
    </row>
    <row r="92" ht="12.75">
      <c r="E92" s="58"/>
    </row>
    <row r="93" ht="12.75">
      <c r="E93" s="58"/>
    </row>
    <row r="94" ht="12.75">
      <c r="E94" s="58"/>
    </row>
    <row r="95" ht="12.75">
      <c r="E95" s="58"/>
    </row>
    <row r="96" ht="12.75">
      <c r="E96" s="58"/>
    </row>
    <row r="97" ht="12.75">
      <c r="E97" s="58"/>
    </row>
    <row r="98" ht="12.75">
      <c r="E98" s="58"/>
    </row>
    <row r="99" ht="12.75">
      <c r="E99" s="58"/>
    </row>
    <row r="100" ht="12.75">
      <c r="E100" s="58"/>
    </row>
    <row r="101" ht="12.75">
      <c r="E101" s="58"/>
    </row>
    <row r="102" ht="12.75">
      <c r="E102" s="58"/>
    </row>
    <row r="103" ht="12.75">
      <c r="E103" s="58"/>
    </row>
    <row r="104" ht="12.75">
      <c r="E104" s="58"/>
    </row>
    <row r="105" ht="12.75">
      <c r="E105" s="58"/>
    </row>
    <row r="106" ht="12.75">
      <c r="E106" s="58"/>
    </row>
    <row r="107" ht="12.75">
      <c r="E107" s="58"/>
    </row>
    <row r="108" ht="12.75">
      <c r="E108" s="58"/>
    </row>
    <row r="109" ht="12.75">
      <c r="E109" s="58"/>
    </row>
    <row r="110" ht="12.75">
      <c r="E110" s="58"/>
    </row>
    <row r="111" ht="12.75">
      <c r="E111" s="58"/>
    </row>
    <row r="112" ht="12.75">
      <c r="E112" s="58"/>
    </row>
    <row r="113" ht="12.75">
      <c r="E113" s="58"/>
    </row>
    <row r="114" ht="12.75">
      <c r="E114" s="58"/>
    </row>
    <row r="115" ht="12.75">
      <c r="E115" s="58"/>
    </row>
    <row r="116" ht="12.75">
      <c r="E116" s="58"/>
    </row>
    <row r="117" ht="12.75">
      <c r="E117" s="58"/>
    </row>
    <row r="118" ht="12.75">
      <c r="E118" s="58"/>
    </row>
    <row r="119" ht="12.75">
      <c r="E119" s="58"/>
    </row>
    <row r="120" ht="12.75">
      <c r="E120" s="58"/>
    </row>
    <row r="121" ht="12.75">
      <c r="E121" s="58"/>
    </row>
    <row r="122" ht="12.75">
      <c r="E122" s="58"/>
    </row>
    <row r="123" ht="12.75">
      <c r="E123" s="58"/>
    </row>
    <row r="124" ht="12.75">
      <c r="E124" s="58"/>
    </row>
    <row r="125" ht="12.75">
      <c r="E125" s="58"/>
    </row>
    <row r="126" ht="12.75">
      <c r="E126" s="58"/>
    </row>
    <row r="127" ht="12.75">
      <c r="E127" s="58"/>
    </row>
    <row r="128" ht="12.75">
      <c r="E128" s="58"/>
    </row>
    <row r="129" ht="12.75">
      <c r="E129" s="58"/>
    </row>
    <row r="130" ht="12.75">
      <c r="E130" s="58"/>
    </row>
    <row r="131" ht="12.75">
      <c r="E131" s="58"/>
    </row>
    <row r="132" ht="12.75">
      <c r="E132" s="58"/>
    </row>
    <row r="133" ht="12.75">
      <c r="E133" s="58"/>
    </row>
    <row r="134" ht="12.75">
      <c r="E134" s="58"/>
    </row>
    <row r="135" ht="12.75">
      <c r="E135" s="58"/>
    </row>
    <row r="136" ht="12.75">
      <c r="E136" s="58"/>
    </row>
    <row r="137" ht="12.75">
      <c r="E137" s="58"/>
    </row>
    <row r="138" ht="12.75">
      <c r="E138" s="58"/>
    </row>
    <row r="139" ht="12.75">
      <c r="E139" s="58"/>
    </row>
    <row r="140" ht="12.75">
      <c r="E140" s="58"/>
    </row>
    <row r="141" ht="12.75">
      <c r="E141" s="58"/>
    </row>
    <row r="142" ht="12.75">
      <c r="E142" s="58"/>
    </row>
    <row r="143" ht="12.75">
      <c r="E143" s="58"/>
    </row>
    <row r="144" ht="12.75">
      <c r="E144" s="58"/>
    </row>
    <row r="145" ht="12.75">
      <c r="E145" s="58"/>
    </row>
    <row r="146" ht="12.75">
      <c r="E146" s="58"/>
    </row>
    <row r="147" ht="12.75">
      <c r="E147" s="58"/>
    </row>
    <row r="148" ht="12.75">
      <c r="E148" s="58"/>
    </row>
    <row r="149" ht="12.75">
      <c r="E149" s="58"/>
    </row>
    <row r="150" ht="12.75">
      <c r="E150" s="58"/>
    </row>
    <row r="151" ht="12.75">
      <c r="E151" s="58"/>
    </row>
    <row r="152" ht="12.75">
      <c r="E152" s="58"/>
    </row>
    <row r="153" ht="12.75">
      <c r="E153" s="58"/>
    </row>
    <row r="154" ht="12.75">
      <c r="E154" s="58"/>
    </row>
    <row r="155" ht="12.75">
      <c r="E155" s="58"/>
    </row>
    <row r="156" ht="12.75">
      <c r="E156" s="58"/>
    </row>
    <row r="157" ht="12.75">
      <c r="E157" s="58"/>
    </row>
    <row r="158" ht="12.75">
      <c r="E158" s="58"/>
    </row>
    <row r="159" ht="12.75">
      <c r="E159" s="58"/>
    </row>
    <row r="160" ht="12.75">
      <c r="E160" s="58"/>
    </row>
    <row r="161" ht="12.75">
      <c r="E161" s="58"/>
    </row>
    <row r="162" ht="12.75">
      <c r="E162" s="58"/>
    </row>
    <row r="163" ht="12.75">
      <c r="E163" s="58"/>
    </row>
    <row r="164" ht="12.75">
      <c r="E164" s="58"/>
    </row>
    <row r="165" ht="12.75">
      <c r="E165" s="58"/>
    </row>
    <row r="166" ht="12.75">
      <c r="E166" s="58"/>
    </row>
    <row r="167" ht="12.75">
      <c r="E167" s="58"/>
    </row>
    <row r="168" ht="12.75">
      <c r="E168" s="58"/>
    </row>
    <row r="169" ht="12.75">
      <c r="E169" s="58"/>
    </row>
    <row r="170" ht="12.75">
      <c r="E170" s="58"/>
    </row>
    <row r="171" ht="12.75">
      <c r="E171" s="58"/>
    </row>
    <row r="172" ht="12.75">
      <c r="E172" s="58"/>
    </row>
    <row r="173" ht="12.75">
      <c r="E173" s="58"/>
    </row>
    <row r="174" ht="12.75">
      <c r="E174" s="58"/>
    </row>
    <row r="175" ht="12.75">
      <c r="E175" s="58"/>
    </row>
    <row r="176" ht="12.75">
      <c r="E176" s="58"/>
    </row>
    <row r="177" ht="12.75">
      <c r="E177" s="58"/>
    </row>
    <row r="178" ht="12.75">
      <c r="E178" s="58"/>
    </row>
    <row r="179" ht="12.75">
      <c r="E179" s="58"/>
    </row>
    <row r="180" ht="12.75">
      <c r="E180" s="58"/>
    </row>
    <row r="181" ht="12.75">
      <c r="E181" s="58"/>
    </row>
    <row r="182" ht="12.75">
      <c r="E182" s="58"/>
    </row>
    <row r="183" ht="12.75">
      <c r="E183" s="58"/>
    </row>
    <row r="184" ht="12.75">
      <c r="E184" s="58"/>
    </row>
    <row r="185" ht="12.75">
      <c r="E185" s="58"/>
    </row>
    <row r="186" ht="12.75">
      <c r="E186" s="58"/>
    </row>
    <row r="187" ht="12.75">
      <c r="E187" s="58"/>
    </row>
    <row r="188" ht="12.75">
      <c r="E188" s="58"/>
    </row>
    <row r="189" ht="12.75">
      <c r="E189" s="58"/>
    </row>
    <row r="190" ht="12.75">
      <c r="E190" s="58"/>
    </row>
    <row r="191" ht="12.75">
      <c r="E191" s="58"/>
    </row>
    <row r="192" ht="12.75">
      <c r="E192" s="58"/>
    </row>
    <row r="193" ht="12.75">
      <c r="E193" s="58"/>
    </row>
    <row r="194" ht="12.75">
      <c r="E194" s="58"/>
    </row>
    <row r="195" ht="12.75">
      <c r="E195" s="58"/>
    </row>
    <row r="196" ht="12.75">
      <c r="E196" s="58"/>
    </row>
    <row r="197" ht="12.75">
      <c r="E197" s="58"/>
    </row>
    <row r="198" ht="12.75">
      <c r="E198" s="58"/>
    </row>
    <row r="199" ht="12.75">
      <c r="E199" s="58"/>
    </row>
    <row r="200" ht="12.75">
      <c r="E200" s="58"/>
    </row>
    <row r="201" ht="12.75">
      <c r="E201" s="58"/>
    </row>
    <row r="202" ht="12.75">
      <c r="E202" s="58"/>
    </row>
    <row r="203" ht="12.75">
      <c r="E203" s="58"/>
    </row>
    <row r="204" ht="12.75">
      <c r="E204" s="58"/>
    </row>
    <row r="205" ht="12.75">
      <c r="E205" s="58"/>
    </row>
    <row r="206" ht="12.75">
      <c r="E206" s="58"/>
    </row>
    <row r="207" ht="12.75">
      <c r="E207" s="58"/>
    </row>
    <row r="208" ht="12.75">
      <c r="E208" s="58"/>
    </row>
    <row r="209" ht="12.75">
      <c r="E209" s="58"/>
    </row>
    <row r="210" ht="12.75">
      <c r="E210" s="58"/>
    </row>
    <row r="211" ht="12.75">
      <c r="E211" s="58"/>
    </row>
    <row r="212" ht="12.75">
      <c r="E212" s="58"/>
    </row>
    <row r="213" ht="12.75">
      <c r="E213" s="58"/>
    </row>
    <row r="214" ht="12.75">
      <c r="E214" s="58"/>
    </row>
    <row r="215" ht="12.75">
      <c r="E215" s="58"/>
    </row>
    <row r="216" ht="12.75">
      <c r="E216" s="58"/>
    </row>
    <row r="217" ht="12.75">
      <c r="E217" s="58"/>
    </row>
    <row r="218" ht="12.75">
      <c r="E218" s="58"/>
    </row>
    <row r="219" ht="12.75">
      <c r="E219" s="58"/>
    </row>
    <row r="220" ht="12.75">
      <c r="E220" s="58"/>
    </row>
    <row r="221" ht="12.75">
      <c r="E221" s="58"/>
    </row>
    <row r="222" ht="12.75">
      <c r="E222" s="58"/>
    </row>
    <row r="223" ht="12.75">
      <c r="E223" s="58"/>
    </row>
    <row r="224" ht="12.75">
      <c r="E224" s="58"/>
    </row>
    <row r="225" ht="12.75">
      <c r="E225" s="58"/>
    </row>
    <row r="226" ht="12.75">
      <c r="E226" s="58"/>
    </row>
    <row r="227" ht="12.75">
      <c r="E227" s="58"/>
    </row>
    <row r="228" ht="12.75">
      <c r="E228" s="58"/>
    </row>
    <row r="229" ht="12.75">
      <c r="E229" s="58"/>
    </row>
    <row r="230" ht="12.75">
      <c r="E230" s="58"/>
    </row>
    <row r="231" ht="12.75">
      <c r="E231" s="58"/>
    </row>
    <row r="232" ht="12.75">
      <c r="E232" s="58"/>
    </row>
    <row r="233" ht="12.75">
      <c r="E233" s="58"/>
    </row>
    <row r="234" ht="12.75">
      <c r="E234" s="58"/>
    </row>
    <row r="235" ht="12.75">
      <c r="E235" s="58"/>
    </row>
    <row r="236" ht="12.75">
      <c r="E236" s="58"/>
    </row>
    <row r="237" ht="12.75">
      <c r="E237" s="58"/>
    </row>
    <row r="238" ht="12.75">
      <c r="E238" s="58"/>
    </row>
    <row r="239" ht="12.75">
      <c r="E239" s="58"/>
    </row>
    <row r="240" ht="12.75">
      <c r="E240" s="58"/>
    </row>
    <row r="241" ht="12.75">
      <c r="E241" s="58"/>
    </row>
    <row r="242" ht="12.75">
      <c r="E242" s="58"/>
    </row>
    <row r="243" ht="12.75">
      <c r="E243" s="58"/>
    </row>
    <row r="244" ht="12.75">
      <c r="E244" s="58"/>
    </row>
    <row r="245" ht="12.75">
      <c r="E245" s="58"/>
    </row>
    <row r="246" ht="12.75">
      <c r="E246" s="58"/>
    </row>
    <row r="247" ht="12.75">
      <c r="E247" s="58"/>
    </row>
    <row r="248" ht="12.75">
      <c r="E248" s="58"/>
    </row>
    <row r="249" ht="12.75">
      <c r="E249" s="58"/>
    </row>
    <row r="250" ht="12.75">
      <c r="E250" s="58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8"/>
  <sheetViews>
    <sheetView zoomScalePageLayoutView="0" workbookViewId="0" topLeftCell="A4">
      <selection activeCell="E18" sqref="E18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20" t="s">
        <v>62</v>
      </c>
    </row>
    <row r="4" spans="1:6" ht="12.75">
      <c r="A4" s="57"/>
      <c r="B4" s="58"/>
      <c r="C4" s="58"/>
      <c r="D4" s="58"/>
      <c r="E4" s="134"/>
      <c r="F4" s="58"/>
    </row>
    <row r="5" spans="1:6" ht="12.75">
      <c r="A5" s="156" t="s">
        <v>46</v>
      </c>
      <c r="B5" s="58"/>
      <c r="C5" s="58"/>
      <c r="D5" s="58"/>
      <c r="E5" s="134"/>
      <c r="F5" s="58"/>
    </row>
    <row r="6" spans="1:6" ht="12.75">
      <c r="A6" s="153" t="str">
        <f>'D-Sinies Pag Direc'!A6</f>
        <v>      (entre el 1 de enero y 30 de septiembre de 2012, montos expresados en miles de pesos de septiembre de 2012)</v>
      </c>
      <c r="B6" s="137"/>
      <c r="C6" s="58"/>
      <c r="D6" s="58"/>
      <c r="E6" s="134"/>
      <c r="F6" s="58"/>
    </row>
    <row r="7" spans="1:6" ht="12.75">
      <c r="A7" s="190"/>
      <c r="B7" s="226" t="s">
        <v>82</v>
      </c>
      <c r="C7" s="227"/>
      <c r="D7" s="195" t="s">
        <v>48</v>
      </c>
      <c r="E7" s="195" t="s">
        <v>49</v>
      </c>
      <c r="F7" s="196" t="s">
        <v>50</v>
      </c>
    </row>
    <row r="8" spans="1:6" ht="12.75">
      <c r="A8" s="197" t="s">
        <v>1</v>
      </c>
      <c r="B8" s="199" t="s">
        <v>51</v>
      </c>
      <c r="C8" s="199" t="s">
        <v>52</v>
      </c>
      <c r="D8" s="206" t="s">
        <v>83</v>
      </c>
      <c r="E8" s="206" t="s">
        <v>53</v>
      </c>
      <c r="F8" s="207" t="s">
        <v>54</v>
      </c>
    </row>
    <row r="9" spans="1:6" ht="12.75">
      <c r="A9" s="197"/>
      <c r="B9" s="208"/>
      <c r="C9" s="209"/>
      <c r="D9" s="206" t="s">
        <v>84</v>
      </c>
      <c r="E9" s="198" t="s">
        <v>55</v>
      </c>
      <c r="F9" s="207" t="s">
        <v>56</v>
      </c>
    </row>
    <row r="10" spans="1:6" ht="12.75">
      <c r="A10" s="201"/>
      <c r="B10" s="203" t="s">
        <v>57</v>
      </c>
      <c r="C10" s="203" t="s">
        <v>58</v>
      </c>
      <c r="D10" s="203" t="s">
        <v>59</v>
      </c>
      <c r="E10" s="203" t="s">
        <v>60</v>
      </c>
      <c r="F10" s="205" t="s">
        <v>61</v>
      </c>
    </row>
    <row r="11" spans="1:6" ht="12.75">
      <c r="A11" s="115" t="str">
        <f>'D-Sinies Pag Direc'!A10</f>
        <v>Aseguradora Magallanes</v>
      </c>
      <c r="B11" s="166">
        <f>'D-Sinies Pag Direc'!H10</f>
        <v>3143631</v>
      </c>
      <c r="C11" s="31">
        <v>2026782</v>
      </c>
      <c r="D11" s="31">
        <v>366535</v>
      </c>
      <c r="E11" s="31">
        <v>1657072</v>
      </c>
      <c r="F11" s="143">
        <f>SUM(B11:D11)-E11</f>
        <v>3879876</v>
      </c>
    </row>
    <row r="12" spans="1:6" ht="12.75">
      <c r="A12" s="115" t="str">
        <f>'D-Sinies Pag Direc'!A11</f>
        <v>Bci</v>
      </c>
      <c r="B12" s="166">
        <f>'D-Sinies Pag Direc'!H11</f>
        <v>5037662</v>
      </c>
      <c r="C12" s="31">
        <v>1560900</v>
      </c>
      <c r="D12" s="31">
        <v>2754757</v>
      </c>
      <c r="E12" s="31">
        <v>870835</v>
      </c>
      <c r="F12" s="143">
        <f>SUM(B12:D12)-E12</f>
        <v>8482484</v>
      </c>
    </row>
    <row r="13" spans="1:6" ht="12.75">
      <c r="A13" s="115" t="str">
        <f>'D-Sinies Pag Direc'!A12</f>
        <v>Chilena Consolidada</v>
      </c>
      <c r="B13" s="166">
        <f>'D-Sinies Pag Direc'!H12</f>
        <v>669286</v>
      </c>
      <c r="C13" s="31">
        <v>60363</v>
      </c>
      <c r="D13" s="31">
        <v>37669</v>
      </c>
      <c r="E13" s="31">
        <v>103630</v>
      </c>
      <c r="F13" s="143">
        <f aca="true" t="shared" si="0" ref="F13:F22">SUM(B13:D13)-E13</f>
        <v>663688</v>
      </c>
    </row>
    <row r="14" spans="1:6" ht="12.75">
      <c r="A14" s="115" t="str">
        <f>'D-Sinies Pag Direc'!A13</f>
        <v>Consorcio Nacional</v>
      </c>
      <c r="B14" s="166">
        <f>'D-Sinies Pag Direc'!H13</f>
        <v>876917</v>
      </c>
      <c r="C14" s="31">
        <v>246424</v>
      </c>
      <c r="D14" s="31">
        <v>747977</v>
      </c>
      <c r="E14" s="31">
        <v>109650</v>
      </c>
      <c r="F14" s="143">
        <f t="shared" si="0"/>
        <v>1761668</v>
      </c>
    </row>
    <row r="15" spans="1:6" ht="12.75">
      <c r="A15" s="115" t="str">
        <f>'D-Sinies Pag Direc'!A14</f>
        <v>HDI</v>
      </c>
      <c r="B15" s="166">
        <f>'D-Sinies Pag Direc'!H14</f>
        <v>12558</v>
      </c>
      <c r="C15" s="31">
        <v>-537</v>
      </c>
      <c r="D15" s="31">
        <v>-3560</v>
      </c>
      <c r="E15" s="31">
        <v>4315</v>
      </c>
      <c r="F15" s="143">
        <f t="shared" si="0"/>
        <v>4146</v>
      </c>
    </row>
    <row r="16" spans="1:6" ht="12.75">
      <c r="A16" s="115" t="str">
        <f>'D-Sinies Pag Direc'!A15</f>
        <v>Liberty</v>
      </c>
      <c r="B16" s="166">
        <f>'D-Sinies Pag Direc'!H15</f>
        <v>158328</v>
      </c>
      <c r="C16" s="31">
        <v>10449</v>
      </c>
      <c r="D16" s="31">
        <v>30874</v>
      </c>
      <c r="E16" s="31">
        <v>33891</v>
      </c>
      <c r="F16" s="143">
        <f t="shared" si="0"/>
        <v>165760</v>
      </c>
    </row>
    <row r="17" spans="1:6" ht="12.75">
      <c r="A17" s="115" t="str">
        <f>'D-Sinies Pag Direc'!A16</f>
        <v>Mapfre</v>
      </c>
      <c r="B17" s="166">
        <f>'D-Sinies Pag Direc'!H16</f>
        <v>1053914</v>
      </c>
      <c r="C17" s="31">
        <v>591683</v>
      </c>
      <c r="D17" s="31">
        <v>85417</v>
      </c>
      <c r="E17" s="31">
        <v>585936</v>
      </c>
      <c r="F17" s="143">
        <f t="shared" si="0"/>
        <v>1145078</v>
      </c>
    </row>
    <row r="18" spans="1:6" ht="12.75">
      <c r="A18" s="115" t="str">
        <f>'D-Sinies Pag Direc'!A17</f>
        <v>Mutual de Seguros</v>
      </c>
      <c r="B18" s="166">
        <f>'D-Sinies Pag Direc'!H17</f>
        <v>4352</v>
      </c>
      <c r="C18" s="31">
        <v>190</v>
      </c>
      <c r="D18" s="31">
        <v>6929</v>
      </c>
      <c r="E18" s="31"/>
      <c r="F18" s="143">
        <f t="shared" si="0"/>
        <v>11471</v>
      </c>
    </row>
    <row r="19" spans="1:6" ht="12.75">
      <c r="A19" s="115" t="str">
        <f>'D-Sinies Pag Direc'!A18</f>
        <v>C.S.G. Penta Security</v>
      </c>
      <c r="B19" s="166">
        <f>'D-Sinies Pag Direc'!H18</f>
        <v>5480526</v>
      </c>
      <c r="C19" s="31">
        <v>1185628</v>
      </c>
      <c r="D19" s="31">
        <v>2211833</v>
      </c>
      <c r="E19" s="31">
        <v>1069702</v>
      </c>
      <c r="F19" s="143">
        <f t="shared" si="0"/>
        <v>7808285</v>
      </c>
    </row>
    <row r="20" spans="1:6" ht="12.75">
      <c r="A20" s="115" t="str">
        <f>'D-Sinies Pag Direc'!A19</f>
        <v>Renta Nacional</v>
      </c>
      <c r="B20" s="166">
        <f>'D-Sinies Pag Direc'!H19</f>
        <v>695895</v>
      </c>
      <c r="C20" s="213">
        <v>11577</v>
      </c>
      <c r="D20" s="31">
        <v>136095</v>
      </c>
      <c r="E20" s="31">
        <v>102809</v>
      </c>
      <c r="F20" s="143">
        <f t="shared" si="0"/>
        <v>740758</v>
      </c>
    </row>
    <row r="21" spans="1:6" ht="12.75">
      <c r="A21" s="115" t="str">
        <f>'D-Sinies Pag Direc'!A20</f>
        <v>RSA</v>
      </c>
      <c r="B21" s="166">
        <f>'D-Sinies Pag Direc'!H20</f>
        <v>1018599</v>
      </c>
      <c r="C21" s="213">
        <v>304109</v>
      </c>
      <c r="D21" s="31">
        <v>230354</v>
      </c>
      <c r="E21" s="31">
        <v>309700</v>
      </c>
      <c r="F21" s="143">
        <f t="shared" si="0"/>
        <v>1243362</v>
      </c>
    </row>
    <row r="22" spans="1:6" ht="12.75">
      <c r="A22" s="115" t="str">
        <f>'D-Sinies Pag Direc'!A21</f>
        <v>SURA</v>
      </c>
      <c r="B22" s="166">
        <f>'D-Sinies Pag Direc'!H21</f>
        <v>0</v>
      </c>
      <c r="C22" s="213"/>
      <c r="D22" s="31"/>
      <c r="E22" s="31"/>
      <c r="F22" s="143">
        <f t="shared" si="0"/>
        <v>0</v>
      </c>
    </row>
    <row r="23" spans="1:6" ht="12.75">
      <c r="A23" s="115" t="str">
        <f>'D-Sinies Pag Direc'!A22</f>
        <v>Zenit</v>
      </c>
      <c r="B23" s="166">
        <f>'D-Sinies Pag Direc'!H22</f>
        <v>84476</v>
      </c>
      <c r="C23" s="213">
        <v>3700</v>
      </c>
      <c r="D23" s="31">
        <v>28162</v>
      </c>
      <c r="E23" s="31">
        <v>4938</v>
      </c>
      <c r="F23" s="143">
        <f>SUM(B23:D23)-E23</f>
        <v>111400</v>
      </c>
    </row>
    <row r="24" spans="1:6" ht="12.75">
      <c r="A24" s="59"/>
      <c r="B24" s="60"/>
      <c r="C24" s="61"/>
      <c r="D24" s="61"/>
      <c r="E24" s="61"/>
      <c r="F24" s="141"/>
    </row>
    <row r="25" spans="1:6" ht="12.75">
      <c r="A25" s="165" t="s">
        <v>11</v>
      </c>
      <c r="B25" s="166">
        <f>SUM(B11:B23)</f>
        <v>18236144</v>
      </c>
      <c r="C25" s="166">
        <f>SUM(C11:C23)</f>
        <v>6001268</v>
      </c>
      <c r="D25" s="166">
        <f>SUM(D11:D23)</f>
        <v>6633042</v>
      </c>
      <c r="E25" s="166">
        <f>SUM(E11:E23)</f>
        <v>4852478</v>
      </c>
      <c r="F25" s="3">
        <f>+B25+C25+D25-E25</f>
        <v>26017976</v>
      </c>
    </row>
    <row r="26" spans="1:6" ht="15.75">
      <c r="A26" s="64"/>
      <c r="B26" s="65"/>
      <c r="C26" s="66"/>
      <c r="D26" s="66"/>
      <c r="E26" s="66"/>
      <c r="F26" s="142"/>
    </row>
    <row r="28" spans="3:6" ht="12.75">
      <c r="C28" s="212"/>
      <c r="F28" s="212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3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22.421875" style="71" customWidth="1"/>
    <col min="2" max="5" width="11.7109375" style="71" customWidth="1"/>
    <col min="6" max="6" width="12.28125" style="71" customWidth="1"/>
    <col min="7" max="9" width="11.7109375" style="71" customWidth="1"/>
    <col min="10" max="16384" width="11.421875" style="71" customWidth="1"/>
  </cols>
  <sheetData>
    <row r="1" ht="12.75">
      <c r="A1" s="70"/>
    </row>
    <row r="3" ht="12.75">
      <c r="A3" s="120" t="s">
        <v>62</v>
      </c>
    </row>
    <row r="4" ht="12.75">
      <c r="A4" s="70"/>
    </row>
    <row r="5" spans="1:9" ht="12.75">
      <c r="A5" s="72" t="s">
        <v>0</v>
      </c>
      <c r="B5" s="73"/>
      <c r="C5" s="73"/>
      <c r="E5" s="73"/>
      <c r="F5" s="73"/>
      <c r="G5" s="73"/>
      <c r="H5" s="73"/>
      <c r="I5" s="73"/>
    </row>
    <row r="6" spans="1:9" ht="12.75">
      <c r="A6" s="2" t="str">
        <f>'A-N° Sinies Denun'!$A$6</f>
        <v>      (entre el 1 de enero y  30 de septiembre de 2012)</v>
      </c>
      <c r="B6" s="74"/>
      <c r="C6" s="73"/>
      <c r="D6" s="73"/>
      <c r="E6" s="73"/>
      <c r="F6" s="73"/>
      <c r="G6" s="73"/>
      <c r="H6" s="73"/>
      <c r="I6" s="73"/>
    </row>
    <row r="7" spans="1:9" ht="12.75">
      <c r="A7" s="75"/>
      <c r="B7" s="76"/>
      <c r="C7" s="77"/>
      <c r="D7" s="77"/>
      <c r="E7" s="77"/>
      <c r="F7" s="77"/>
      <c r="G7" s="77"/>
      <c r="H7" s="77"/>
      <c r="I7" s="78"/>
    </row>
    <row r="8" spans="1:9" ht="12.75">
      <c r="A8" s="79" t="s">
        <v>1</v>
      </c>
      <c r="B8" s="80" t="s">
        <v>2</v>
      </c>
      <c r="C8" s="80" t="s">
        <v>3</v>
      </c>
      <c r="D8" s="80" t="s">
        <v>4</v>
      </c>
      <c r="E8" s="80" t="s">
        <v>5</v>
      </c>
      <c r="F8" s="117" t="s">
        <v>90</v>
      </c>
      <c r="G8" s="80" t="s">
        <v>6</v>
      </c>
      <c r="H8" s="80" t="s">
        <v>7</v>
      </c>
      <c r="I8" s="81" t="s">
        <v>8</v>
      </c>
    </row>
    <row r="9" spans="1:9" ht="12.75">
      <c r="A9" s="82"/>
      <c r="B9" s="83"/>
      <c r="C9" s="83"/>
      <c r="D9" s="83"/>
      <c r="E9" s="83"/>
      <c r="F9" s="83"/>
      <c r="G9" s="83"/>
      <c r="H9" s="83"/>
      <c r="I9" s="84"/>
    </row>
    <row r="10" spans="1:9" ht="12.75">
      <c r="A10" s="116" t="str">
        <f>'A-N° Sinies Denun'!A10</f>
        <v>Aseguradora Magallanes</v>
      </c>
      <c r="B10" s="31">
        <v>396158</v>
      </c>
      <c r="C10" s="31">
        <v>139756</v>
      </c>
      <c r="D10" s="31">
        <v>1081</v>
      </c>
      <c r="E10" s="31">
        <v>27920</v>
      </c>
      <c r="F10" s="31">
        <v>6123</v>
      </c>
      <c r="G10" s="31">
        <v>465</v>
      </c>
      <c r="H10" s="31">
        <v>43641</v>
      </c>
      <c r="I10" s="4">
        <f aca="true" t="shared" si="0" ref="I10:I19">SUM(B10:H10)</f>
        <v>615144</v>
      </c>
    </row>
    <row r="11" spans="1:9" ht="12.75">
      <c r="A11" s="116" t="str">
        <f>'A-N° Sinies Denun'!A11</f>
        <v>Bci</v>
      </c>
      <c r="B11" s="31">
        <v>694175</v>
      </c>
      <c r="C11" s="31">
        <v>313133</v>
      </c>
      <c r="D11" s="31">
        <v>48113</v>
      </c>
      <c r="E11" s="31">
        <v>25385</v>
      </c>
      <c r="F11" s="31">
        <v>47245</v>
      </c>
      <c r="G11" s="31">
        <v>23259</v>
      </c>
      <c r="H11" s="31">
        <v>46545</v>
      </c>
      <c r="I11" s="4">
        <f t="shared" si="0"/>
        <v>1197855</v>
      </c>
    </row>
    <row r="12" spans="1:9" ht="12.75">
      <c r="A12" s="116" t="str">
        <f>'A-N° Sinies Denun'!A12</f>
        <v>Chilena Consolidada</v>
      </c>
      <c r="B12" s="31">
        <v>125694</v>
      </c>
      <c r="C12" s="31">
        <v>44703</v>
      </c>
      <c r="D12" s="31">
        <v>34</v>
      </c>
      <c r="E12" s="31">
        <v>3</v>
      </c>
      <c r="F12" s="31">
        <v>6596</v>
      </c>
      <c r="G12" s="31">
        <v>3</v>
      </c>
      <c r="H12" s="31">
        <v>3259</v>
      </c>
      <c r="I12" s="4">
        <f t="shared" si="0"/>
        <v>180292</v>
      </c>
    </row>
    <row r="13" spans="1:9" ht="12.75">
      <c r="A13" s="116" t="str">
        <f>'A-N° Sinies Denun'!A13</f>
        <v>Consorcio Nacional</v>
      </c>
      <c r="B13" s="31">
        <v>378307</v>
      </c>
      <c r="C13" s="31">
        <v>82176</v>
      </c>
      <c r="D13" s="31">
        <v>1124</v>
      </c>
      <c r="E13" s="31">
        <v>17</v>
      </c>
      <c r="F13" s="31">
        <v>6142</v>
      </c>
      <c r="G13" s="31">
        <v>503</v>
      </c>
      <c r="H13" s="31">
        <v>3352</v>
      </c>
      <c r="I13" s="4">
        <f t="shared" si="0"/>
        <v>471621</v>
      </c>
    </row>
    <row r="14" spans="1:9" ht="12.75">
      <c r="A14" s="116" t="str">
        <f>'A-N° Sinies Denun'!A14</f>
        <v>HDI</v>
      </c>
      <c r="B14" s="31">
        <v>451</v>
      </c>
      <c r="C14" s="31">
        <v>59</v>
      </c>
      <c r="D14" s="31"/>
      <c r="E14" s="31"/>
      <c r="F14" s="31"/>
      <c r="G14" s="31"/>
      <c r="H14" s="31">
        <v>174</v>
      </c>
      <c r="I14" s="4">
        <f t="shared" si="0"/>
        <v>684</v>
      </c>
    </row>
    <row r="15" spans="1:9" ht="12.75">
      <c r="A15" s="116" t="str">
        <f>'A-N° Sinies Denun'!A15</f>
        <v>Liberty</v>
      </c>
      <c r="B15" s="31">
        <v>5440</v>
      </c>
      <c r="C15" s="31">
        <v>688</v>
      </c>
      <c r="D15" s="31">
        <v>507</v>
      </c>
      <c r="E15" s="31">
        <v>3</v>
      </c>
      <c r="F15" s="31">
        <v>7</v>
      </c>
      <c r="G15" s="31">
        <v>7</v>
      </c>
      <c r="H15" s="31"/>
      <c r="I15" s="4">
        <f t="shared" si="0"/>
        <v>6652</v>
      </c>
    </row>
    <row r="16" spans="1:9" ht="12.75">
      <c r="A16" s="116" t="str">
        <f>'A-N° Sinies Denun'!A16</f>
        <v>Mapfre</v>
      </c>
      <c r="B16" s="31">
        <v>212720</v>
      </c>
      <c r="C16" s="31">
        <v>45252</v>
      </c>
      <c r="D16" s="31">
        <v>7425</v>
      </c>
      <c r="E16" s="31">
        <v>5779</v>
      </c>
      <c r="F16" s="31">
        <v>5854</v>
      </c>
      <c r="G16" s="31">
        <v>881</v>
      </c>
      <c r="H16" s="31">
        <v>8012</v>
      </c>
      <c r="I16" s="4">
        <f t="shared" si="0"/>
        <v>285923</v>
      </c>
    </row>
    <row r="17" spans="1:9" ht="12.75">
      <c r="A17" s="116" t="str">
        <f>'A-N° Sinies Denun'!A17</f>
        <v>Mutual de Seguros</v>
      </c>
      <c r="B17" s="31">
        <v>3727</v>
      </c>
      <c r="C17" s="31">
        <v>773</v>
      </c>
      <c r="D17" s="31"/>
      <c r="E17" s="31"/>
      <c r="F17" s="31"/>
      <c r="G17" s="31"/>
      <c r="H17" s="31">
        <v>23</v>
      </c>
      <c r="I17" s="4">
        <f t="shared" si="0"/>
        <v>4523</v>
      </c>
    </row>
    <row r="18" spans="1:9" ht="12.75">
      <c r="A18" s="116" t="str">
        <f>'A-N° Sinies Denun'!A18</f>
        <v>C.S.G. Penta Security</v>
      </c>
      <c r="B18" s="31">
        <v>299384</v>
      </c>
      <c r="C18" s="31">
        <v>241796</v>
      </c>
      <c r="D18" s="31">
        <v>55980</v>
      </c>
      <c r="E18" s="31">
        <v>16098</v>
      </c>
      <c r="F18" s="31">
        <v>26060</v>
      </c>
      <c r="G18" s="31">
        <v>42811</v>
      </c>
      <c r="H18" s="31">
        <v>15845</v>
      </c>
      <c r="I18" s="4">
        <f t="shared" si="0"/>
        <v>697974</v>
      </c>
    </row>
    <row r="19" spans="1:9" ht="12.75">
      <c r="A19" s="116" t="str">
        <f>'A-N° Sinies Denun'!A19</f>
        <v>Renta Nacional</v>
      </c>
      <c r="B19" s="31">
        <v>29180</v>
      </c>
      <c r="C19" s="31">
        <v>26826</v>
      </c>
      <c r="D19" s="31">
        <v>165</v>
      </c>
      <c r="E19" s="31">
        <v>6832</v>
      </c>
      <c r="F19" s="31">
        <v>5</v>
      </c>
      <c r="G19" s="31">
        <v>780</v>
      </c>
      <c r="H19" s="31">
        <v>1716</v>
      </c>
      <c r="I19" s="4">
        <f t="shared" si="0"/>
        <v>65504</v>
      </c>
    </row>
    <row r="20" spans="1:9" s="217" customFormat="1" ht="12.75">
      <c r="A20" s="116" t="str">
        <f>'A-N° Sinies Denun'!A20</f>
        <v>RSA</v>
      </c>
      <c r="B20" s="210">
        <v>153999</v>
      </c>
      <c r="C20" s="210">
        <v>43006</v>
      </c>
      <c r="D20" s="210">
        <v>2338</v>
      </c>
      <c r="E20" s="210">
        <v>8936</v>
      </c>
      <c r="F20" s="210">
        <v>10784</v>
      </c>
      <c r="G20" s="210">
        <v>13247</v>
      </c>
      <c r="H20" s="210">
        <v>3334</v>
      </c>
      <c r="I20" s="219">
        <f>SUM(B20:H20)</f>
        <v>235644</v>
      </c>
    </row>
    <row r="21" spans="1:9" s="217" customFormat="1" ht="12.75">
      <c r="A21" s="116" t="str">
        <f>'A-N° Sinies Denun'!A21</f>
        <v>SURA</v>
      </c>
      <c r="B21" s="210"/>
      <c r="C21" s="210"/>
      <c r="D21" s="210"/>
      <c r="E21" s="210"/>
      <c r="F21" s="210"/>
      <c r="G21" s="210"/>
      <c r="H21" s="210"/>
      <c r="I21" s="225">
        <f>SUM(B21:H21)</f>
        <v>0</v>
      </c>
    </row>
    <row r="22" spans="1:9" s="217" customFormat="1" ht="12.75">
      <c r="A22" s="116" t="str">
        <f>'A-N° Sinies Denun'!A22</f>
        <v>Zenit</v>
      </c>
      <c r="B22" s="210">
        <v>26338</v>
      </c>
      <c r="C22" s="210">
        <v>16617</v>
      </c>
      <c r="D22" s="210"/>
      <c r="E22" s="210"/>
      <c r="F22" s="210">
        <v>552</v>
      </c>
      <c r="G22" s="210"/>
      <c r="H22" s="210">
        <v>143</v>
      </c>
      <c r="I22" s="225">
        <f>SUM(B22:H22)</f>
        <v>43650</v>
      </c>
    </row>
    <row r="23" spans="1:9" ht="12.75">
      <c r="A23" s="86"/>
      <c r="B23" s="87"/>
      <c r="C23" s="88"/>
      <c r="D23" s="88"/>
      <c r="E23" s="88"/>
      <c r="F23" s="88"/>
      <c r="G23" s="89"/>
      <c r="H23" s="89"/>
      <c r="I23" s="90"/>
    </row>
    <row r="24" spans="1:10" ht="12.75">
      <c r="A24" s="91" t="s">
        <v>11</v>
      </c>
      <c r="B24" s="5">
        <f aca="true" t="shared" si="1" ref="B24:I24">SUM(B10:B22)</f>
        <v>2325573</v>
      </c>
      <c r="C24" s="6">
        <f t="shared" si="1"/>
        <v>954785</v>
      </c>
      <c r="D24" s="6">
        <f t="shared" si="1"/>
        <v>116767</v>
      </c>
      <c r="E24" s="6">
        <f t="shared" si="1"/>
        <v>90973</v>
      </c>
      <c r="F24" s="6">
        <f t="shared" si="1"/>
        <v>109368</v>
      </c>
      <c r="G24" s="7">
        <f t="shared" si="1"/>
        <v>81956</v>
      </c>
      <c r="H24" s="7">
        <f t="shared" si="1"/>
        <v>126044</v>
      </c>
      <c r="I24" s="8">
        <f t="shared" si="1"/>
        <v>3805466</v>
      </c>
      <c r="J24" s="92"/>
    </row>
    <row r="25" spans="1:9" ht="12.75" customHeight="1">
      <c r="A25" s="93"/>
      <c r="B25" s="94"/>
      <c r="C25" s="95"/>
      <c r="D25" s="95"/>
      <c r="E25" s="95"/>
      <c r="F25" s="95"/>
      <c r="G25" s="96"/>
      <c r="H25" s="97"/>
      <c r="I25" s="98"/>
    </row>
    <row r="26" spans="1:9" ht="12.75">
      <c r="A26" s="73"/>
      <c r="B26" s="73"/>
      <c r="C26" s="73"/>
      <c r="D26" s="73"/>
      <c r="E26" s="73"/>
      <c r="F26" s="73"/>
      <c r="G26" s="73"/>
      <c r="H26" s="73"/>
      <c r="I26" s="73"/>
    </row>
    <row r="27" spans="1:9" ht="12.75">
      <c r="A27" s="73"/>
      <c r="B27" s="73"/>
      <c r="C27" s="73"/>
      <c r="D27" s="73"/>
      <c r="E27" s="73"/>
      <c r="F27" s="73"/>
      <c r="G27" s="73"/>
      <c r="H27" s="73"/>
      <c r="I27" s="73"/>
    </row>
    <row r="28" spans="1:9" ht="12.75">
      <c r="A28" s="73"/>
      <c r="B28" s="73"/>
      <c r="C28" s="73"/>
      <c r="D28" s="73"/>
      <c r="E28" s="73"/>
      <c r="F28" s="73"/>
      <c r="G28" s="73"/>
      <c r="H28" s="73"/>
      <c r="I28" s="73"/>
    </row>
    <row r="29" spans="1:9" ht="12.75">
      <c r="A29" s="73"/>
      <c r="B29" s="73"/>
      <c r="C29" s="73"/>
      <c r="D29" s="73"/>
      <c r="E29" s="73"/>
      <c r="F29" s="73"/>
      <c r="G29" s="73"/>
      <c r="H29" s="73"/>
      <c r="I29" s="73"/>
    </row>
    <row r="31" ht="12.75">
      <c r="L31" s="100"/>
    </row>
    <row r="51" ht="12.75">
      <c r="J51" s="92"/>
    </row>
    <row r="52" ht="12.75">
      <c r="J52" s="92"/>
    </row>
    <row r="55" spans="1:9" ht="12.75">
      <c r="A55" s="99"/>
      <c r="B55" s="73"/>
      <c r="C55" s="73"/>
      <c r="D55" s="73"/>
      <c r="E55" s="73"/>
      <c r="F55" s="73"/>
      <c r="G55" s="73"/>
      <c r="H55" s="73"/>
      <c r="I55" s="73"/>
    </row>
    <row r="56" spans="1:9" ht="12.75">
      <c r="A56" s="99"/>
      <c r="B56" s="73"/>
      <c r="C56" s="73"/>
      <c r="D56" s="73"/>
      <c r="E56" s="73"/>
      <c r="F56" s="73"/>
      <c r="G56" s="73"/>
      <c r="H56" s="73"/>
      <c r="I56" s="73"/>
    </row>
    <row r="57" spans="1:9" ht="12.75">
      <c r="A57" s="99"/>
      <c r="B57" s="73"/>
      <c r="C57" s="73"/>
      <c r="D57" s="73"/>
      <c r="E57" s="73"/>
      <c r="F57" s="73"/>
      <c r="G57" s="73"/>
      <c r="H57" s="73"/>
      <c r="I57" s="73"/>
    </row>
    <row r="58" spans="1:9" ht="12.75">
      <c r="A58" s="99"/>
      <c r="B58" s="73"/>
      <c r="C58" s="73"/>
      <c r="D58" s="73"/>
      <c r="E58" s="73"/>
      <c r="F58" s="73"/>
      <c r="G58" s="73"/>
      <c r="H58" s="73"/>
      <c r="I58" s="73"/>
    </row>
    <row r="59" spans="1:9" ht="12.75">
      <c r="A59" s="99"/>
      <c r="B59" s="73"/>
      <c r="C59" s="73"/>
      <c r="D59" s="73"/>
      <c r="E59" s="73"/>
      <c r="F59" s="73"/>
      <c r="G59" s="73"/>
      <c r="H59" s="73"/>
      <c r="I59" s="73"/>
    </row>
    <row r="113" ht="12.75">
      <c r="A113" s="113"/>
    </row>
  </sheetData>
  <sheetProtection/>
  <printOptions/>
  <pageMargins left="1.1811023622047245" right="0.2362204724409449" top="0.84" bottom="0.4330708661417323" header="0" footer="0"/>
  <pageSetup orientation="landscape" paperSize="5" r:id="rId1"/>
  <rowBreaks count="3" manualBreakCount="3">
    <brk id="26" max="255" man="1"/>
    <brk id="55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7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20" t="s">
        <v>62</v>
      </c>
    </row>
    <row r="5" spans="1:9" ht="12.75">
      <c r="A5" s="72" t="s">
        <v>12</v>
      </c>
      <c r="B5" s="74"/>
      <c r="C5" s="73"/>
      <c r="D5" s="73"/>
      <c r="E5" s="73"/>
      <c r="F5" s="73"/>
      <c r="G5" s="73"/>
      <c r="H5" s="73"/>
      <c r="I5" s="73"/>
    </row>
    <row r="6" spans="1:9" ht="12.75">
      <c r="A6" s="2" t="str">
        <f>'D-Sinies Pag Direc'!$A$6</f>
        <v>      (entre el 1 de enero y 30 de septiembre de 2012, montos expresados en miles de pesos de septiembre de 2012)</v>
      </c>
      <c r="B6" s="74"/>
      <c r="C6" s="73"/>
      <c r="D6" s="73"/>
      <c r="E6" s="73"/>
      <c r="F6" s="73"/>
      <c r="G6" s="73"/>
      <c r="H6" s="73"/>
      <c r="I6" s="73"/>
    </row>
    <row r="7" spans="1:9" ht="12.75">
      <c r="A7" s="101"/>
      <c r="B7" s="76"/>
      <c r="C7" s="77"/>
      <c r="D7" s="77"/>
      <c r="E7" s="77"/>
      <c r="F7" s="77"/>
      <c r="G7" s="77"/>
      <c r="H7" s="77"/>
      <c r="I7" s="78"/>
    </row>
    <row r="8" spans="1:9" ht="12.75">
      <c r="A8" s="102" t="s">
        <v>1</v>
      </c>
      <c r="B8" s="80" t="s">
        <v>2</v>
      </c>
      <c r="C8" s="80" t="s">
        <v>3</v>
      </c>
      <c r="D8" s="80" t="s">
        <v>4</v>
      </c>
      <c r="E8" s="80" t="s">
        <v>5</v>
      </c>
      <c r="F8" s="80" t="s">
        <v>90</v>
      </c>
      <c r="G8" s="80" t="s">
        <v>6</v>
      </c>
      <c r="H8" s="80" t="s">
        <v>7</v>
      </c>
      <c r="I8" s="81" t="s">
        <v>8</v>
      </c>
    </row>
    <row r="9" spans="1:9" ht="12.75">
      <c r="A9" s="103"/>
      <c r="B9" s="83"/>
      <c r="C9" s="83"/>
      <c r="D9" s="83"/>
      <c r="E9" s="83"/>
      <c r="F9" s="83"/>
      <c r="G9" s="83"/>
      <c r="H9" s="83"/>
      <c r="I9" s="84"/>
    </row>
    <row r="10" spans="1:9" ht="12.75">
      <c r="A10" s="115" t="str">
        <f>'F-N° Seg Contrat'!A10</f>
        <v>Aseguradora Magallanes</v>
      </c>
      <c r="B10" s="85">
        <v>5302090</v>
      </c>
      <c r="C10" s="85">
        <v>1819972</v>
      </c>
      <c r="D10" s="85">
        <v>28151</v>
      </c>
      <c r="E10" s="85">
        <v>359742</v>
      </c>
      <c r="F10" s="85">
        <v>232237</v>
      </c>
      <c r="G10" s="85">
        <v>8304</v>
      </c>
      <c r="H10" s="85">
        <v>863389</v>
      </c>
      <c r="I10" s="4">
        <f aca="true" t="shared" si="0" ref="I10:I19">SUM(B10:H10)</f>
        <v>8613885</v>
      </c>
    </row>
    <row r="11" spans="1:9" ht="12.75">
      <c r="A11" s="115" t="str">
        <f>'F-N° Seg Contrat'!A11</f>
        <v>Bci</v>
      </c>
      <c r="B11" s="85">
        <v>6295963</v>
      </c>
      <c r="C11" s="85">
        <v>3437072</v>
      </c>
      <c r="D11" s="85">
        <v>936500</v>
      </c>
      <c r="E11" s="85">
        <v>1125249</v>
      </c>
      <c r="F11" s="85">
        <v>1535429</v>
      </c>
      <c r="G11" s="85">
        <v>452800</v>
      </c>
      <c r="H11" s="85">
        <v>369487</v>
      </c>
      <c r="I11" s="4">
        <f t="shared" si="0"/>
        <v>14152500</v>
      </c>
    </row>
    <row r="12" spans="1:9" ht="12.75">
      <c r="A12" s="115" t="str">
        <f>'F-N° Seg Contrat'!A12</f>
        <v>Chilena Consolidada</v>
      </c>
      <c r="B12" s="85">
        <v>1164487</v>
      </c>
      <c r="C12" s="85">
        <v>536423</v>
      </c>
      <c r="D12" s="85">
        <v>590</v>
      </c>
      <c r="E12" s="85">
        <v>30</v>
      </c>
      <c r="F12" s="85">
        <v>220343</v>
      </c>
      <c r="G12" s="85">
        <v>35</v>
      </c>
      <c r="H12" s="85">
        <v>42282</v>
      </c>
      <c r="I12" s="4">
        <f t="shared" si="0"/>
        <v>1964190</v>
      </c>
    </row>
    <row r="13" spans="1:9" ht="12.75">
      <c r="A13" s="115" t="str">
        <f>'F-N° Seg Contrat'!A13</f>
        <v>Consorcio Nacional</v>
      </c>
      <c r="B13" s="85">
        <v>3020912</v>
      </c>
      <c r="C13" s="210">
        <v>919022</v>
      </c>
      <c r="D13" s="85">
        <v>19919</v>
      </c>
      <c r="E13" s="85">
        <v>1770</v>
      </c>
      <c r="F13" s="85">
        <v>223358</v>
      </c>
      <c r="G13" s="85">
        <v>10821</v>
      </c>
      <c r="H13" s="85">
        <v>20235</v>
      </c>
      <c r="I13" s="4">
        <f>SUM(B13:H13)</f>
        <v>4216037</v>
      </c>
    </row>
    <row r="14" spans="1:9" ht="12.75">
      <c r="A14" s="115" t="str">
        <f>'F-N° Seg Contrat'!A14</f>
        <v>HDI</v>
      </c>
      <c r="B14" s="85">
        <v>3311</v>
      </c>
      <c r="C14" s="85">
        <v>616</v>
      </c>
      <c r="D14" s="85"/>
      <c r="E14" s="85"/>
      <c r="F14" s="85"/>
      <c r="G14" s="85"/>
      <c r="H14" s="85">
        <v>1127</v>
      </c>
      <c r="I14" s="4">
        <f t="shared" si="0"/>
        <v>5054</v>
      </c>
    </row>
    <row r="15" spans="1:9" ht="12.75">
      <c r="A15" s="115" t="str">
        <f>'F-N° Seg Contrat'!A15</f>
        <v>Liberty</v>
      </c>
      <c r="B15" s="85">
        <v>36091</v>
      </c>
      <c r="C15" s="85">
        <v>6003</v>
      </c>
      <c r="D15" s="85">
        <v>10209</v>
      </c>
      <c r="E15" s="85">
        <v>61</v>
      </c>
      <c r="F15" s="85">
        <v>376</v>
      </c>
      <c r="G15" s="85">
        <v>133</v>
      </c>
      <c r="H15" s="85"/>
      <c r="I15" s="4">
        <f>SUM(B15:H15)</f>
        <v>52873</v>
      </c>
    </row>
    <row r="16" spans="1:9" ht="12.75">
      <c r="A16" s="115" t="str">
        <f>'F-N° Seg Contrat'!A16</f>
        <v>Mapfre</v>
      </c>
      <c r="B16" s="85">
        <v>1683731</v>
      </c>
      <c r="C16" s="85">
        <v>482677</v>
      </c>
      <c r="D16" s="85">
        <v>142808</v>
      </c>
      <c r="E16" s="85">
        <v>580961</v>
      </c>
      <c r="F16" s="85">
        <v>195579</v>
      </c>
      <c r="G16" s="85">
        <v>17448</v>
      </c>
      <c r="H16" s="85">
        <v>40400</v>
      </c>
      <c r="I16" s="4">
        <f t="shared" si="0"/>
        <v>3143604</v>
      </c>
    </row>
    <row r="17" spans="1:9" ht="12.75">
      <c r="A17" s="115" t="str">
        <f>'F-N° Seg Contrat'!A17</f>
        <v>Mutual de Seguros</v>
      </c>
      <c r="B17" s="85">
        <v>36104</v>
      </c>
      <c r="C17" s="85">
        <v>9995</v>
      </c>
      <c r="D17" s="85"/>
      <c r="E17" s="85"/>
      <c r="F17" s="85"/>
      <c r="G17" s="85"/>
      <c r="H17" s="85">
        <v>112</v>
      </c>
      <c r="I17" s="4">
        <f t="shared" si="0"/>
        <v>46211</v>
      </c>
    </row>
    <row r="18" spans="1:9" ht="12.75">
      <c r="A18" s="115" t="str">
        <f>'F-N° Seg Contrat'!A18</f>
        <v>C.S.G. Penta Security</v>
      </c>
      <c r="B18" s="85">
        <v>2884852</v>
      </c>
      <c r="C18" s="85">
        <v>2739826</v>
      </c>
      <c r="D18" s="85">
        <v>944214</v>
      </c>
      <c r="E18" s="85">
        <v>1696872</v>
      </c>
      <c r="F18" s="85">
        <v>895135</v>
      </c>
      <c r="G18" s="85">
        <v>827511</v>
      </c>
      <c r="H18" s="85">
        <v>194091</v>
      </c>
      <c r="I18" s="4">
        <f t="shared" si="0"/>
        <v>10182501</v>
      </c>
    </row>
    <row r="19" spans="1:9" ht="12.75">
      <c r="A19" s="115" t="str">
        <f>'F-N° Seg Contrat'!A19</f>
        <v>Renta Nacional</v>
      </c>
      <c r="B19" s="85">
        <v>210165</v>
      </c>
      <c r="C19" s="85">
        <v>246528</v>
      </c>
      <c r="D19" s="85">
        <v>1811</v>
      </c>
      <c r="E19" s="85">
        <v>312387</v>
      </c>
      <c r="F19" s="85">
        <v>100</v>
      </c>
      <c r="G19" s="85">
        <v>7279</v>
      </c>
      <c r="H19" s="85">
        <v>19356</v>
      </c>
      <c r="I19" s="4">
        <f t="shared" si="0"/>
        <v>797626</v>
      </c>
    </row>
    <row r="20" spans="1:9" s="220" customFormat="1" ht="12.75">
      <c r="A20" s="218" t="str">
        <f>'F-N° Seg Contrat'!A20</f>
        <v>RSA</v>
      </c>
      <c r="B20" s="210">
        <v>1244508</v>
      </c>
      <c r="C20" s="210">
        <v>456334</v>
      </c>
      <c r="D20" s="210">
        <v>47056</v>
      </c>
      <c r="E20" s="210">
        <v>787357</v>
      </c>
      <c r="F20" s="210">
        <v>321069</v>
      </c>
      <c r="G20" s="210">
        <v>240693</v>
      </c>
      <c r="H20" s="210">
        <v>18390</v>
      </c>
      <c r="I20" s="219">
        <f>SUM(B20:H20)</f>
        <v>3115407</v>
      </c>
    </row>
    <row r="21" spans="1:9" s="220" customFormat="1" ht="12.75">
      <c r="A21" s="218" t="str">
        <f>'F-N° Seg Contrat'!A21</f>
        <v>SURA</v>
      </c>
      <c r="B21" s="210"/>
      <c r="C21" s="210"/>
      <c r="D21" s="210"/>
      <c r="E21" s="210"/>
      <c r="F21" s="210"/>
      <c r="G21" s="210"/>
      <c r="H21" s="210"/>
      <c r="I21" s="225">
        <f>SUM(B21:H21)</f>
        <v>0</v>
      </c>
    </row>
    <row r="22" spans="1:9" s="220" customFormat="1" ht="12.75">
      <c r="A22" s="218" t="str">
        <f>'F-N° Seg Contrat'!A22</f>
        <v>Zenit</v>
      </c>
      <c r="B22" s="210">
        <v>186615</v>
      </c>
      <c r="C22" s="210">
        <v>160903</v>
      </c>
      <c r="D22" s="210"/>
      <c r="E22" s="210"/>
      <c r="F22" s="210">
        <v>19988</v>
      </c>
      <c r="G22" s="210"/>
      <c r="H22" s="210">
        <v>623</v>
      </c>
      <c r="I22" s="225">
        <f>SUM(B22:H22)</f>
        <v>368129</v>
      </c>
    </row>
    <row r="23" spans="1:9" ht="12.75">
      <c r="A23" s="86"/>
      <c r="B23" s="87"/>
      <c r="C23" s="88"/>
      <c r="D23" s="88"/>
      <c r="E23" s="88"/>
      <c r="F23" s="88"/>
      <c r="G23" s="89"/>
      <c r="H23" s="89"/>
      <c r="I23" s="90"/>
    </row>
    <row r="24" spans="1:9" ht="12.75">
      <c r="A24" s="91" t="s">
        <v>11</v>
      </c>
      <c r="B24" s="5">
        <f aca="true" t="shared" si="1" ref="B24:I24">SUM(B10:B22)</f>
        <v>22068829</v>
      </c>
      <c r="C24" s="6">
        <f t="shared" si="1"/>
        <v>10815371</v>
      </c>
      <c r="D24" s="6">
        <f t="shared" si="1"/>
        <v>2131258</v>
      </c>
      <c r="E24" s="6">
        <f t="shared" si="1"/>
        <v>4864429</v>
      </c>
      <c r="F24" s="6">
        <f t="shared" si="1"/>
        <v>3643614</v>
      </c>
      <c r="G24" s="7">
        <f t="shared" si="1"/>
        <v>1565024</v>
      </c>
      <c r="H24" s="7">
        <f t="shared" si="1"/>
        <v>1569492</v>
      </c>
      <c r="I24" s="8">
        <f t="shared" si="1"/>
        <v>46658017</v>
      </c>
    </row>
    <row r="25" spans="1:9" ht="12.75">
      <c r="A25" s="104"/>
      <c r="B25" s="105"/>
      <c r="C25" s="95"/>
      <c r="D25" s="95"/>
      <c r="E25" s="95"/>
      <c r="F25" s="95"/>
      <c r="G25" s="96"/>
      <c r="H25" s="96"/>
      <c r="I25" s="106"/>
    </row>
    <row r="27" ht="12.75">
      <c r="I27" s="212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9"/>
  <sheetViews>
    <sheetView tabSelected="1" zoomScalePageLayoutView="0" workbookViewId="0" topLeftCell="A4">
      <selection activeCell="I28" sqref="I28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20" t="s">
        <v>62</v>
      </c>
    </row>
    <row r="5" spans="1:9" ht="12.75">
      <c r="A5" s="72" t="s">
        <v>13</v>
      </c>
      <c r="B5" s="73"/>
      <c r="C5" s="73"/>
      <c r="D5" s="71"/>
      <c r="E5" s="73"/>
      <c r="F5" s="73"/>
      <c r="G5" s="73"/>
      <c r="H5" s="73"/>
      <c r="I5" s="71"/>
    </row>
    <row r="6" spans="1:9" ht="12.75">
      <c r="A6" s="2" t="str">
        <f>'G-Prima Tot x Tip V'!A6</f>
        <v>      (entre el 1 de enero y 30 de septiembre de 2012, montos expresados en miles de pesos de septiembre de 2012)</v>
      </c>
      <c r="B6" s="74"/>
      <c r="C6" s="73"/>
      <c r="D6" s="73"/>
      <c r="E6" s="73"/>
      <c r="F6" s="73"/>
      <c r="G6" s="73"/>
      <c r="H6" s="73"/>
      <c r="I6" s="71"/>
    </row>
    <row r="7" spans="1:9" ht="12.75">
      <c r="A7" s="101"/>
      <c r="B7" s="76"/>
      <c r="C7" s="77"/>
      <c r="D7" s="77"/>
      <c r="E7" s="77"/>
      <c r="F7" s="77"/>
      <c r="G7" s="77"/>
      <c r="H7" s="77"/>
      <c r="I7" s="78"/>
    </row>
    <row r="8" spans="1:9" ht="12.75">
      <c r="A8" s="102" t="s">
        <v>1</v>
      </c>
      <c r="B8" s="80" t="s">
        <v>2</v>
      </c>
      <c r="C8" s="80" t="s">
        <v>3</v>
      </c>
      <c r="D8" s="80" t="s">
        <v>4</v>
      </c>
      <c r="E8" s="80" t="s">
        <v>5</v>
      </c>
      <c r="F8" s="80" t="s">
        <v>90</v>
      </c>
      <c r="G8" s="80" t="s">
        <v>6</v>
      </c>
      <c r="H8" s="80" t="s">
        <v>7</v>
      </c>
      <c r="I8" s="81" t="s">
        <v>89</v>
      </c>
    </row>
    <row r="9" spans="1:9" ht="12.75">
      <c r="A9" s="103"/>
      <c r="B9" s="83"/>
      <c r="C9" s="83"/>
      <c r="D9" s="83"/>
      <c r="E9" s="83"/>
      <c r="F9" s="83"/>
      <c r="G9" s="83"/>
      <c r="H9" s="83"/>
      <c r="I9" s="84"/>
    </row>
    <row r="10" spans="1:9" ht="12.75">
      <c r="A10" s="115" t="str">
        <f>'F-N° Seg Contrat'!A10</f>
        <v>Aseguradora Magallanes</v>
      </c>
      <c r="B10" s="9">
        <f>'G-Prima Tot x Tip V'!B10/'F-N° Seg Contrat'!B10*1000</f>
        <v>13383.776170113946</v>
      </c>
      <c r="C10" s="9">
        <f>'G-Prima Tot x Tip V'!C10/'F-N° Seg Contrat'!C10*1000</f>
        <v>13022.496350782792</v>
      </c>
      <c r="D10" s="9">
        <f>'G-Prima Tot x Tip V'!D10/'F-N° Seg Contrat'!D10*1000</f>
        <v>26041.62812210916</v>
      </c>
      <c r="E10" s="9">
        <f>'G-Prima Tot x Tip V'!E10/'F-N° Seg Contrat'!E10*1000</f>
        <v>12884.742120343839</v>
      </c>
      <c r="F10" s="9">
        <f>'G-Prima Tot x Tip V'!F10/'F-N° Seg Contrat'!F10*1000</f>
        <v>37928.62975665523</v>
      </c>
      <c r="G10" s="9">
        <f>'G-Prima Tot x Tip V'!G10/'F-N° Seg Contrat'!G10*1000</f>
        <v>17858.064516129034</v>
      </c>
      <c r="H10" s="9">
        <f>'G-Prima Tot x Tip V'!H10/'F-N° Seg Contrat'!H10*1000</f>
        <v>19783.895877729658</v>
      </c>
      <c r="I10" s="13">
        <f>'G-Prima Tot x Tip V'!I10/'F-N° Seg Contrat'!I10*1000</f>
        <v>14003.038312980376</v>
      </c>
    </row>
    <row r="11" spans="1:9" ht="12.75">
      <c r="A11" s="115" t="str">
        <f>'F-N° Seg Contrat'!A11</f>
        <v>Bci</v>
      </c>
      <c r="B11" s="9">
        <f>'G-Prima Tot x Tip V'!B11/'F-N° Seg Contrat'!B11*1000</f>
        <v>9069.705765837145</v>
      </c>
      <c r="C11" s="9">
        <f>'G-Prima Tot x Tip V'!C11/'F-N° Seg Contrat'!C11*1000</f>
        <v>10976.396611024707</v>
      </c>
      <c r="D11" s="9">
        <f>'G-Prima Tot x Tip V'!D11/'F-N° Seg Contrat'!D11*1000</f>
        <v>19464.593768835864</v>
      </c>
      <c r="E11" s="9">
        <f>'G-Prima Tot x Tip V'!E11/'F-N° Seg Contrat'!E11*1000</f>
        <v>44327.319283041164</v>
      </c>
      <c r="F11" s="9">
        <f>'G-Prima Tot x Tip V'!F11/'F-N° Seg Contrat'!F11*1000</f>
        <v>32499.290930257168</v>
      </c>
      <c r="G11" s="9">
        <f>'G-Prima Tot x Tip V'!G11/'F-N° Seg Contrat'!G11*1000</f>
        <v>19467.73292058988</v>
      </c>
      <c r="H11" s="9">
        <f>'G-Prima Tot x Tip V'!H11/'F-N° Seg Contrat'!H11*1000</f>
        <v>7938.274787839725</v>
      </c>
      <c r="I11" s="13">
        <f>'G-Prima Tot x Tip V'!I11/'F-N° Seg Contrat'!I11*1000</f>
        <v>11814.86907847778</v>
      </c>
    </row>
    <row r="12" spans="1:9" ht="12.75">
      <c r="A12" s="115" t="str">
        <f>'F-N° Seg Contrat'!A12</f>
        <v>Chilena Consolidada</v>
      </c>
      <c r="B12" s="9">
        <f>'G-Prima Tot x Tip V'!B12/'F-N° Seg Contrat'!B12*1000</f>
        <v>9264.459719636578</v>
      </c>
      <c r="C12" s="9">
        <f>'G-Prima Tot x Tip V'!C12/'F-N° Seg Contrat'!C12*1000</f>
        <v>11999.70919177684</v>
      </c>
      <c r="D12" s="9">
        <f>'G-Prima Tot x Tip V'!D12/'F-N° Seg Contrat'!D12*1000</f>
        <v>17352.941176470587</v>
      </c>
      <c r="E12" s="9">
        <f>'G-Prima Tot x Tip V'!E12/'F-N° Seg Contrat'!E12*1000</f>
        <v>10000</v>
      </c>
      <c r="F12" s="9">
        <f>'G-Prima Tot x Tip V'!F12/'F-N° Seg Contrat'!F12*1000</f>
        <v>33405.54881746513</v>
      </c>
      <c r="G12" s="9">
        <f>'G-Prima Tot x Tip V'!G12/'F-N° Seg Contrat'!G12*1000</f>
        <v>11666.666666666666</v>
      </c>
      <c r="H12" s="9">
        <f>'G-Prima Tot x Tip V'!H12/'F-N° Seg Contrat'!H12*1000</f>
        <v>12973.918379871126</v>
      </c>
      <c r="I12" s="13">
        <f>'G-Prima Tot x Tip V'!I12/'F-N° Seg Contrat'!I12*1000</f>
        <v>10894.493377409979</v>
      </c>
    </row>
    <row r="13" spans="1:9" ht="12.75">
      <c r="A13" s="115" t="str">
        <f>'F-N° Seg Contrat'!A13</f>
        <v>Consorcio Nacional</v>
      </c>
      <c r="B13" s="9">
        <f>'G-Prima Tot x Tip V'!B13/'F-N° Seg Contrat'!B13*1000</f>
        <v>7985.345235483351</v>
      </c>
      <c r="C13" s="9">
        <f>'G-Prima Tot x Tip V'!D13/'F-N° Seg Contrat'!C13*1000</f>
        <v>242.39437305295948</v>
      </c>
      <c r="D13" s="9">
        <f>'G-Prima Tot x Tip V'!E13/'F-N° Seg Contrat'!D13*1000</f>
        <v>1574.7330960854094</v>
      </c>
      <c r="E13" s="9">
        <f>'G-Prima Tot x Tip V'!E13/'F-N° Seg Contrat'!E13*1000</f>
        <v>104117.64705882354</v>
      </c>
      <c r="F13" s="9">
        <f>'G-Prima Tot x Tip V'!F13/'F-N° Seg Contrat'!F13*1000</f>
        <v>36365.67893194399</v>
      </c>
      <c r="G13" s="9">
        <f>'G-Prima Tot x Tip V'!G13/'F-N° Seg Contrat'!G13*1000</f>
        <v>21512.922465208747</v>
      </c>
      <c r="H13" s="9">
        <f>'G-Prima Tot x Tip V'!H13/'F-N° Seg Contrat'!H13*1000</f>
        <v>6036.694510739856</v>
      </c>
      <c r="I13" s="13">
        <f>'G-Prima Tot x Tip V'!I13/'F-N° Seg Contrat'!I13*1000</f>
        <v>8939.459862898388</v>
      </c>
    </row>
    <row r="14" spans="1:9" ht="12.75">
      <c r="A14" s="115" t="str">
        <f>'F-N° Seg Contrat'!A14</f>
        <v>HDI</v>
      </c>
      <c r="B14" s="9">
        <f>'G-Prima Tot x Tip V'!B14/'F-N° Seg Contrat'!B14*1000</f>
        <v>7341.463414634147</v>
      </c>
      <c r="C14" s="9">
        <f>'G-Prima Tot x Tip V'!C14/'F-N° Seg Contrat'!C14*1000</f>
        <v>10440.677966101695</v>
      </c>
      <c r="D14" s="9">
        <v>0</v>
      </c>
      <c r="E14" s="9">
        <v>0</v>
      </c>
      <c r="F14" s="9">
        <v>0</v>
      </c>
      <c r="G14" s="9">
        <v>0</v>
      </c>
      <c r="H14" s="9">
        <f>'G-Prima Tot x Tip V'!H14/'F-N° Seg Contrat'!H14*1000</f>
        <v>6477.0114942528735</v>
      </c>
      <c r="I14" s="13">
        <f>'G-Prima Tot x Tip V'!I14/'F-N° Seg Contrat'!I14*1000</f>
        <v>7388.88888888889</v>
      </c>
    </row>
    <row r="15" spans="1:9" ht="12.75">
      <c r="A15" s="115" t="str">
        <f>'F-N° Seg Contrat'!A15</f>
        <v>Liberty</v>
      </c>
      <c r="B15" s="9">
        <f>'G-Prima Tot x Tip V'!B15/'F-N° Seg Contrat'!B15*1000</f>
        <v>6634.375</v>
      </c>
      <c r="C15" s="9">
        <f>'G-Prima Tot x Tip V'!C15/'F-N° Seg Contrat'!C15*1000</f>
        <v>8725.29069767442</v>
      </c>
      <c r="D15" s="9">
        <f>'G-Prima Tot x Tip V'!D15/'F-N° Seg Contrat'!D15*1000</f>
        <v>20136.09467455621</v>
      </c>
      <c r="E15" s="9">
        <f>'G-Prima Tot x Tip V'!E15/'F-N° Seg Contrat'!E15*1000</f>
        <v>20333.333333333332</v>
      </c>
      <c r="F15" s="9">
        <f>'G-Prima Tot x Tip V'!F15/'F-N° Seg Contrat'!F15*1000</f>
        <v>53714.28571428572</v>
      </c>
      <c r="G15" s="9">
        <f>'G-Prima Tot x Tip V'!G15/'F-N° Seg Contrat'!G15*1000</f>
        <v>19000</v>
      </c>
      <c r="H15" s="9">
        <v>0</v>
      </c>
      <c r="I15" s="13">
        <f>'G-Prima Tot x Tip V'!I15/'F-N° Seg Contrat'!I15*1000</f>
        <v>7948.436560432952</v>
      </c>
    </row>
    <row r="16" spans="1:9" ht="12.75">
      <c r="A16" s="115" t="str">
        <f>'F-N° Seg Contrat'!A16</f>
        <v>Mapfre</v>
      </c>
      <c r="B16" s="9">
        <f>'G-Prima Tot x Tip V'!B16/'F-N° Seg Contrat'!B16*1000</f>
        <v>7915.245393004889</v>
      </c>
      <c r="C16" s="9">
        <f>'G-Prima Tot x Tip V'!C16/'F-N° Seg Contrat'!C16*1000</f>
        <v>10666.423583488022</v>
      </c>
      <c r="D16" s="9">
        <f>'G-Prima Tot x Tip V'!D16/'F-N° Seg Contrat'!D16*1000</f>
        <v>19233.400673400673</v>
      </c>
      <c r="E16" s="9">
        <f>'G-Prima Tot x Tip V'!E16/'F-N° Seg Contrat'!E16*1000</f>
        <v>100529.6764146046</v>
      </c>
      <c r="F16" s="9">
        <f>'G-Prima Tot x Tip V'!F16/'F-N° Seg Contrat'!F16*1000</f>
        <v>33409.46361462248</v>
      </c>
      <c r="G16" s="9">
        <f>'G-Prima Tot x Tip V'!G16/'F-N° Seg Contrat'!G16*1000</f>
        <v>19804.767309875144</v>
      </c>
      <c r="H16" s="9">
        <f>'G-Prima Tot x Tip V'!H16/'F-N° Seg Contrat'!H16*1000</f>
        <v>5042.436345481778</v>
      </c>
      <c r="I16" s="13">
        <f>'G-Prima Tot x Tip V'!I16/'F-N° Seg Contrat'!I16*1000</f>
        <v>10994.582457514785</v>
      </c>
    </row>
    <row r="17" spans="1:9" ht="12.75">
      <c r="A17" s="115" t="str">
        <f>'F-N° Seg Contrat'!A17</f>
        <v>Mutual de Seguros</v>
      </c>
      <c r="B17" s="9">
        <f>'G-Prima Tot x Tip V'!B17/'F-N° Seg Contrat'!B17*1000</f>
        <v>9687.14784008586</v>
      </c>
      <c r="C17" s="9">
        <f>'G-Prima Tot x Tip V'!C17/'F-N° Seg Contrat'!C17*1000</f>
        <v>12930.14230271669</v>
      </c>
      <c r="D17" s="9">
        <v>0</v>
      </c>
      <c r="E17" s="9">
        <v>0</v>
      </c>
      <c r="F17" s="9">
        <v>0</v>
      </c>
      <c r="G17" s="9">
        <v>0</v>
      </c>
      <c r="H17" s="9">
        <f>'G-Prima Tot x Tip V'!H17/'F-N° Seg Contrat'!H17*1000</f>
        <v>4869.565217391305</v>
      </c>
      <c r="I17" s="13">
        <f>'G-Prima Tot x Tip V'!I17/'F-N° Seg Contrat'!I17*1000</f>
        <v>10216.891443732036</v>
      </c>
    </row>
    <row r="18" spans="1:9" ht="12.75">
      <c r="A18" s="115" t="str">
        <f>'F-N° Seg Contrat'!A18</f>
        <v>C.S.G. Penta Security</v>
      </c>
      <c r="B18" s="9">
        <f>'G-Prima Tot x Tip V'!B18/'F-N° Seg Contrat'!B18*1000</f>
        <v>9635.959169494696</v>
      </c>
      <c r="C18" s="9">
        <f>'G-Prima Tot x Tip V'!C18/'F-N° Seg Contrat'!C18*1000</f>
        <v>11331.146917236018</v>
      </c>
      <c r="D18" s="9">
        <f>'G-Prima Tot x Tip V'!D18/'F-N° Seg Contrat'!D18*1000</f>
        <v>16866.988210075026</v>
      </c>
      <c r="E18" s="9">
        <f>'G-Prima Tot x Tip V'!E18/'F-N° Seg Contrat'!E18*1000</f>
        <v>105408.87066716363</v>
      </c>
      <c r="F18" s="9">
        <f>'G-Prima Tot x Tip V'!F18/'F-N° Seg Contrat'!F18*1000</f>
        <v>34349.00230237913</v>
      </c>
      <c r="G18" s="9">
        <f>'G-Prima Tot x Tip V'!G18/'F-N° Seg Contrat'!G18*1000</f>
        <v>19329.401322090118</v>
      </c>
      <c r="H18" s="9">
        <f>'G-Prima Tot x Tip V'!H18/'F-N° Seg Contrat'!H18*1000</f>
        <v>12249.353108236037</v>
      </c>
      <c r="I18" s="13">
        <f>'G-Prima Tot x Tip V'!I18/'F-N° Seg Contrat'!I18*1000</f>
        <v>14588.653732087441</v>
      </c>
    </row>
    <row r="19" spans="1:9" ht="12.75">
      <c r="A19" s="115" t="str">
        <f>'F-N° Seg Contrat'!A19</f>
        <v>Renta Nacional</v>
      </c>
      <c r="B19" s="9">
        <f>'G-Prima Tot x Tip V'!B19/'F-N° Seg Contrat'!B19*1000</f>
        <v>7202.364633310487</v>
      </c>
      <c r="C19" s="9">
        <f>'G-Prima Tot x Tip V'!C19/'F-N° Seg Contrat'!C19*1000</f>
        <v>9189.890404831134</v>
      </c>
      <c r="D19" s="9">
        <f>'G-Prima Tot x Tip V'!D19/'F-N° Seg Contrat'!D19*1000</f>
        <v>10975.757575757576</v>
      </c>
      <c r="E19" s="9">
        <f>'G-Prima Tot x Tip V'!E19/'F-N° Seg Contrat'!E19*1000</f>
        <v>45724.0925058548</v>
      </c>
      <c r="F19" s="9">
        <f>'G-Prima Tot x Tip V'!F19/'F-N° Seg Contrat'!F19*1000</f>
        <v>20000</v>
      </c>
      <c r="G19" s="9">
        <f>'G-Prima Tot x Tip V'!G19/'F-N° Seg Contrat'!G19*1000</f>
        <v>9332.051282051281</v>
      </c>
      <c r="H19" s="9">
        <f>'G-Prima Tot x Tip V'!H19/'F-N° Seg Contrat'!H19*1000</f>
        <v>11279.72027972028</v>
      </c>
      <c r="I19" s="13">
        <f>'G-Prima Tot x Tip V'!I19/'F-N° Seg Contrat'!I19*1000</f>
        <v>12176.752564728871</v>
      </c>
    </row>
    <row r="20" spans="1:9" ht="12.75">
      <c r="A20" s="115" t="str">
        <f>'F-N° Seg Contrat'!A20</f>
        <v>RSA</v>
      </c>
      <c r="B20" s="9">
        <f>'G-Prima Tot x Tip V'!B20/'F-N° Seg Contrat'!B20*1000</f>
        <v>8081.273255021136</v>
      </c>
      <c r="C20" s="9">
        <f>'G-Prima Tot x Tip V'!C20/'F-N° Seg Contrat'!C20*1000</f>
        <v>10610.938008649957</v>
      </c>
      <c r="D20" s="9">
        <f>'G-Prima Tot x Tip V'!D20/'F-N° Seg Contrat'!D20*1000</f>
        <v>20126.603934987168</v>
      </c>
      <c r="E20" s="9">
        <f>'G-Prima Tot x Tip V'!E20/'F-N° Seg Contrat'!E20*1000</f>
        <v>88110.67591763653</v>
      </c>
      <c r="F20" s="9">
        <f>'G-Prima Tot x Tip V'!F20/'F-N° Seg Contrat'!F20*1000</f>
        <v>29772.71884272997</v>
      </c>
      <c r="G20" s="9">
        <f>'G-Prima Tot x Tip V'!G20/'F-N° Seg Contrat'!G20*1000</f>
        <v>18169.62331093833</v>
      </c>
      <c r="H20" s="9">
        <f>'G-Prima Tot x Tip V'!H20/'F-N° Seg Contrat'!H20*1000</f>
        <v>5515.896820635873</v>
      </c>
      <c r="I20" s="228">
        <f>'G-Prima Tot x Tip V'!I20/'F-N° Seg Contrat'!I20*1000</f>
        <v>13220.82039007995</v>
      </c>
    </row>
    <row r="21" spans="1:9" ht="12.75">
      <c r="A21" s="115" t="str">
        <f>'F-N° Seg Contrat'!A21</f>
        <v>SURA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228">
        <v>0</v>
      </c>
    </row>
    <row r="22" spans="1:9" ht="12.75">
      <c r="A22" s="115" t="str">
        <f>'F-N° Seg Contrat'!A22</f>
        <v>Zenit</v>
      </c>
      <c r="B22" s="9">
        <f>'G-Prima Tot x Tip V'!B22/'F-N° Seg Contrat'!B22*1000</f>
        <v>7085.389930898322</v>
      </c>
      <c r="C22" s="9">
        <f>'G-Prima Tot x Tip V'!C22/'F-N° Seg Contrat'!C22*1000</f>
        <v>9683.035445627973</v>
      </c>
      <c r="D22" s="9">
        <v>0</v>
      </c>
      <c r="E22" s="9">
        <v>0</v>
      </c>
      <c r="F22" s="9">
        <f>'G-Prima Tot x Tip V'!F22/'F-N° Seg Contrat'!F22*1000</f>
        <v>36210.14492753623</v>
      </c>
      <c r="G22" s="9">
        <v>0</v>
      </c>
      <c r="H22" s="215">
        <f>'G-Prima Tot x Tip V'!H22/'F-N° Seg Contrat'!H22*1000</f>
        <v>4356.643356643357</v>
      </c>
      <c r="I22" s="216">
        <f>'G-Prima Tot x Tip V'!I22/'F-N° Seg Contrat'!I22*1000</f>
        <v>8433.654066437572</v>
      </c>
    </row>
    <row r="23" spans="1:9" ht="12.75">
      <c r="A23" s="86"/>
      <c r="B23" s="107"/>
      <c r="C23" s="108"/>
      <c r="D23" s="108"/>
      <c r="E23" s="108"/>
      <c r="F23" s="108"/>
      <c r="G23" s="109"/>
      <c r="H23" s="214"/>
      <c r="I23" s="110"/>
    </row>
    <row r="24" spans="1:9" ht="12.75">
      <c r="A24" s="91" t="s">
        <v>14</v>
      </c>
      <c r="B24" s="12">
        <f>'G-Prima Tot x Tip V'!B24/'F-N° Seg Contrat'!B24*1000</f>
        <v>9489.630727566926</v>
      </c>
      <c r="C24" s="12">
        <f>'G-Prima Tot x Tip V'!C24/'F-N° Seg Contrat'!C24*1000</f>
        <v>11327.54599202962</v>
      </c>
      <c r="D24" s="12">
        <f>'G-Prima Tot x Tip V'!D24/'F-N° Seg Contrat'!D24*1000</f>
        <v>18252.22879751985</v>
      </c>
      <c r="E24" s="12">
        <f>'G-Prima Tot x Tip V'!E24/'F-N° Seg Contrat'!E24*1000</f>
        <v>53471.12879645609</v>
      </c>
      <c r="F24" s="12">
        <f>'G-Prima Tot x Tip V'!F24/'F-N° Seg Contrat'!F24*1000</f>
        <v>33315.174456879526</v>
      </c>
      <c r="G24" s="12">
        <f>'G-Prima Tot x Tip V'!G24/'F-N° Seg Contrat'!G24*1000</f>
        <v>19095.90511982039</v>
      </c>
      <c r="H24" s="12">
        <f>'G-Prima Tot x Tip V'!H24/'F-N° Seg Contrat'!H24*1000</f>
        <v>12451.937418679192</v>
      </c>
      <c r="I24" s="14">
        <f>'G-Prima Tot x Tip V'!I24/'F-N° Seg Contrat'!I24*1000</f>
        <v>12260.789348794602</v>
      </c>
    </row>
    <row r="25" spans="1:9" ht="12.75">
      <c r="A25" s="111"/>
      <c r="B25" s="97"/>
      <c r="C25" s="97"/>
      <c r="D25" s="97"/>
      <c r="E25" s="97"/>
      <c r="F25" s="97"/>
      <c r="G25" s="97"/>
      <c r="H25" s="97"/>
      <c r="I25" s="112"/>
    </row>
    <row r="26" spans="1:9" ht="12.75">
      <c r="A26" s="99"/>
      <c r="B26" s="73"/>
      <c r="C26" s="73"/>
      <c r="D26" s="73"/>
      <c r="E26" s="73"/>
      <c r="F26" s="73"/>
      <c r="G26" s="73"/>
      <c r="H26" s="73"/>
      <c r="I26" s="71"/>
    </row>
    <row r="27" spans="1:9" ht="12.75">
      <c r="A27" s="99"/>
      <c r="B27" s="73"/>
      <c r="C27" s="73"/>
      <c r="D27" s="73"/>
      <c r="E27" s="73"/>
      <c r="F27" s="73"/>
      <c r="G27" s="73"/>
      <c r="H27" s="73"/>
      <c r="I27" s="71"/>
    </row>
    <row r="28" spans="1:9" ht="12.75">
      <c r="A28" s="99"/>
      <c r="B28" s="73"/>
      <c r="C28" s="73"/>
      <c r="D28" s="73"/>
      <c r="E28" s="73"/>
      <c r="F28" s="73"/>
      <c r="G28" s="73"/>
      <c r="H28" s="73"/>
      <c r="I28" s="71"/>
    </row>
    <row r="29" spans="1:9" ht="12.75">
      <c r="A29" s="99"/>
      <c r="B29" s="73"/>
      <c r="C29" s="73"/>
      <c r="D29" s="73"/>
      <c r="E29" s="73"/>
      <c r="F29" s="73"/>
      <c r="G29" s="73"/>
      <c r="H29" s="73"/>
      <c r="I29" s="71"/>
    </row>
  </sheetData>
  <sheetProtection/>
  <printOptions/>
  <pageMargins left="1.18" right="0.75" top="0.8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2009-06-01T19:22:39Z</cp:lastPrinted>
  <dcterms:created xsi:type="dcterms:W3CDTF">1998-11-26T15:05:36Z</dcterms:created>
  <dcterms:modified xsi:type="dcterms:W3CDTF">2013-05-14T20:18:06Z</dcterms:modified>
  <cp:category/>
  <cp:version/>
  <cp:contentType/>
  <cp:contentStatus/>
</cp:coreProperties>
</file>