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firstSheet="1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Denun'!$A$1:$E$24</definedName>
    <definedName name="_xlnm.Print_Area" localSheetId="1">'B-N° Sinies Pagad'!$A$1:$E$24</definedName>
    <definedName name="_xlnm.Print_Area" localSheetId="2">'C-N° Pers Sinies'!$A$1:$G$24</definedName>
    <definedName name="_xlnm.Print_Area" localSheetId="3">'D-Sinies Pag Direc'!$A$1:$H$53</definedName>
    <definedName name="_xlnm.Print_Area" localSheetId="4">'E-Costo Sin Direc'!$A$1:$F$25</definedName>
    <definedName name="_xlnm.Print_Area" localSheetId="5">'F-N° Seg Contrat'!$A$1:$I$24</definedName>
    <definedName name="_xlnm.Print_Area" localSheetId="6">'G-Prima Tot x Tip V'!$A$1:$I$24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<sst xmlns="http://schemas.openxmlformats.org/spreadsheetml/2006/main" count="158" uniqueCount="97">
  <si>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</si>
  <si>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</si>
  <si>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</si>
  <si>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</si>
  <si>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</si>
  <si>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</si>
  <si>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</si>
  <si>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</si>
  <si>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</si>
  <si>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</si>
  <si>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</si>
  <si>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</si>
  <si>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</si>
  <si>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</si>
  <si>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</si>
  <si>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</si>
  <si>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</si>
  <si>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</si>
  <si>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</si>
  <si>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</si>
  <si>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</si>
  <si>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</si>
  <si>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</si>
  <si>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</si>
  <si>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</si>
  <si>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</si>
  <si>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</si>
  <si>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</si>
  <si>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</si>
  <si>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</si>
  <si>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</si>
  <si>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</si>
  <si>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</si>
  <si>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</si>
  <si>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</si>
  <si>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</si>
  <si>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</si>
  <si>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</si>
  <si>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</si>
  <si>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</si>
  <si>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</si>
  <si>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</si>
  <si>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</si>
  <si>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</si>
  <si>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</si>
  <si>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</si>
  <si>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</si>
  <si>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</si>
  <si>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</si>
  <si>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</si>
  <si>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</si>
  <si>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</si>
  <si>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</si>
  <si>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</si>
  <si>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</si>
  <si>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</si>
  <si>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</si>
  <si>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</si>
  <si>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</si>
  <si>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</si>
  <si>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</si>
  <si>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</si>
  <si>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</si>
  <si>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</si>
  <si>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</si>
  <si>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</si>
  <si>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</si>
  <si>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</si>
  <si>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</si>
  <si>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</si>
  <si>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</si>
  <si>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</si>
  <si>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</si>
  <si>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</si>
  <si>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</si>
  <si>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</si>
  <si>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</si>
  <si>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</si>
  <si>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</si>
  <si>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</si>
  <si>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</si>
  <si>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</si>
  <si>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</si>
  <si>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</si>
  <si>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</si>
  <si>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</si>
  <si>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</si>
  <si>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ING Vida</t>
  </si>
  <si>
    <t>Bci</t>
  </si>
  <si>
    <t>Liberty</t>
  </si>
  <si>
    <t>RSA</t>
  </si>
  <si>
    <t>HDI</t>
  </si>
  <si>
    <t>C.S.G. Penta Security</t>
  </si>
  <si>
    <t>Zenit</t>
  </si>
  <si>
    <t xml:space="preserve">      (entre el 1 de enero y 31 de junio de 2011, montos expresados en miles de pesos de junio de 2011)</t>
  </si>
  <si>
    <t xml:space="preserve">      (entre el 1 de enero y  31 de junio de 2011)</t>
  </si>
  <si>
    <t>-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</si>
</sst>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47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4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13" xfId="50" applyNumberFormat="1" applyFont="1" applyBorder="1" applyAlignment="1">
      <alignment/>
    </xf>
    <xf numFmtId="38" fontId="1" fillId="0" borderId="14" xfId="50" applyNumberFormat="1" applyFont="1" applyBorder="1" applyAlignment="1">
      <alignment/>
    </xf>
    <xf numFmtId="38" fontId="1" fillId="0" borderId="14" xfId="57" applyNumberFormat="1" applyFont="1" applyBorder="1">
      <alignment/>
      <protection/>
    </xf>
    <xf numFmtId="0" fontId="8" fillId="0" borderId="15" xfId="57" applyFont="1" applyBorder="1">
      <alignment/>
      <protection/>
    </xf>
    <xf numFmtId="221" fontId="1" fillId="0" borderId="16" xfId="50" applyNumberFormat="1" applyFont="1" applyBorder="1" applyAlignment="1">
      <alignment/>
    </xf>
    <xf numFmtId="38" fontId="1" fillId="0" borderId="1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3" xfId="58" applyFont="1" applyBorder="1">
      <alignment/>
      <protection/>
    </xf>
    <xf numFmtId="38" fontId="1" fillId="0" borderId="14" xfId="51" applyNumberFormat="1" applyFont="1" applyBorder="1" applyAlignment="1">
      <alignment/>
    </xf>
    <xf numFmtId="38" fontId="1" fillId="0" borderId="14" xfId="58" applyNumberFormat="1" applyFont="1" applyBorder="1">
      <alignment/>
      <protection/>
    </xf>
    <xf numFmtId="0" fontId="1" fillId="0" borderId="1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5" xfId="58" applyFont="1" applyBorder="1">
      <alignment/>
      <protection/>
    </xf>
    <xf numFmtId="221" fontId="1" fillId="0" borderId="16" xfId="51" applyNumberFormat="1" applyFont="1" applyBorder="1" applyAlignment="1">
      <alignment/>
    </xf>
    <xf numFmtId="38" fontId="1" fillId="0" borderId="16" xfId="58" applyNumberFormat="1" applyFont="1" applyBorder="1">
      <alignment/>
      <protection/>
    </xf>
    <xf numFmtId="0" fontId="1" fillId="0" borderId="1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3" xfId="52" applyNumberFormat="1" applyFont="1" applyBorder="1" applyAlignment="1">
      <alignment/>
    </xf>
    <xf numFmtId="38" fontId="1" fillId="0" borderId="14" xfId="52" applyNumberFormat="1" applyFont="1" applyBorder="1" applyAlignment="1">
      <alignment/>
    </xf>
    <xf numFmtId="38" fontId="1" fillId="0" borderId="14" xfId="59" applyNumberFormat="1" applyFont="1" applyBorder="1">
      <alignment/>
      <protection/>
    </xf>
    <xf numFmtId="0" fontId="1" fillId="0" borderId="1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15" xfId="59" applyFont="1" applyBorder="1">
      <alignment/>
      <protection/>
    </xf>
    <xf numFmtId="221" fontId="1" fillId="0" borderId="16" xfId="52" applyNumberFormat="1" applyFont="1" applyBorder="1" applyAlignment="1">
      <alignment/>
    </xf>
    <xf numFmtId="38" fontId="1" fillId="0" borderId="16" xfId="59" applyNumberFormat="1" applyFont="1" applyBorder="1">
      <alignment/>
      <protection/>
    </xf>
    <xf numFmtId="0" fontId="1" fillId="0" borderId="1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7" xfId="60" applyFont="1" applyBorder="1" applyAlignment="1" quotePrefix="1">
      <alignment horizontal="left"/>
      <protection/>
    </xf>
    <xf numFmtId="0" fontId="6" fillId="0" borderId="18" xfId="60" applyFont="1" applyBorder="1" applyAlignment="1" quotePrefix="1">
      <alignment horizontal="left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7" fillId="0" borderId="20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3" xfId="60" applyFont="1" applyBorder="1">
      <alignment/>
      <protection/>
    </xf>
    <xf numFmtId="38" fontId="1" fillId="0" borderId="14" xfId="53" applyNumberFormat="1" applyFont="1" applyBorder="1" applyAlignment="1">
      <alignment/>
    </xf>
    <xf numFmtId="38" fontId="1" fillId="0" borderId="14" xfId="60" applyNumberFormat="1" applyFont="1" applyBorder="1">
      <alignment/>
      <protection/>
    </xf>
    <xf numFmtId="38" fontId="1" fillId="0" borderId="14" xfId="60" applyNumberFormat="1" applyFont="1" applyBorder="1" applyAlignment="1">
      <alignment horizontal="right"/>
      <protection/>
    </xf>
    <xf numFmtId="38" fontId="1" fillId="0" borderId="24" xfId="60" applyNumberFormat="1" applyFont="1" applyBorder="1" applyAlignment="1">
      <alignment horizontal="right"/>
      <protection/>
    </xf>
    <xf numFmtId="0" fontId="3" fillId="0" borderId="25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5" xfId="60" applyFont="1" applyBorder="1">
      <alignment/>
      <protection/>
    </xf>
    <xf numFmtId="221" fontId="1" fillId="0" borderId="16" xfId="53" applyNumberFormat="1" applyFont="1" applyBorder="1" applyAlignment="1">
      <alignment/>
    </xf>
    <xf numFmtId="38" fontId="1" fillId="0" borderId="16" xfId="60" applyNumberFormat="1" applyFont="1" applyBorder="1">
      <alignment/>
      <protection/>
    </xf>
    <xf numFmtId="38" fontId="1" fillId="0" borderId="16" xfId="60" applyNumberFormat="1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209" fontId="1" fillId="0" borderId="0" xfId="60" applyNumberFormat="1" applyFont="1">
      <alignment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5" xfId="60" applyFont="1" applyBorder="1">
      <alignment/>
      <protection/>
    </xf>
    <xf numFmtId="38" fontId="1" fillId="0" borderId="16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/>
    </xf>
    <xf numFmtId="3" fontId="1" fillId="0" borderId="14" xfId="60" applyNumberFormat="1" applyFont="1" applyBorder="1">
      <alignment/>
      <protection/>
    </xf>
    <xf numFmtId="3" fontId="1" fillId="0" borderId="1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38" fontId="1" fillId="0" borderId="3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31" xfId="57" applyNumberFormat="1" applyFont="1" applyBorder="1">
      <alignment/>
      <protection/>
    </xf>
    <xf numFmtId="38" fontId="3" fillId="0" borderId="24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4" xfId="59" applyFont="1" applyBorder="1">
      <alignment/>
      <protection/>
    </xf>
    <xf numFmtId="0" fontId="3" fillId="0" borderId="1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0" fontId="2" fillId="0" borderId="32" xfId="57" applyFont="1" applyBorder="1" applyAlignment="1">
      <alignment horizontal="left"/>
      <protection/>
    </xf>
    <xf numFmtId="0" fontId="2" fillId="0" borderId="32" xfId="57" applyFont="1" applyBorder="1" applyAlignment="1" quotePrefix="1">
      <alignment horizontal="left"/>
      <protection/>
    </xf>
    <xf numFmtId="0" fontId="2" fillId="0" borderId="32" xfId="57" applyFont="1" applyBorder="1">
      <alignment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5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8" xfId="57" applyFont="1" applyBorder="1" applyAlignment="1" quotePrefix="1">
      <alignment horizontal="right"/>
      <protection/>
    </xf>
    <xf numFmtId="0" fontId="7" fillId="0" borderId="19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2" xfId="57" applyFont="1" applyBorder="1" applyAlignment="1" quotePrefix="1">
      <alignment horizontal="right"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33" xfId="58" applyFont="1" applyBorder="1" applyAlignment="1" quotePrefix="1">
      <alignment horizontal="left"/>
      <protection/>
    </xf>
    <xf numFmtId="0" fontId="7" fillId="0" borderId="18" xfId="58" applyFont="1" applyBorder="1" applyAlignment="1">
      <alignment horizontal="right"/>
      <protection/>
    </xf>
    <xf numFmtId="0" fontId="7" fillId="0" borderId="19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3" xfId="59" applyFont="1" applyBorder="1" applyAlignment="1" quotePrefix="1">
      <alignment horizontal="left"/>
      <protection/>
    </xf>
    <xf numFmtId="0" fontId="7" fillId="0" borderId="33" xfId="59" applyFont="1" applyBorder="1">
      <alignment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0" fontId="7" fillId="0" borderId="18" xfId="59" applyFont="1" applyBorder="1" applyAlignment="1">
      <alignment horizontal="right"/>
      <protection/>
    </xf>
    <xf numFmtId="0" fontId="7" fillId="0" borderId="19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>
      <alignment horizontal="right"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2" xfId="59" applyFont="1" applyBorder="1">
      <alignment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3" fontId="4" fillId="0" borderId="22" xfId="53" applyNumberFormat="1" applyFont="1" applyBorder="1" applyAlignment="1">
      <alignment/>
    </xf>
    <xf numFmtId="3" fontId="2" fillId="0" borderId="23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3" fillId="0" borderId="0" xfId="59" applyNumberFormat="1" applyFont="1" applyBorder="1" applyAlignment="1" quotePrefix="1">
      <alignment horizontal="right"/>
      <protection/>
    </xf>
    <xf numFmtId="3" fontId="2" fillId="0" borderId="0" xfId="60" applyNumberFormat="1" applyFont="1" applyFill="1" applyBorder="1" applyAlignment="1">
      <alignment horizontal="right"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3" fontId="4" fillId="0" borderId="0" xfId="53" applyNumberFormat="1" applyFont="1" applyBorder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115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6" customWidth="1"/>
    <col min="6" max="16384" width="11.421875" style="16" customWidth="1"/>
  </cols>
  <sheetData>
    <row r="1" ht="12.75">
      <c r="A1" s="15"/>
    </row>
    <row r="2" ht="12.75">
      <c r="A2" s="15"/>
    </row>
    <row r="3" spans="1:5" ht="12.75">
      <c r="A3" s="105" t="s">
        <v>62</v>
      </c>
      <c r="B3" s="17"/>
      <c r="C3" s="17"/>
      <c r="D3" s="17"/>
      <c r="E3" s="107"/>
    </row>
    <row r="5" ht="12.75">
      <c r="A5" s="138" t="s">
        <v>63</v>
      </c>
    </row>
    <row r="6" spans="1:2" ht="12.75" customHeight="1">
      <c r="A6" s="135" t="s">
        <v>95</v>
      </c>
      <c r="B6" s="18"/>
    </row>
    <row r="7" spans="1:5" ht="12.75" customHeight="1">
      <c r="A7" s="151"/>
      <c r="B7" s="152" t="s">
        <v>47</v>
      </c>
      <c r="C7" s="152" t="s">
        <v>47</v>
      </c>
      <c r="D7" s="152" t="s">
        <v>47</v>
      </c>
      <c r="E7" s="153" t="s">
        <v>64</v>
      </c>
    </row>
    <row r="8" spans="1:5" ht="12.75" customHeight="1">
      <c r="A8" s="154" t="s">
        <v>1</v>
      </c>
      <c r="B8" s="155" t="s">
        <v>65</v>
      </c>
      <c r="C8" s="156" t="s">
        <v>23</v>
      </c>
      <c r="D8" s="155" t="s">
        <v>66</v>
      </c>
      <c r="E8" s="157" t="s">
        <v>67</v>
      </c>
    </row>
    <row r="9" spans="1:5" ht="12.75">
      <c r="A9" s="158"/>
      <c r="B9" s="159" t="s">
        <v>68</v>
      </c>
      <c r="C9" s="159" t="s">
        <v>69</v>
      </c>
      <c r="D9" s="159" t="s">
        <v>70</v>
      </c>
      <c r="E9" s="160" t="s">
        <v>71</v>
      </c>
    </row>
    <row r="10" spans="1:5" ht="12.75">
      <c r="A10" s="131" t="s">
        <v>81</v>
      </c>
      <c r="B10" s="20">
        <v>1</v>
      </c>
      <c r="C10" s="20">
        <v>0</v>
      </c>
      <c r="D10" s="21">
        <v>2399</v>
      </c>
      <c r="E10" s="108">
        <f aca="true" t="shared" si="0" ref="E10:E20">SUM(B10:D10)</f>
        <v>2400</v>
      </c>
    </row>
    <row r="11" spans="1:5" ht="12.75">
      <c r="A11" s="131" t="s">
        <v>88</v>
      </c>
      <c r="B11" s="20">
        <v>12</v>
      </c>
      <c r="C11" s="20">
        <v>0</v>
      </c>
      <c r="D11" s="21">
        <v>4436</v>
      </c>
      <c r="E11" s="108">
        <f t="shared" si="0"/>
        <v>4448</v>
      </c>
    </row>
    <row r="12" spans="1:5" ht="12.75">
      <c r="A12" s="131" t="s">
        <v>9</v>
      </c>
      <c r="B12" s="20">
        <v>3</v>
      </c>
      <c r="C12" s="20">
        <v>0</v>
      </c>
      <c r="D12" s="21">
        <v>700</v>
      </c>
      <c r="E12" s="108">
        <f t="shared" si="0"/>
        <v>703</v>
      </c>
    </row>
    <row r="13" spans="1:5" ht="12.75">
      <c r="A13" s="132" t="s">
        <v>83</v>
      </c>
      <c r="B13" s="20">
        <v>2</v>
      </c>
      <c r="C13" s="20">
        <v>0</v>
      </c>
      <c r="D13" s="21">
        <v>548</v>
      </c>
      <c r="E13" s="108">
        <f t="shared" si="0"/>
        <v>550</v>
      </c>
    </row>
    <row r="14" spans="1:5" ht="12.75">
      <c r="A14" s="131" t="s">
        <v>91</v>
      </c>
      <c r="B14" s="20">
        <v>0</v>
      </c>
      <c r="C14" s="20">
        <v>0</v>
      </c>
      <c r="D14" s="21">
        <v>2</v>
      </c>
      <c r="E14" s="108">
        <f t="shared" si="0"/>
        <v>2</v>
      </c>
    </row>
    <row r="15" spans="1:5" ht="12.75">
      <c r="A15" s="133" t="s">
        <v>87</v>
      </c>
      <c r="B15" s="20">
        <v>0</v>
      </c>
      <c r="C15" s="20">
        <v>0</v>
      </c>
      <c r="D15" s="21">
        <v>0</v>
      </c>
      <c r="E15" s="108">
        <f t="shared" si="0"/>
        <v>0</v>
      </c>
    </row>
    <row r="16" spans="1:5" ht="12.75">
      <c r="A16" s="131" t="s">
        <v>89</v>
      </c>
      <c r="B16" s="20">
        <v>0</v>
      </c>
      <c r="C16" s="20">
        <v>0</v>
      </c>
      <c r="D16" s="21">
        <v>217</v>
      </c>
      <c r="E16" s="108">
        <f t="shared" si="0"/>
        <v>217</v>
      </c>
    </row>
    <row r="17" spans="1:5" ht="12.75">
      <c r="A17" s="133" t="s">
        <v>84</v>
      </c>
      <c r="B17" s="20">
        <v>8</v>
      </c>
      <c r="C17" s="20">
        <v>0</v>
      </c>
      <c r="D17" s="103">
        <v>765</v>
      </c>
      <c r="E17" s="108">
        <f t="shared" si="0"/>
        <v>773</v>
      </c>
    </row>
    <row r="18" spans="1:5" ht="12.75">
      <c r="A18" s="133" t="s">
        <v>92</v>
      </c>
      <c r="B18" s="20">
        <v>22</v>
      </c>
      <c r="C18" s="20">
        <v>0</v>
      </c>
      <c r="D18" s="103">
        <v>3772</v>
      </c>
      <c r="E18" s="108">
        <f t="shared" si="0"/>
        <v>3794</v>
      </c>
    </row>
    <row r="19" spans="1:5" ht="12.75">
      <c r="A19" s="131" t="s">
        <v>10</v>
      </c>
      <c r="B19" s="20">
        <v>2</v>
      </c>
      <c r="C19" s="20">
        <v>59</v>
      </c>
      <c r="D19" s="21">
        <v>1305</v>
      </c>
      <c r="E19" s="108">
        <f t="shared" si="0"/>
        <v>1366</v>
      </c>
    </row>
    <row r="20" spans="1:5" ht="12.75">
      <c r="A20" s="131" t="s">
        <v>90</v>
      </c>
      <c r="B20" s="20">
        <v>0</v>
      </c>
      <c r="C20" s="20">
        <v>0</v>
      </c>
      <c r="D20" s="21">
        <v>481</v>
      </c>
      <c r="E20" s="108">
        <f t="shared" si="0"/>
        <v>481</v>
      </c>
    </row>
    <row r="21" spans="1:5" ht="12.75" customHeight="1">
      <c r="A21" s="131" t="s">
        <v>93</v>
      </c>
      <c r="B21" s="20">
        <v>0</v>
      </c>
      <c r="C21" s="20">
        <v>0</v>
      </c>
      <c r="D21" s="21">
        <v>71</v>
      </c>
      <c r="E21" s="108">
        <f>SUM(B21:D21)</f>
        <v>71</v>
      </c>
    </row>
    <row r="22" spans="1:5" ht="12.75" customHeight="1">
      <c r="A22" s="22"/>
      <c r="B22" s="23"/>
      <c r="C22" s="24"/>
      <c r="D22" s="24"/>
      <c r="E22" s="109"/>
    </row>
    <row r="23" spans="1:5" ht="12.75" customHeight="1">
      <c r="A23" s="141" t="s">
        <v>11</v>
      </c>
      <c r="B23" s="142">
        <f>SUM(B10:B21)</f>
        <v>50</v>
      </c>
      <c r="C23" s="142">
        <f>SUM(C10:C21)</f>
        <v>59</v>
      </c>
      <c r="D23" s="142">
        <f>SUM(D10:D21)</f>
        <v>14696</v>
      </c>
      <c r="E23" s="11">
        <f>SUM(E10:E21)</f>
        <v>14805</v>
      </c>
    </row>
    <row r="24" spans="1:5" ht="12.75" customHeight="1">
      <c r="A24" s="25"/>
      <c r="B24" s="26"/>
      <c r="C24" s="27"/>
      <c r="D24" s="27"/>
      <c r="E24" s="110"/>
    </row>
    <row r="25" spans="2:5" ht="12.75" customHeight="1">
      <c r="B25" s="28"/>
      <c r="C25" s="19"/>
      <c r="D25" s="19"/>
      <c r="E25" s="111"/>
    </row>
    <row r="26" spans="1:5" ht="12.75" customHeight="1">
      <c r="A26" s="15"/>
      <c r="B26" s="28"/>
      <c r="C26" s="19"/>
      <c r="D26" s="19"/>
      <c r="E26" s="111"/>
    </row>
    <row r="27" spans="1:5" ht="12.75" customHeight="1">
      <c r="A27" s="29"/>
      <c r="B27" s="28"/>
      <c r="C27" s="19"/>
      <c r="D27" s="19"/>
      <c r="E27" s="111"/>
    </row>
    <row r="28" spans="1:5" ht="15.75">
      <c r="A28" s="29"/>
      <c r="B28" s="28"/>
      <c r="C28" s="19"/>
      <c r="D28" s="19"/>
      <c r="E28" s="111"/>
    </row>
    <row r="29" ht="12.75" customHeight="1"/>
    <row r="30" ht="12.75" customHeight="1"/>
    <row r="51" ht="12.75" customHeight="1"/>
    <row r="54" ht="12.75">
      <c r="A54" s="15"/>
    </row>
    <row r="115" spans="1:5" ht="15.75">
      <c r="A115" s="25"/>
      <c r="B115" s="26"/>
      <c r="C115" s="27"/>
      <c r="D115" s="27"/>
      <c r="E115" s="110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4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5" t="s">
        <v>62</v>
      </c>
    </row>
    <row r="4" spans="1:5" ht="12.75">
      <c r="A4" s="15"/>
      <c r="B4" s="16"/>
      <c r="C4" s="16"/>
      <c r="D4" s="16"/>
      <c r="E4" s="106"/>
    </row>
    <row r="5" spans="1:5" ht="12.75">
      <c r="A5" s="138" t="s">
        <v>72</v>
      </c>
      <c r="B5" s="16"/>
      <c r="C5" s="16"/>
      <c r="D5" s="16"/>
      <c r="E5" s="106"/>
    </row>
    <row r="6" spans="1:5" ht="12.75">
      <c r="A6" s="135" t="str">
        <f>'A-N° Sinies Denun'!A6</f>
        <v>      (entre el 1 de enero y  31 de junio de 2011)</v>
      </c>
      <c r="B6" s="113"/>
      <c r="C6" s="16"/>
      <c r="D6" s="16"/>
      <c r="E6" s="106"/>
    </row>
    <row r="7" spans="1:5" ht="12.75">
      <c r="A7" s="151"/>
      <c r="B7" s="152" t="s">
        <v>47</v>
      </c>
      <c r="C7" s="152" t="s">
        <v>47</v>
      </c>
      <c r="D7" s="152" t="s">
        <v>47</v>
      </c>
      <c r="E7" s="153" t="s">
        <v>35</v>
      </c>
    </row>
    <row r="8" spans="1:5" ht="12.75">
      <c r="A8" s="154" t="s">
        <v>1</v>
      </c>
      <c r="B8" s="155" t="s">
        <v>51</v>
      </c>
      <c r="C8" s="156" t="s">
        <v>73</v>
      </c>
      <c r="D8" s="155" t="s">
        <v>52</v>
      </c>
      <c r="E8" s="161"/>
    </row>
    <row r="9" spans="1:5" ht="12.75">
      <c r="A9" s="158"/>
      <c r="B9" s="159" t="s">
        <v>74</v>
      </c>
      <c r="C9" s="159" t="s">
        <v>75</v>
      </c>
      <c r="D9" s="159" t="s">
        <v>76</v>
      </c>
      <c r="E9" s="160" t="s">
        <v>77</v>
      </c>
    </row>
    <row r="10" spans="1:5" ht="12.75">
      <c r="A10" s="134" t="str">
        <f>'A-N° Sinies Denun'!A10</f>
        <v>Aseguradora Magallanes</v>
      </c>
      <c r="B10" s="21">
        <v>1952</v>
      </c>
      <c r="C10" s="21">
        <v>0</v>
      </c>
      <c r="D10" s="21">
        <v>447</v>
      </c>
      <c r="E10" s="112">
        <f aca="true" t="shared" si="0" ref="E10:E21">SUM(B10:D10)</f>
        <v>2399</v>
      </c>
    </row>
    <row r="11" spans="1:5" ht="12.75">
      <c r="A11" s="134" t="str">
        <f>'A-N° Sinies Denun'!A11</f>
        <v>Bci</v>
      </c>
      <c r="B11" s="21">
        <v>1035</v>
      </c>
      <c r="C11" s="21">
        <v>3000</v>
      </c>
      <c r="D11" s="21">
        <v>401</v>
      </c>
      <c r="E11" s="112">
        <f t="shared" si="0"/>
        <v>4436</v>
      </c>
    </row>
    <row r="12" spans="1:5" ht="12.75">
      <c r="A12" s="134" t="str">
        <f>'A-N° Sinies Denun'!A12</f>
        <v>Chilena Consolidada</v>
      </c>
      <c r="B12" s="21">
        <v>111</v>
      </c>
      <c r="C12" s="21">
        <v>505</v>
      </c>
      <c r="D12" s="21">
        <v>84</v>
      </c>
      <c r="E12" s="112">
        <f t="shared" si="0"/>
        <v>700</v>
      </c>
    </row>
    <row r="13" spans="1:5" ht="12.75">
      <c r="A13" s="134" t="str">
        <f>'A-N° Sinies Denun'!A13</f>
        <v>Consorcio Nacional</v>
      </c>
      <c r="B13" s="21">
        <v>89</v>
      </c>
      <c r="C13" s="21">
        <v>404</v>
      </c>
      <c r="D13" s="21">
        <v>55</v>
      </c>
      <c r="E13" s="112">
        <f t="shared" si="0"/>
        <v>548</v>
      </c>
    </row>
    <row r="14" spans="1:5" ht="12.75">
      <c r="A14" s="134" t="str">
        <f>'A-N° Sinies Denun'!A14</f>
        <v>HDI</v>
      </c>
      <c r="B14" s="21">
        <v>2</v>
      </c>
      <c r="C14" s="21">
        <v>0</v>
      </c>
      <c r="D14" s="21">
        <v>0</v>
      </c>
      <c r="E14" s="112">
        <f t="shared" si="0"/>
        <v>2</v>
      </c>
    </row>
    <row r="15" spans="1:5" ht="12.75">
      <c r="A15" s="134" t="str">
        <f>'A-N° Sinies Denun'!A15</f>
        <v>ING Vida</v>
      </c>
      <c r="B15" s="21">
        <v>0</v>
      </c>
      <c r="C15" s="21">
        <v>0</v>
      </c>
      <c r="D15" s="21">
        <v>0</v>
      </c>
      <c r="E15" s="112">
        <f t="shared" si="0"/>
        <v>0</v>
      </c>
    </row>
    <row r="16" spans="1:5" ht="12.75">
      <c r="A16" s="134" t="str">
        <f>'A-N° Sinies Denun'!A16</f>
        <v>Liberty</v>
      </c>
      <c r="B16" s="21">
        <v>47</v>
      </c>
      <c r="C16" s="21">
        <v>156</v>
      </c>
      <c r="D16" s="21">
        <v>14</v>
      </c>
      <c r="E16" s="112">
        <f t="shared" si="0"/>
        <v>217</v>
      </c>
    </row>
    <row r="17" spans="1:5" ht="12.75">
      <c r="A17" s="134" t="str">
        <f>'A-N° Sinies Denun'!A17</f>
        <v>Mapfre</v>
      </c>
      <c r="B17" s="21">
        <v>380</v>
      </c>
      <c r="C17" s="21">
        <v>152</v>
      </c>
      <c r="D17" s="21">
        <v>233</v>
      </c>
      <c r="E17" s="112">
        <f t="shared" si="0"/>
        <v>765</v>
      </c>
    </row>
    <row r="18" spans="1:5" ht="12.75">
      <c r="A18" s="134" t="str">
        <f>'A-N° Sinies Denun'!A18</f>
        <v>C.S.G. Penta Security</v>
      </c>
      <c r="B18" s="21">
        <v>696</v>
      </c>
      <c r="C18" s="21">
        <v>2624</v>
      </c>
      <c r="D18" s="21">
        <v>452</v>
      </c>
      <c r="E18" s="112">
        <f t="shared" si="0"/>
        <v>3772</v>
      </c>
    </row>
    <row r="19" spans="1:5" ht="12.75">
      <c r="A19" s="134" t="str">
        <f>'A-N° Sinies Denun'!A19</f>
        <v>Renta Nacional</v>
      </c>
      <c r="B19" s="21">
        <v>1238</v>
      </c>
      <c r="C19" s="21">
        <v>37</v>
      </c>
      <c r="D19" s="21">
        <v>30</v>
      </c>
      <c r="E19" s="112">
        <f t="shared" si="0"/>
        <v>1305</v>
      </c>
    </row>
    <row r="20" spans="1:5" ht="12.75">
      <c r="A20" s="134" t="str">
        <f>'A-N° Sinies Denun'!A20</f>
        <v>RSA</v>
      </c>
      <c r="B20" s="21">
        <v>80</v>
      </c>
      <c r="C20" s="21">
        <v>368</v>
      </c>
      <c r="D20" s="21">
        <v>33</v>
      </c>
      <c r="E20" s="112">
        <f t="shared" si="0"/>
        <v>481</v>
      </c>
    </row>
    <row r="21" spans="1:5" ht="12.75">
      <c r="A21" s="134" t="str">
        <f>'A-N° Sinies Denun'!A21</f>
        <v>Zenit</v>
      </c>
      <c r="B21" s="21">
        <v>4</v>
      </c>
      <c r="C21" s="21">
        <v>60</v>
      </c>
      <c r="D21" s="21">
        <v>7</v>
      </c>
      <c r="E21" s="207">
        <f t="shared" si="0"/>
        <v>71</v>
      </c>
    </row>
    <row r="22" spans="1:5" ht="12.75">
      <c r="A22" s="22"/>
      <c r="B22" s="23"/>
      <c r="C22" s="24"/>
      <c r="D22" s="24"/>
      <c r="E22" s="109"/>
    </row>
    <row r="23" spans="1:5" ht="12.75">
      <c r="A23" s="141" t="s">
        <v>11</v>
      </c>
      <c r="B23" s="142">
        <f>SUM(B10:B21)</f>
        <v>5634</v>
      </c>
      <c r="C23" s="143">
        <f>SUM(C10:C21)</f>
        <v>7306</v>
      </c>
      <c r="D23" s="143">
        <f>SUM(D10:D21)</f>
        <v>1756</v>
      </c>
      <c r="E23" s="1">
        <f>SUM(E10:E21)</f>
        <v>14696</v>
      </c>
    </row>
    <row r="24" spans="1:5" ht="15.75">
      <c r="A24" s="25"/>
      <c r="B24" s="26"/>
      <c r="C24" s="27"/>
      <c r="D24" s="27"/>
      <c r="E24" s="110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6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22.421875" style="31" customWidth="1"/>
    <col min="2" max="2" width="10.140625" style="31" customWidth="1"/>
    <col min="3" max="4" width="11.7109375" style="31" customWidth="1"/>
    <col min="5" max="5" width="14.00390625" style="31" customWidth="1"/>
    <col min="6" max="6" width="12.421875" style="31" customWidth="1"/>
    <col min="7" max="7" width="21.7109375" style="115" customWidth="1"/>
    <col min="8" max="16384" width="11.421875" style="31" customWidth="1"/>
  </cols>
  <sheetData>
    <row r="1" ht="12.75">
      <c r="A1" s="30"/>
    </row>
    <row r="3" ht="12.75">
      <c r="A3" s="105" t="s">
        <v>62</v>
      </c>
    </row>
    <row r="4" ht="12.75">
      <c r="A4" s="30"/>
    </row>
    <row r="5" ht="12.75">
      <c r="A5" s="139" t="s">
        <v>15</v>
      </c>
    </row>
    <row r="6" spans="1:2" ht="12.75">
      <c r="A6" s="136" t="str">
        <f>'A-N° Sinies Denun'!$A$6</f>
        <v>      (entre el 1 de enero y  31 de junio de 2011)</v>
      </c>
      <c r="B6" s="114"/>
    </row>
    <row r="7" spans="1:7" ht="12.75">
      <c r="A7" s="162"/>
      <c r="B7" s="163" t="s">
        <v>16</v>
      </c>
      <c r="C7" s="164" t="s">
        <v>82</v>
      </c>
      <c r="D7" s="164"/>
      <c r="E7" s="163" t="s">
        <v>17</v>
      </c>
      <c r="F7" s="165" t="s">
        <v>18</v>
      </c>
      <c r="G7" s="166" t="s">
        <v>19</v>
      </c>
    </row>
    <row r="8" spans="1:7" ht="12.75">
      <c r="A8" s="167" t="s">
        <v>1</v>
      </c>
      <c r="B8" s="168"/>
      <c r="C8" s="169" t="s">
        <v>20</v>
      </c>
      <c r="D8" s="168" t="s">
        <v>21</v>
      </c>
      <c r="E8" s="168" t="s">
        <v>22</v>
      </c>
      <c r="F8" s="168" t="s">
        <v>23</v>
      </c>
      <c r="G8" s="170" t="s">
        <v>24</v>
      </c>
    </row>
    <row r="9" spans="1:7" ht="12.75">
      <c r="A9" s="171"/>
      <c r="B9" s="172" t="s">
        <v>25</v>
      </c>
      <c r="C9" s="172" t="s">
        <v>26</v>
      </c>
      <c r="D9" s="172" t="s">
        <v>27</v>
      </c>
      <c r="E9" s="172" t="s">
        <v>28</v>
      </c>
      <c r="F9" s="172" t="s">
        <v>29</v>
      </c>
      <c r="G9" s="173" t="s">
        <v>30</v>
      </c>
    </row>
    <row r="10" spans="1:7" ht="12.75">
      <c r="A10" s="100" t="str">
        <f>'A-N° Sinies Denun'!A10</f>
        <v>Aseguradora Magallanes</v>
      </c>
      <c r="B10" s="20">
        <v>201</v>
      </c>
      <c r="C10" s="20">
        <v>19</v>
      </c>
      <c r="D10" s="20">
        <v>13</v>
      </c>
      <c r="E10" s="21">
        <v>3156</v>
      </c>
      <c r="F10" s="20">
        <v>0</v>
      </c>
      <c r="G10" s="116">
        <f aca="true" t="shared" si="0" ref="G10:G21">SUM(B10:F10)</f>
        <v>3389</v>
      </c>
    </row>
    <row r="11" spans="1:7" ht="12.75">
      <c r="A11" s="100" t="str">
        <f>'A-N° Sinies Denun'!A11</f>
        <v>Bci</v>
      </c>
      <c r="B11" s="20">
        <v>272</v>
      </c>
      <c r="C11" s="20">
        <v>12</v>
      </c>
      <c r="D11" s="20">
        <v>2</v>
      </c>
      <c r="E11" s="21">
        <v>6968</v>
      </c>
      <c r="F11" s="20">
        <v>0</v>
      </c>
      <c r="G11" s="116">
        <f t="shared" si="0"/>
        <v>7254</v>
      </c>
    </row>
    <row r="12" spans="1:7" ht="12.75">
      <c r="A12" s="100" t="str">
        <f>'A-N° Sinies Denun'!A12</f>
        <v>Chilena Consolidada</v>
      </c>
      <c r="B12" s="20">
        <v>61</v>
      </c>
      <c r="C12" s="20">
        <v>1</v>
      </c>
      <c r="D12" s="20">
        <v>0</v>
      </c>
      <c r="E12" s="21">
        <v>803</v>
      </c>
      <c r="F12" s="20">
        <v>0</v>
      </c>
      <c r="G12" s="116">
        <f t="shared" si="0"/>
        <v>865</v>
      </c>
    </row>
    <row r="13" spans="1:7" ht="12.75">
      <c r="A13" s="100" t="str">
        <f>'A-N° Sinies Denun'!A13</f>
        <v>Consorcio Nacional</v>
      </c>
      <c r="B13" s="20">
        <v>21</v>
      </c>
      <c r="C13" s="20">
        <v>0</v>
      </c>
      <c r="D13" s="20">
        <v>0</v>
      </c>
      <c r="E13" s="21">
        <v>666</v>
      </c>
      <c r="F13" s="20">
        <v>0</v>
      </c>
      <c r="G13" s="116">
        <f t="shared" si="0"/>
        <v>687</v>
      </c>
    </row>
    <row r="14" spans="1:7" ht="12.75">
      <c r="A14" s="100" t="str">
        <f>'A-N° Sinies Denun'!A14</f>
        <v>HDI</v>
      </c>
      <c r="B14" s="20">
        <v>0</v>
      </c>
      <c r="C14" s="20">
        <v>0</v>
      </c>
      <c r="D14" s="20">
        <v>0</v>
      </c>
      <c r="E14" s="21">
        <v>1</v>
      </c>
      <c r="F14" s="20">
        <v>0</v>
      </c>
      <c r="G14" s="116">
        <f t="shared" si="0"/>
        <v>1</v>
      </c>
    </row>
    <row r="15" spans="1:7" ht="12.75">
      <c r="A15" s="100" t="str">
        <f>'A-N° Sinies Denun'!A15</f>
        <v>ING Vida</v>
      </c>
      <c r="B15" s="20">
        <v>0</v>
      </c>
      <c r="C15" s="20">
        <v>0</v>
      </c>
      <c r="D15" s="20">
        <v>0</v>
      </c>
      <c r="E15" s="21">
        <v>0</v>
      </c>
      <c r="F15" s="20">
        <v>0</v>
      </c>
      <c r="G15" s="116">
        <f t="shared" si="0"/>
        <v>0</v>
      </c>
    </row>
    <row r="16" spans="1:7" ht="12.75">
      <c r="A16" s="100" t="str">
        <f>'A-N° Sinies Denun'!A16</f>
        <v>Liberty</v>
      </c>
      <c r="B16" s="20">
        <v>10</v>
      </c>
      <c r="C16" s="20">
        <v>3</v>
      </c>
      <c r="D16" s="20">
        <v>0</v>
      </c>
      <c r="E16" s="21">
        <v>324</v>
      </c>
      <c r="F16" s="20">
        <v>0</v>
      </c>
      <c r="G16" s="116">
        <f t="shared" si="0"/>
        <v>337</v>
      </c>
    </row>
    <row r="17" spans="1:7" ht="12.75">
      <c r="A17" s="100" t="str">
        <f>'A-N° Sinies Denun'!A17</f>
        <v>Mapfre</v>
      </c>
      <c r="B17" s="205">
        <v>31</v>
      </c>
      <c r="C17" s="205">
        <v>0</v>
      </c>
      <c r="D17" s="205">
        <v>1</v>
      </c>
      <c r="E17" s="103">
        <v>1035</v>
      </c>
      <c r="F17" s="205">
        <v>0</v>
      </c>
      <c r="G17" s="206">
        <f t="shared" si="0"/>
        <v>1067</v>
      </c>
    </row>
    <row r="18" spans="1:7" ht="12.75">
      <c r="A18" s="100" t="str">
        <f>'A-N° Sinies Denun'!A18</f>
        <v>C.S.G. Penta Security</v>
      </c>
      <c r="B18" s="20">
        <v>245</v>
      </c>
      <c r="C18" s="20">
        <v>6</v>
      </c>
      <c r="D18" s="20">
        <v>5</v>
      </c>
      <c r="E18" s="21">
        <v>5876</v>
      </c>
      <c r="F18" s="20">
        <v>0</v>
      </c>
      <c r="G18" s="116">
        <f t="shared" si="0"/>
        <v>6132</v>
      </c>
    </row>
    <row r="19" spans="1:7" ht="12.75">
      <c r="A19" s="100" t="str">
        <f>'A-N° Sinies Denun'!A19</f>
        <v>Renta Nacional</v>
      </c>
      <c r="B19" s="20">
        <v>52</v>
      </c>
      <c r="C19" s="20">
        <v>0</v>
      </c>
      <c r="D19" s="20">
        <v>0</v>
      </c>
      <c r="E19" s="21">
        <v>1364</v>
      </c>
      <c r="F19" s="20">
        <v>83</v>
      </c>
      <c r="G19" s="116">
        <f t="shared" si="0"/>
        <v>1499</v>
      </c>
    </row>
    <row r="20" spans="1:7" ht="12.75">
      <c r="A20" s="100" t="str">
        <f>'A-N° Sinies Denun'!A20</f>
        <v>RSA</v>
      </c>
      <c r="B20" s="20">
        <v>34</v>
      </c>
      <c r="C20" s="20">
        <v>2</v>
      </c>
      <c r="D20" s="20">
        <v>1</v>
      </c>
      <c r="E20" s="21">
        <v>638</v>
      </c>
      <c r="F20" s="20">
        <v>0</v>
      </c>
      <c r="G20" s="116">
        <f t="shared" si="0"/>
        <v>675</v>
      </c>
    </row>
    <row r="21" spans="1:7" ht="12.75">
      <c r="A21" s="100" t="str">
        <f>'A-N° Sinies Denun'!A21</f>
        <v>Zenit</v>
      </c>
      <c r="B21" s="20">
        <v>3</v>
      </c>
      <c r="C21" s="20">
        <v>1</v>
      </c>
      <c r="D21" s="20">
        <v>0</v>
      </c>
      <c r="E21" s="21">
        <v>88</v>
      </c>
      <c r="F21" s="20">
        <v>0</v>
      </c>
      <c r="G21" s="208">
        <f t="shared" si="0"/>
        <v>92</v>
      </c>
    </row>
    <row r="22" spans="1:10" ht="12.75">
      <c r="A22" s="32"/>
      <c r="B22" s="33"/>
      <c r="C22" s="34"/>
      <c r="D22" s="34"/>
      <c r="E22" s="35"/>
      <c r="F22" s="35"/>
      <c r="G22" s="117"/>
      <c r="H22" s="36"/>
      <c r="I22" s="37"/>
      <c r="J22" s="37"/>
    </row>
    <row r="23" spans="1:7" ht="12.75" customHeight="1">
      <c r="A23" s="144" t="s">
        <v>11</v>
      </c>
      <c r="B23" s="145">
        <f aca="true" t="shared" si="1" ref="B23:G23">SUM(B10:B21)</f>
        <v>930</v>
      </c>
      <c r="C23" s="145">
        <f t="shared" si="1"/>
        <v>44</v>
      </c>
      <c r="D23" s="145">
        <f t="shared" si="1"/>
        <v>22</v>
      </c>
      <c r="E23" s="145">
        <f t="shared" si="1"/>
        <v>20919</v>
      </c>
      <c r="F23" s="145">
        <f t="shared" si="1"/>
        <v>83</v>
      </c>
      <c r="G23" s="10">
        <f t="shared" si="1"/>
        <v>21998</v>
      </c>
    </row>
    <row r="24" spans="1:7" ht="15.75">
      <c r="A24" s="38"/>
      <c r="B24" s="39"/>
      <c r="C24" s="40"/>
      <c r="D24" s="40"/>
      <c r="E24" s="41"/>
      <c r="F24" s="41"/>
      <c r="G24" s="118"/>
    </row>
    <row r="25" ht="12.75">
      <c r="A25" s="16"/>
    </row>
    <row r="126" ht="12.75">
      <c r="I126" s="42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9"/>
  <sheetViews>
    <sheetView zoomScalePageLayoutView="0" workbookViewId="0" topLeftCell="A4">
      <selection activeCell="H15" sqref="H15"/>
    </sheetView>
  </sheetViews>
  <sheetFormatPr defaultColWidth="11.421875" defaultRowHeight="12.75"/>
  <cols>
    <col min="1" max="1" width="22.421875" style="44" customWidth="1"/>
    <col min="2" max="2" width="10.140625" style="44" customWidth="1"/>
    <col min="3" max="3" width="11.140625" style="44" customWidth="1"/>
    <col min="4" max="4" width="12.28125" style="44" customWidth="1"/>
    <col min="5" max="5" width="14.00390625" style="119" customWidth="1"/>
    <col min="6" max="6" width="14.7109375" style="44" customWidth="1"/>
    <col min="7" max="7" width="11.00390625" style="44" customWidth="1"/>
    <col min="8" max="8" width="15.8515625" style="119" customWidth="1"/>
    <col min="9" max="16384" width="11.421875" style="44" customWidth="1"/>
  </cols>
  <sheetData>
    <row r="1" ht="12.75">
      <c r="A1" s="43"/>
    </row>
    <row r="3" ht="12.75">
      <c r="A3" s="105" t="s">
        <v>62</v>
      </c>
    </row>
    <row r="4" ht="12.75">
      <c r="A4" s="43"/>
    </row>
    <row r="5" spans="1:8" ht="12.75">
      <c r="A5" s="140" t="s">
        <v>31</v>
      </c>
      <c r="H5" s="124"/>
    </row>
    <row r="6" spans="1:2" ht="12.75">
      <c r="A6" s="137" t="s">
        <v>94</v>
      </c>
      <c r="B6" s="122"/>
    </row>
    <row r="7" spans="1:8" ht="12.75">
      <c r="A7" s="174"/>
      <c r="B7" s="175" t="s">
        <v>32</v>
      </c>
      <c r="C7" s="176"/>
      <c r="D7" s="177"/>
      <c r="E7" s="178"/>
      <c r="F7" s="179" t="s">
        <v>33</v>
      </c>
      <c r="G7" s="179" t="s">
        <v>34</v>
      </c>
      <c r="H7" s="180" t="s">
        <v>35</v>
      </c>
    </row>
    <row r="8" spans="1:8" ht="12.75">
      <c r="A8" s="181" t="s">
        <v>1</v>
      </c>
      <c r="B8" s="182" t="s">
        <v>16</v>
      </c>
      <c r="C8" s="183" t="s">
        <v>36</v>
      </c>
      <c r="D8" s="183" t="s">
        <v>37</v>
      </c>
      <c r="E8" s="183" t="s">
        <v>38</v>
      </c>
      <c r="F8" s="183" t="s">
        <v>39</v>
      </c>
      <c r="G8" s="182" t="s">
        <v>40</v>
      </c>
      <c r="H8" s="184" t="s">
        <v>41</v>
      </c>
    </row>
    <row r="9" spans="1:8" ht="12.75">
      <c r="A9" s="185"/>
      <c r="B9" s="186"/>
      <c r="C9" s="187"/>
      <c r="D9" s="188"/>
      <c r="E9" s="187" t="s">
        <v>42</v>
      </c>
      <c r="F9" s="187" t="s">
        <v>43</v>
      </c>
      <c r="G9" s="187" t="s">
        <v>44</v>
      </c>
      <c r="H9" s="189" t="s">
        <v>45</v>
      </c>
    </row>
    <row r="10" spans="1:8" ht="12.75">
      <c r="A10" s="101" t="str">
        <f>'A-N° Sinies Denun'!A10</f>
        <v>Aseguradora Magallanes</v>
      </c>
      <c r="B10" s="21">
        <v>830676</v>
      </c>
      <c r="C10" s="21">
        <v>17280</v>
      </c>
      <c r="D10" s="21">
        <v>77902</v>
      </c>
      <c r="E10" s="104">
        <f aca="true" t="shared" si="0" ref="E10:E20">SUM(B10:D10)</f>
        <v>925858</v>
      </c>
      <c r="F10" s="21">
        <v>969264</v>
      </c>
      <c r="G10" s="21">
        <v>0</v>
      </c>
      <c r="H10" s="125">
        <f aca="true" t="shared" si="1" ref="H10:H19">SUM(E10:G10)</f>
        <v>1895122</v>
      </c>
    </row>
    <row r="11" spans="1:8" ht="12.75">
      <c r="A11" s="101" t="str">
        <f>'A-N° Sinies Denun'!A11</f>
        <v>Bci</v>
      </c>
      <c r="B11" s="54">
        <v>1687034</v>
      </c>
      <c r="C11" s="21">
        <v>0</v>
      </c>
      <c r="D11" s="21">
        <v>137906</v>
      </c>
      <c r="E11" s="104">
        <f>SUM(B11:D11)</f>
        <v>1824940</v>
      </c>
      <c r="F11" s="54">
        <v>2811103</v>
      </c>
      <c r="G11" s="21">
        <v>2556</v>
      </c>
      <c r="H11" s="125">
        <f>SUM(E11:G11)</f>
        <v>4638599</v>
      </c>
    </row>
    <row r="12" spans="1:8" ht="12.75">
      <c r="A12" s="101" t="str">
        <f>'A-N° Sinies Denun'!A12</f>
        <v>Chilena Consolidada</v>
      </c>
      <c r="B12" s="21">
        <v>369945</v>
      </c>
      <c r="C12" s="21">
        <v>0</v>
      </c>
      <c r="D12" s="21">
        <v>11241</v>
      </c>
      <c r="E12" s="104">
        <f t="shared" si="0"/>
        <v>381186</v>
      </c>
      <c r="F12" s="21">
        <v>488138</v>
      </c>
      <c r="G12" s="21">
        <v>0</v>
      </c>
      <c r="H12" s="125">
        <f t="shared" si="1"/>
        <v>869324</v>
      </c>
    </row>
    <row r="13" spans="1:8" ht="12.75">
      <c r="A13" s="101" t="str">
        <f>'A-N° Sinies Denun'!A13</f>
        <v>Consorcio Nacional</v>
      </c>
      <c r="B13" s="21">
        <v>138583</v>
      </c>
      <c r="C13" s="21">
        <v>4631</v>
      </c>
      <c r="D13" s="21">
        <v>19640</v>
      </c>
      <c r="E13" s="104">
        <f t="shared" si="0"/>
        <v>162854</v>
      </c>
      <c r="F13" s="21">
        <v>291368</v>
      </c>
      <c r="G13" s="21">
        <v>0</v>
      </c>
      <c r="H13" s="125">
        <f t="shared" si="1"/>
        <v>454222</v>
      </c>
    </row>
    <row r="14" spans="1:8" ht="12.75">
      <c r="A14" s="101" t="str">
        <f>'A-N° Sinies Denun'!A14</f>
        <v>HDI</v>
      </c>
      <c r="B14" s="21">
        <v>0</v>
      </c>
      <c r="C14" s="21">
        <v>0</v>
      </c>
      <c r="D14" s="21">
        <v>0</v>
      </c>
      <c r="E14" s="104">
        <f t="shared" si="0"/>
        <v>0</v>
      </c>
      <c r="F14" s="21">
        <v>751</v>
      </c>
      <c r="G14" s="21">
        <v>0</v>
      </c>
      <c r="H14" s="125">
        <f t="shared" si="1"/>
        <v>751</v>
      </c>
    </row>
    <row r="15" spans="1:8" ht="12.75">
      <c r="A15" s="101" t="str">
        <f>'A-N° Sinies Denun'!A15</f>
        <v>ING Vida</v>
      </c>
      <c r="B15" s="21">
        <v>0</v>
      </c>
      <c r="C15" s="21">
        <v>0</v>
      </c>
      <c r="D15" s="21">
        <v>0</v>
      </c>
      <c r="E15" s="104">
        <f t="shared" si="0"/>
        <v>0</v>
      </c>
      <c r="F15" s="21">
        <v>0</v>
      </c>
      <c r="G15" s="21">
        <v>0</v>
      </c>
      <c r="H15" s="125">
        <f t="shared" si="1"/>
        <v>0</v>
      </c>
    </row>
    <row r="16" spans="1:8" ht="12.75">
      <c r="A16" s="101" t="str">
        <f>'A-N° Sinies Denun'!A16</f>
        <v>Liberty</v>
      </c>
      <c r="B16" s="21">
        <v>78463</v>
      </c>
      <c r="C16" s="21">
        <v>0</v>
      </c>
      <c r="D16" s="21">
        <v>13114</v>
      </c>
      <c r="E16" s="104">
        <f t="shared" si="0"/>
        <v>91577</v>
      </c>
      <c r="F16" s="21">
        <v>115487</v>
      </c>
      <c r="G16" s="21">
        <v>2390</v>
      </c>
      <c r="H16" s="125">
        <f t="shared" si="1"/>
        <v>209454</v>
      </c>
    </row>
    <row r="17" spans="1:8" ht="12.75">
      <c r="A17" s="101" t="str">
        <f>'A-N° Sinies Denun'!A17</f>
        <v>Mapfre</v>
      </c>
      <c r="B17" s="21">
        <v>326439</v>
      </c>
      <c r="C17" s="21">
        <v>4258</v>
      </c>
      <c r="D17" s="21">
        <v>12990</v>
      </c>
      <c r="E17" s="104">
        <f t="shared" si="0"/>
        <v>343687</v>
      </c>
      <c r="F17" s="21">
        <v>322939</v>
      </c>
      <c r="G17" s="21">
        <v>0</v>
      </c>
      <c r="H17" s="125">
        <f t="shared" si="1"/>
        <v>666626</v>
      </c>
    </row>
    <row r="18" spans="1:8" ht="12.75">
      <c r="A18" s="101" t="str">
        <f>'A-N° Sinies Denun'!A18</f>
        <v>C.S.G. Penta Security</v>
      </c>
      <c r="B18" s="21">
        <v>1557423</v>
      </c>
      <c r="C18" s="21">
        <v>96689</v>
      </c>
      <c r="D18" s="21">
        <v>159496</v>
      </c>
      <c r="E18" s="104">
        <f t="shared" si="0"/>
        <v>1813608</v>
      </c>
      <c r="F18" s="21">
        <v>2132739</v>
      </c>
      <c r="G18" s="21">
        <v>10223</v>
      </c>
      <c r="H18" s="125">
        <f t="shared" si="1"/>
        <v>3956570</v>
      </c>
    </row>
    <row r="19" spans="1:8" ht="12.75">
      <c r="A19" s="101" t="str">
        <f>'A-N° Sinies Denun'!A19</f>
        <v>Renta Nacional</v>
      </c>
      <c r="B19" s="21">
        <v>356007</v>
      </c>
      <c r="C19" s="21">
        <v>38818</v>
      </c>
      <c r="D19" s="21">
        <v>9678</v>
      </c>
      <c r="E19" s="104">
        <f t="shared" si="0"/>
        <v>404503</v>
      </c>
      <c r="F19" s="21">
        <v>682602</v>
      </c>
      <c r="G19" s="21">
        <v>0</v>
      </c>
      <c r="H19" s="125">
        <f t="shared" si="1"/>
        <v>1087105</v>
      </c>
    </row>
    <row r="20" spans="1:8" ht="12.75">
      <c r="A20" s="101" t="str">
        <f>'A-N° Sinies Denun'!A20</f>
        <v>RSA</v>
      </c>
      <c r="B20" s="21">
        <v>223275</v>
      </c>
      <c r="C20" s="21">
        <v>14762</v>
      </c>
      <c r="D20" s="21">
        <v>22270</v>
      </c>
      <c r="E20" s="104">
        <f t="shared" si="0"/>
        <v>260307</v>
      </c>
      <c r="F20" s="21">
        <v>410659</v>
      </c>
      <c r="G20" s="21">
        <v>0</v>
      </c>
      <c r="H20" s="125">
        <f>SUM(E20:G20)</f>
        <v>670966</v>
      </c>
    </row>
    <row r="21" spans="1:8" ht="12.75">
      <c r="A21" s="101" t="str">
        <f>'A-N° Sinies Denun'!A21</f>
        <v>Zenit</v>
      </c>
      <c r="B21" s="21">
        <v>13133</v>
      </c>
      <c r="C21" s="21">
        <v>0</v>
      </c>
      <c r="D21" s="21">
        <v>6566</v>
      </c>
      <c r="E21" s="104">
        <f>SUM(B21:D21)</f>
        <v>19699</v>
      </c>
      <c r="F21" s="21">
        <v>58102</v>
      </c>
      <c r="G21" s="21">
        <v>0</v>
      </c>
      <c r="H21" s="104">
        <f>SUM(E21:G21)</f>
        <v>77801</v>
      </c>
    </row>
    <row r="22" spans="1:9" ht="12.75">
      <c r="A22" s="45"/>
      <c r="B22" s="46"/>
      <c r="C22" s="47"/>
      <c r="D22" s="47"/>
      <c r="E22" s="120"/>
      <c r="F22" s="48"/>
      <c r="G22" s="48"/>
      <c r="H22" s="126"/>
      <c r="I22" s="49"/>
    </row>
    <row r="23" spans="1:9" s="123" customFormat="1" ht="12.75" customHeight="1">
      <c r="A23" s="146" t="s">
        <v>11</v>
      </c>
      <c r="B23" s="147">
        <f aca="true" t="shared" si="2" ref="B23:H23">SUM(B10:B21)</f>
        <v>5580978</v>
      </c>
      <c r="C23" s="147">
        <f t="shared" si="2"/>
        <v>176438</v>
      </c>
      <c r="D23" s="147">
        <f t="shared" si="2"/>
        <v>470803</v>
      </c>
      <c r="E23" s="147">
        <f t="shared" si="2"/>
        <v>6228219</v>
      </c>
      <c r="F23" s="147">
        <f t="shared" si="2"/>
        <v>8283152</v>
      </c>
      <c r="G23" s="147">
        <f t="shared" si="2"/>
        <v>15169</v>
      </c>
      <c r="H23" s="148">
        <f t="shared" si="2"/>
        <v>14526540</v>
      </c>
      <c r="I23" s="130"/>
    </row>
    <row r="24" spans="1:8" ht="15.75">
      <c r="A24" s="50"/>
      <c r="B24" s="51"/>
      <c r="C24" s="52"/>
      <c r="D24" s="52"/>
      <c r="E24" s="121"/>
      <c r="F24" s="53"/>
      <c r="G24" s="53"/>
      <c r="H24" s="127"/>
    </row>
    <row r="30" ht="12.75" customHeight="1"/>
    <row r="48" ht="12.75" customHeight="1"/>
    <row r="49" ht="12.75" customHeight="1"/>
    <row r="50" ht="12.75" customHeight="1"/>
    <row r="51" ht="12.75" customHeight="1">
      <c r="G51" s="54"/>
    </row>
    <row r="52" ht="12.75" customHeight="1"/>
    <row r="54" spans="1:6" ht="12.75">
      <c r="A54" s="15"/>
      <c r="E54" s="44"/>
      <c r="F54" s="119"/>
    </row>
    <row r="55" spans="1:6" ht="12.75">
      <c r="A55" s="16"/>
      <c r="B55" s="195"/>
      <c r="E55" s="44"/>
      <c r="F55" s="129"/>
    </row>
    <row r="56" ht="12.75">
      <c r="E56" s="44"/>
    </row>
    <row r="57" ht="12.75">
      <c r="E57" s="44"/>
    </row>
    <row r="58" ht="12.75">
      <c r="E58" s="44"/>
    </row>
    <row r="59" ht="12.75">
      <c r="E59" s="44"/>
    </row>
    <row r="60" ht="12.75">
      <c r="E60" s="44"/>
    </row>
    <row r="61" ht="12.75">
      <c r="E61" s="44"/>
    </row>
    <row r="62" ht="12.75">
      <c r="E62" s="44"/>
    </row>
    <row r="63" ht="12.75">
      <c r="E63" s="44"/>
    </row>
    <row r="64" ht="12.75">
      <c r="E64" s="44"/>
    </row>
    <row r="65" ht="12.75">
      <c r="E65" s="44"/>
    </row>
    <row r="66" ht="12.75">
      <c r="E66" s="44"/>
    </row>
    <row r="67" ht="12.75">
      <c r="E67" s="44"/>
    </row>
    <row r="68" ht="12.75">
      <c r="E68" s="44"/>
    </row>
    <row r="69" ht="12.75">
      <c r="E69" s="44"/>
    </row>
    <row r="70" ht="12.75">
      <c r="E70" s="44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spans="5:10" ht="12.75">
      <c r="E90" s="44"/>
      <c r="J90" s="55"/>
    </row>
    <row r="91" ht="12.75">
      <c r="E91" s="44"/>
    </row>
    <row r="92" ht="12.75">
      <c r="E92" s="44"/>
    </row>
    <row r="93" ht="12.75">
      <c r="E93" s="44"/>
    </row>
    <row r="94" ht="12.75">
      <c r="E94" s="44"/>
    </row>
    <row r="95" ht="12.75">
      <c r="E95" s="44"/>
    </row>
    <row r="96" ht="12.75">
      <c r="E96" s="44"/>
    </row>
    <row r="97" ht="12.75">
      <c r="E97" s="44"/>
    </row>
    <row r="98" ht="12.75">
      <c r="E98" s="44"/>
    </row>
    <row r="99" ht="12.75">
      <c r="E99" s="44"/>
    </row>
    <row r="100" ht="12.75">
      <c r="E100" s="44"/>
    </row>
    <row r="101" ht="12.75">
      <c r="E101" s="44"/>
    </row>
    <row r="102" ht="12.75">
      <c r="E102" s="44"/>
    </row>
    <row r="103" ht="12.75">
      <c r="E103" s="44"/>
    </row>
    <row r="104" ht="12.75">
      <c r="E104" s="44"/>
    </row>
    <row r="105" ht="12.75">
      <c r="E105" s="44"/>
    </row>
    <row r="106" ht="12.75">
      <c r="E106" s="44"/>
    </row>
    <row r="107" ht="12.75">
      <c r="E107" s="44"/>
    </row>
    <row r="108" ht="12.75">
      <c r="E108" s="44"/>
    </row>
    <row r="109" ht="12.75">
      <c r="E109" s="44"/>
    </row>
    <row r="110" ht="12.75">
      <c r="E110" s="44"/>
    </row>
    <row r="111" ht="12.75">
      <c r="E111" s="44"/>
    </row>
    <row r="112" ht="12.75">
      <c r="E112" s="44"/>
    </row>
    <row r="113" ht="12.75">
      <c r="E113" s="44"/>
    </row>
    <row r="114" ht="12.75">
      <c r="E114" s="44"/>
    </row>
    <row r="115" ht="12.75">
      <c r="E115" s="44"/>
    </row>
    <row r="116" ht="12.75">
      <c r="E116" s="44"/>
    </row>
    <row r="117" ht="12.75">
      <c r="E117" s="44"/>
    </row>
    <row r="118" ht="12.75">
      <c r="E118" s="44"/>
    </row>
    <row r="119" ht="12.75">
      <c r="E119" s="44"/>
    </row>
    <row r="120" ht="12.75">
      <c r="E120" s="44"/>
    </row>
    <row r="121" ht="12.75">
      <c r="E121" s="44"/>
    </row>
    <row r="122" ht="12.75">
      <c r="E122" s="44"/>
    </row>
    <row r="123" ht="12.75">
      <c r="E123" s="44"/>
    </row>
    <row r="124" ht="12.75">
      <c r="E124" s="44"/>
    </row>
    <row r="125" ht="12.75">
      <c r="E125" s="44"/>
    </row>
    <row r="126" ht="12.75">
      <c r="E126" s="44"/>
    </row>
    <row r="127" ht="12.75">
      <c r="E127" s="44"/>
    </row>
    <row r="128" ht="12.75">
      <c r="E128" s="44"/>
    </row>
    <row r="129" ht="12.75">
      <c r="E129" s="44"/>
    </row>
    <row r="130" ht="12.75">
      <c r="E130" s="44"/>
    </row>
    <row r="131" ht="12.75">
      <c r="E131" s="44"/>
    </row>
    <row r="132" ht="12.75">
      <c r="E132" s="44"/>
    </row>
    <row r="133" ht="12.75">
      <c r="E133" s="44"/>
    </row>
    <row r="134" ht="12.75">
      <c r="E134" s="44"/>
    </row>
    <row r="135" ht="12.75">
      <c r="E135" s="44"/>
    </row>
    <row r="136" ht="12.75">
      <c r="E136" s="44"/>
    </row>
    <row r="137" ht="12.75">
      <c r="E137" s="44"/>
    </row>
    <row r="138" ht="12.75">
      <c r="E138" s="44"/>
    </row>
    <row r="139" ht="12.75">
      <c r="E139" s="44"/>
    </row>
    <row r="140" ht="12.75">
      <c r="E140" s="44"/>
    </row>
    <row r="141" ht="12.75">
      <c r="E141" s="44"/>
    </row>
    <row r="142" ht="12.75">
      <c r="E142" s="44"/>
    </row>
    <row r="143" ht="12.75">
      <c r="E143" s="44"/>
    </row>
    <row r="144" ht="12.75">
      <c r="E144" s="44"/>
    </row>
    <row r="145" ht="12.75">
      <c r="E145" s="44"/>
    </row>
    <row r="146" ht="12.75">
      <c r="E146" s="44"/>
    </row>
    <row r="147" ht="12.75">
      <c r="E147" s="44"/>
    </row>
    <row r="148" ht="12.75">
      <c r="E148" s="44"/>
    </row>
    <row r="149" ht="12.75">
      <c r="E149" s="44"/>
    </row>
    <row r="150" ht="12.75">
      <c r="E150" s="44"/>
    </row>
    <row r="151" ht="12.75">
      <c r="E151" s="44"/>
    </row>
    <row r="152" ht="12.75">
      <c r="E152" s="44"/>
    </row>
    <row r="153" ht="12.75">
      <c r="E153" s="44"/>
    </row>
    <row r="154" ht="12.75">
      <c r="E154" s="44"/>
    </row>
    <row r="155" ht="12.75">
      <c r="E155" s="44"/>
    </row>
    <row r="156" ht="12.75">
      <c r="E156" s="44"/>
    </row>
    <row r="157" ht="12.75">
      <c r="E157" s="44"/>
    </row>
    <row r="158" ht="12.75">
      <c r="E158" s="44"/>
    </row>
    <row r="159" ht="12.75">
      <c r="E159" s="44"/>
    </row>
    <row r="160" ht="12.75">
      <c r="E160" s="44"/>
    </row>
    <row r="161" ht="12.75">
      <c r="E161" s="44"/>
    </row>
    <row r="162" ht="12.75">
      <c r="E162" s="44"/>
    </row>
    <row r="163" ht="12.75">
      <c r="E163" s="44"/>
    </row>
    <row r="164" ht="12.75">
      <c r="E164" s="44"/>
    </row>
    <row r="165" ht="12.75">
      <c r="E165" s="44"/>
    </row>
    <row r="166" ht="12.75">
      <c r="E166" s="44"/>
    </row>
    <row r="167" ht="12.75">
      <c r="E167" s="44"/>
    </row>
    <row r="168" ht="12.75">
      <c r="E168" s="44"/>
    </row>
    <row r="169" ht="12.75">
      <c r="E169" s="44"/>
    </row>
    <row r="170" ht="12.75">
      <c r="E170" s="44"/>
    </row>
    <row r="171" ht="12.75">
      <c r="E171" s="44"/>
    </row>
    <row r="172" ht="12.75">
      <c r="E172" s="44"/>
    </row>
    <row r="173" ht="12.75">
      <c r="E173" s="44"/>
    </row>
    <row r="174" ht="12.75">
      <c r="E174" s="44"/>
    </row>
    <row r="175" ht="12.75">
      <c r="E175" s="44"/>
    </row>
    <row r="176" ht="12.75">
      <c r="E176" s="44"/>
    </row>
    <row r="177" ht="12.75">
      <c r="E177" s="44"/>
    </row>
    <row r="178" ht="12.75">
      <c r="E178" s="44"/>
    </row>
    <row r="179" ht="12.75">
      <c r="E179" s="44"/>
    </row>
    <row r="180" ht="12.75">
      <c r="E180" s="44"/>
    </row>
    <row r="181" ht="12.75">
      <c r="E181" s="44"/>
    </row>
    <row r="182" ht="12.75">
      <c r="E182" s="44"/>
    </row>
    <row r="183" ht="12.75">
      <c r="E183" s="44"/>
    </row>
    <row r="184" ht="12.75">
      <c r="E184" s="44"/>
    </row>
    <row r="185" ht="12.75">
      <c r="E185" s="44"/>
    </row>
    <row r="186" ht="12.75">
      <c r="E186" s="44"/>
    </row>
    <row r="187" ht="12.75">
      <c r="E187" s="44"/>
    </row>
    <row r="188" ht="12.75">
      <c r="E188" s="44"/>
    </row>
    <row r="189" ht="12.75">
      <c r="E189" s="44"/>
    </row>
    <row r="190" ht="12.75">
      <c r="E190" s="44"/>
    </row>
    <row r="191" ht="12.75">
      <c r="E191" s="44"/>
    </row>
    <row r="192" ht="12.75">
      <c r="E192" s="44"/>
    </row>
    <row r="193" ht="12.75">
      <c r="E193" s="44"/>
    </row>
    <row r="194" ht="12.75">
      <c r="E194" s="44"/>
    </row>
    <row r="195" ht="12.75">
      <c r="E195" s="44"/>
    </row>
    <row r="196" ht="12.75">
      <c r="E196" s="44"/>
    </row>
    <row r="197" ht="12.75">
      <c r="E197" s="44"/>
    </row>
    <row r="198" ht="12.75">
      <c r="E198" s="44"/>
    </row>
    <row r="199" ht="12.75">
      <c r="E199" s="44"/>
    </row>
    <row r="200" ht="12.75">
      <c r="E200" s="44"/>
    </row>
    <row r="201" ht="12.75">
      <c r="E201" s="44"/>
    </row>
    <row r="202" ht="12.75">
      <c r="E202" s="44"/>
    </row>
    <row r="203" ht="12.75">
      <c r="E203" s="44"/>
    </row>
    <row r="204" ht="12.75">
      <c r="E204" s="44"/>
    </row>
    <row r="205" ht="12.75">
      <c r="E205" s="44"/>
    </row>
    <row r="206" ht="12.75">
      <c r="E206" s="44"/>
    </row>
    <row r="207" ht="12.75">
      <c r="E207" s="44"/>
    </row>
    <row r="208" ht="12.75">
      <c r="E208" s="44"/>
    </row>
    <row r="209" ht="12.75">
      <c r="E209" s="44"/>
    </row>
    <row r="210" ht="12.75">
      <c r="E210" s="44"/>
    </row>
    <row r="211" ht="12.75">
      <c r="E211" s="44"/>
    </row>
    <row r="212" ht="12.75">
      <c r="E212" s="44"/>
    </row>
    <row r="213" ht="12.75">
      <c r="E213" s="44"/>
    </row>
    <row r="214" ht="12.75">
      <c r="E214" s="44"/>
    </row>
    <row r="215" ht="12.75">
      <c r="E215" s="44"/>
    </row>
    <row r="216" ht="12.75">
      <c r="E216" s="44"/>
    </row>
    <row r="217" ht="12.75">
      <c r="E217" s="44"/>
    </row>
    <row r="218" ht="12.75">
      <c r="E218" s="44"/>
    </row>
    <row r="219" ht="12.75">
      <c r="E219" s="44"/>
    </row>
    <row r="220" ht="12.75">
      <c r="E220" s="44"/>
    </row>
    <row r="221" ht="12.75">
      <c r="E221" s="44"/>
    </row>
    <row r="222" ht="12.75">
      <c r="E222" s="44"/>
    </row>
    <row r="223" ht="12.75">
      <c r="E223" s="44"/>
    </row>
    <row r="224" ht="12.75">
      <c r="E224" s="44"/>
    </row>
    <row r="225" ht="12.75">
      <c r="E225" s="44"/>
    </row>
    <row r="226" ht="12.75">
      <c r="E226" s="44"/>
    </row>
    <row r="227" ht="12.75">
      <c r="E227" s="44"/>
    </row>
    <row r="228" ht="12.75">
      <c r="E228" s="44"/>
    </row>
    <row r="229" ht="12.75">
      <c r="E229" s="44"/>
    </row>
    <row r="230" ht="12.75">
      <c r="E230" s="44"/>
    </row>
    <row r="231" ht="12.75">
      <c r="E231" s="44"/>
    </row>
    <row r="232" ht="12.75">
      <c r="E232" s="44"/>
    </row>
    <row r="233" ht="12.75">
      <c r="E233" s="44"/>
    </row>
    <row r="234" ht="12.75">
      <c r="E234" s="44"/>
    </row>
    <row r="235" ht="12.75">
      <c r="E235" s="44"/>
    </row>
    <row r="236" ht="12.75">
      <c r="E236" s="44"/>
    </row>
    <row r="237" ht="12.75">
      <c r="E237" s="44"/>
    </row>
    <row r="238" ht="12.75">
      <c r="E238" s="44"/>
    </row>
    <row r="239" ht="12.75">
      <c r="E239" s="44"/>
    </row>
    <row r="240" ht="12.75">
      <c r="E240" s="44"/>
    </row>
    <row r="241" ht="12.75">
      <c r="E241" s="44"/>
    </row>
    <row r="242" ht="12.75">
      <c r="E242" s="44"/>
    </row>
    <row r="243" ht="12.75">
      <c r="E243" s="44"/>
    </row>
    <row r="244" ht="12.75">
      <c r="E244" s="44"/>
    </row>
    <row r="245" ht="12.75">
      <c r="E245" s="44"/>
    </row>
    <row r="246" ht="12.75">
      <c r="E246" s="44"/>
    </row>
    <row r="247" ht="12.75">
      <c r="E247" s="44"/>
    </row>
    <row r="248" ht="12.75">
      <c r="E248" s="44"/>
    </row>
    <row r="249" ht="12.75">
      <c r="E249" s="4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zoomScalePageLayoutView="0" workbookViewId="0" topLeftCell="A4">
      <selection activeCell="I14" sqref="I14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5" t="s">
        <v>62</v>
      </c>
    </row>
    <row r="4" spans="1:6" ht="12.75">
      <c r="A4" s="43"/>
      <c r="B4" s="44"/>
      <c r="C4" s="44"/>
      <c r="D4" s="44"/>
      <c r="E4" s="119"/>
      <c r="F4" s="44"/>
    </row>
    <row r="5" spans="1:6" ht="12.75">
      <c r="A5" s="140" t="s">
        <v>46</v>
      </c>
      <c r="B5" s="44"/>
      <c r="C5" s="44"/>
      <c r="D5" s="44"/>
      <c r="E5" s="119"/>
      <c r="F5" s="44"/>
    </row>
    <row r="6" spans="1:6" ht="12.75">
      <c r="A6" s="137" t="str">
        <f>'D-Sinies Pag Direc'!A6</f>
        <v>      (entre el 1 de enero y 31 de junio de 2011, montos expresados en miles de pesos de junio de 2011)</v>
      </c>
      <c r="B6" s="122"/>
      <c r="C6" s="44"/>
      <c r="D6" s="44"/>
      <c r="E6" s="119"/>
      <c r="F6" s="44"/>
    </row>
    <row r="7" spans="1:6" ht="12.75">
      <c r="A7" s="174"/>
      <c r="B7" s="211" t="s">
        <v>78</v>
      </c>
      <c r="C7" s="212"/>
      <c r="D7" s="179" t="s">
        <v>48</v>
      </c>
      <c r="E7" s="179" t="s">
        <v>49</v>
      </c>
      <c r="F7" s="180" t="s">
        <v>50</v>
      </c>
    </row>
    <row r="8" spans="1:6" ht="12.75">
      <c r="A8" s="181" t="s">
        <v>1</v>
      </c>
      <c r="B8" s="183" t="s">
        <v>51</v>
      </c>
      <c r="C8" s="183" t="s">
        <v>52</v>
      </c>
      <c r="D8" s="190" t="s">
        <v>79</v>
      </c>
      <c r="E8" s="190" t="s">
        <v>53</v>
      </c>
      <c r="F8" s="191" t="s">
        <v>54</v>
      </c>
    </row>
    <row r="9" spans="1:6" ht="12.75">
      <c r="A9" s="181"/>
      <c r="B9" s="192"/>
      <c r="C9" s="193"/>
      <c r="D9" s="190" t="s">
        <v>80</v>
      </c>
      <c r="E9" s="182" t="s">
        <v>55</v>
      </c>
      <c r="F9" s="191" t="s">
        <v>56</v>
      </c>
    </row>
    <row r="10" spans="1:6" ht="12.75">
      <c r="A10" s="185"/>
      <c r="B10" s="187" t="s">
        <v>57</v>
      </c>
      <c r="C10" s="187" t="s">
        <v>58</v>
      </c>
      <c r="D10" s="187" t="s">
        <v>59</v>
      </c>
      <c r="E10" s="187" t="s">
        <v>60</v>
      </c>
      <c r="F10" s="189" t="s">
        <v>61</v>
      </c>
    </row>
    <row r="11" spans="1:6" ht="12.75">
      <c r="A11" s="100" t="str">
        <f>'D-Sinies Pag Direc'!A10</f>
        <v>Aseguradora Magallanes</v>
      </c>
      <c r="B11" s="150">
        <f>'D-Sinies Pag Direc'!H10</f>
        <v>1895122</v>
      </c>
      <c r="C11" s="21">
        <v>1415253</v>
      </c>
      <c r="D11" s="21">
        <v>1042720</v>
      </c>
      <c r="E11" s="21">
        <v>1110851</v>
      </c>
      <c r="F11" s="128">
        <f aca="true" t="shared" si="0" ref="F11:F20">SUM(B11:D11)-E11</f>
        <v>3242244</v>
      </c>
    </row>
    <row r="12" spans="1:6" ht="12.75">
      <c r="A12" s="100" t="str">
        <f>'D-Sinies Pag Direc'!A11</f>
        <v>Bci</v>
      </c>
      <c r="B12" s="150">
        <f>'D-Sinies Pag Direc'!H11</f>
        <v>4638599</v>
      </c>
      <c r="C12" s="21">
        <v>884959</v>
      </c>
      <c r="D12" s="21">
        <v>2907749</v>
      </c>
      <c r="E12" s="21">
        <v>852852</v>
      </c>
      <c r="F12" s="128">
        <f t="shared" si="0"/>
        <v>7578455</v>
      </c>
    </row>
    <row r="13" spans="1:6" ht="12.75">
      <c r="A13" s="100" t="str">
        <f>'D-Sinies Pag Direc'!A12</f>
        <v>Chilena Consolidada</v>
      </c>
      <c r="B13" s="150">
        <f>'D-Sinies Pag Direc'!H12</f>
        <v>869324</v>
      </c>
      <c r="C13" s="21">
        <v>164848</v>
      </c>
      <c r="D13" s="21">
        <v>356517</v>
      </c>
      <c r="E13" s="21">
        <v>208742</v>
      </c>
      <c r="F13" s="128">
        <f t="shared" si="0"/>
        <v>1181947</v>
      </c>
    </row>
    <row r="14" spans="1:6" ht="12.75">
      <c r="A14" s="100" t="str">
        <f>'D-Sinies Pag Direc'!A13</f>
        <v>Consorcio Nacional</v>
      </c>
      <c r="B14" s="150">
        <f>'D-Sinies Pag Direc'!H13</f>
        <v>454222</v>
      </c>
      <c r="C14" s="21">
        <v>106751</v>
      </c>
      <c r="D14" s="21">
        <v>236740</v>
      </c>
      <c r="E14" s="21">
        <v>101563</v>
      </c>
      <c r="F14" s="128">
        <f t="shared" si="0"/>
        <v>696150</v>
      </c>
    </row>
    <row r="15" spans="1:6" ht="12.75">
      <c r="A15" s="100" t="str">
        <f>'D-Sinies Pag Direc'!A14</f>
        <v>HDI</v>
      </c>
      <c r="B15" s="150">
        <f>'D-Sinies Pag Direc'!H14</f>
        <v>751</v>
      </c>
      <c r="C15" s="21">
        <v>396</v>
      </c>
      <c r="D15" s="21">
        <v>0</v>
      </c>
      <c r="E15" s="21">
        <v>1503</v>
      </c>
      <c r="F15" s="128">
        <f t="shared" si="0"/>
        <v>-356</v>
      </c>
    </row>
    <row r="16" spans="1:6" ht="12.75">
      <c r="A16" s="100" t="str">
        <f>'D-Sinies Pag Direc'!A15</f>
        <v>ING Vida</v>
      </c>
      <c r="B16" s="150">
        <f>'D-Sinies Pag Direc'!H15</f>
        <v>0</v>
      </c>
      <c r="C16" s="21">
        <v>92217</v>
      </c>
      <c r="D16" s="21">
        <v>0</v>
      </c>
      <c r="E16" s="21">
        <v>92217</v>
      </c>
      <c r="F16" s="128">
        <f t="shared" si="0"/>
        <v>0</v>
      </c>
    </row>
    <row r="17" spans="1:6" ht="12.75">
      <c r="A17" s="100" t="str">
        <f>'D-Sinies Pag Direc'!A16</f>
        <v>Liberty</v>
      </c>
      <c r="B17" s="150">
        <f>'D-Sinies Pag Direc'!H16</f>
        <v>209454</v>
      </c>
      <c r="C17" s="21">
        <v>52749</v>
      </c>
      <c r="D17" s="21">
        <v>130223</v>
      </c>
      <c r="E17" s="21">
        <v>57958</v>
      </c>
      <c r="F17" s="128">
        <f>SUM(B17:D17)-E17</f>
        <v>334468</v>
      </c>
    </row>
    <row r="18" spans="1:6" ht="12.75">
      <c r="A18" s="100" t="str">
        <f>'D-Sinies Pag Direc'!A17</f>
        <v>Mapfre</v>
      </c>
      <c r="B18" s="150">
        <f>'D-Sinies Pag Direc'!H17</f>
        <v>666626</v>
      </c>
      <c r="C18" s="21">
        <v>548567</v>
      </c>
      <c r="D18" s="21">
        <v>471551</v>
      </c>
      <c r="E18" s="21">
        <v>654326</v>
      </c>
      <c r="F18" s="128">
        <f t="shared" si="0"/>
        <v>1032418</v>
      </c>
    </row>
    <row r="19" spans="1:6" ht="12.75">
      <c r="A19" s="100" t="str">
        <f>'D-Sinies Pag Direc'!A18</f>
        <v>C.S.G. Penta Security</v>
      </c>
      <c r="B19" s="150">
        <f>'D-Sinies Pag Direc'!H18</f>
        <v>3956570</v>
      </c>
      <c r="C19" s="21">
        <v>1098593</v>
      </c>
      <c r="D19" s="21">
        <v>2124698</v>
      </c>
      <c r="E19" s="21">
        <v>1137466</v>
      </c>
      <c r="F19" s="128">
        <f>SUM(B19:D19)-E19</f>
        <v>6042395</v>
      </c>
    </row>
    <row r="20" spans="1:6" ht="12.75">
      <c r="A20" s="100" t="str">
        <f>'D-Sinies Pag Direc'!A19</f>
        <v>Renta Nacional</v>
      </c>
      <c r="B20" s="150">
        <f>'D-Sinies Pag Direc'!H19</f>
        <v>1087105</v>
      </c>
      <c r="C20" s="197">
        <v>138100</v>
      </c>
      <c r="D20" s="21">
        <v>258183</v>
      </c>
      <c r="E20" s="21">
        <v>221061</v>
      </c>
      <c r="F20" s="128">
        <f t="shared" si="0"/>
        <v>1262327</v>
      </c>
    </row>
    <row r="21" spans="1:6" ht="12.75">
      <c r="A21" s="100" t="str">
        <f>'D-Sinies Pag Direc'!A20</f>
        <v>RSA</v>
      </c>
      <c r="B21" s="150">
        <f>'D-Sinies Pag Direc'!H20</f>
        <v>670966</v>
      </c>
      <c r="C21" s="197">
        <v>1445955</v>
      </c>
      <c r="D21" s="21">
        <v>156933</v>
      </c>
      <c r="E21" s="21">
        <v>1371583</v>
      </c>
      <c r="F21" s="128">
        <f>SUM(B21:D21)-E21</f>
        <v>902271</v>
      </c>
    </row>
    <row r="22" spans="1:6" ht="12.75">
      <c r="A22" s="100" t="str">
        <f>'D-Sinies Pag Direc'!A21</f>
        <v>Zenit</v>
      </c>
      <c r="B22" s="150">
        <f>'D-Sinies Pag Direc'!H21</f>
        <v>77801</v>
      </c>
      <c r="C22" s="197">
        <v>12413</v>
      </c>
      <c r="D22" s="21">
        <v>11257</v>
      </c>
      <c r="E22" s="21">
        <v>15995</v>
      </c>
      <c r="F22" s="209">
        <f>SUM(B22:D22)-E22</f>
        <v>85476</v>
      </c>
    </row>
    <row r="23" spans="1:6" ht="12.75">
      <c r="A23" s="45"/>
      <c r="B23" s="46"/>
      <c r="C23" s="47"/>
      <c r="D23" s="47"/>
      <c r="E23" s="47"/>
      <c r="F23" s="126"/>
    </row>
    <row r="24" spans="1:6" ht="12.75">
      <c r="A24" s="149" t="s">
        <v>11</v>
      </c>
      <c r="B24" s="150">
        <f>SUM(B11:B22)</f>
        <v>14526540</v>
      </c>
      <c r="C24" s="150">
        <f>SUM(C11:C22)</f>
        <v>5960801</v>
      </c>
      <c r="D24" s="150">
        <f>SUM(D11:D22)</f>
        <v>7696571</v>
      </c>
      <c r="E24" s="150">
        <f>SUM(E11:E22)</f>
        <v>5826117</v>
      </c>
      <c r="F24" s="3">
        <f>+B24+C24+D24-E24</f>
        <v>22357795</v>
      </c>
    </row>
    <row r="25" spans="1:6" ht="15.75">
      <c r="A25" s="50"/>
      <c r="B25" s="51"/>
      <c r="C25" s="52"/>
      <c r="D25" s="52"/>
      <c r="E25" s="52"/>
      <c r="F25" s="127"/>
    </row>
    <row r="27" spans="3:6" ht="12.75">
      <c r="C27" s="196"/>
      <c r="F27" s="196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2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22.421875" style="57" customWidth="1"/>
    <col min="2" max="5" width="11.7109375" style="57" customWidth="1"/>
    <col min="6" max="6" width="12.28125" style="57" customWidth="1"/>
    <col min="7" max="9" width="11.7109375" style="57" customWidth="1"/>
    <col min="10" max="16384" width="11.421875" style="57" customWidth="1"/>
  </cols>
  <sheetData>
    <row r="1" ht="12.75">
      <c r="A1" s="56"/>
    </row>
    <row r="3" ht="12.75">
      <c r="A3" s="105" t="s">
        <v>62</v>
      </c>
    </row>
    <row r="4" ht="12.75">
      <c r="A4" s="56"/>
    </row>
    <row r="5" spans="1:9" ht="12.75">
      <c r="A5" s="58" t="s">
        <v>0</v>
      </c>
      <c r="B5" s="59"/>
      <c r="C5" s="59"/>
      <c r="E5" s="59"/>
      <c r="F5" s="59"/>
      <c r="G5" s="59"/>
      <c r="H5" s="59"/>
      <c r="I5" s="59"/>
    </row>
    <row r="6" spans="1:9" ht="12.75">
      <c r="A6" s="2" t="str">
        <f>'A-N° Sinies Denun'!$A$6</f>
        <v>      (entre el 1 de enero y  31 de junio de 2011)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61"/>
      <c r="B7" s="62"/>
      <c r="C7" s="63"/>
      <c r="D7" s="63"/>
      <c r="E7" s="63"/>
      <c r="F7" s="63"/>
      <c r="G7" s="63"/>
      <c r="H7" s="63"/>
      <c r="I7" s="64"/>
    </row>
    <row r="8" spans="1:9" ht="12.75">
      <c r="A8" s="65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102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68"/>
      <c r="B9" s="69"/>
      <c r="C9" s="69"/>
      <c r="D9" s="69"/>
      <c r="E9" s="69"/>
      <c r="F9" s="69"/>
      <c r="G9" s="69"/>
      <c r="H9" s="69"/>
      <c r="I9" s="70"/>
    </row>
    <row r="10" spans="1:9" ht="12.75">
      <c r="A10" s="101" t="str">
        <f>'A-N° Sinies Denun'!A10</f>
        <v>Aseguradora Magallanes</v>
      </c>
      <c r="B10" s="21">
        <v>402061</v>
      </c>
      <c r="C10" s="21">
        <v>157162</v>
      </c>
      <c r="D10" s="21">
        <v>797</v>
      </c>
      <c r="E10" s="21">
        <v>2034</v>
      </c>
      <c r="F10" s="21">
        <v>8396</v>
      </c>
      <c r="G10" s="21">
        <v>575</v>
      </c>
      <c r="H10" s="21">
        <v>24446</v>
      </c>
      <c r="I10" s="4">
        <f aca="true" t="shared" si="0" ref="I10:I19">SUM(B10:H10)</f>
        <v>595471</v>
      </c>
    </row>
    <row r="11" spans="1:9" ht="12.75">
      <c r="A11" s="101" t="str">
        <f>'A-N° Sinies Denun'!A11</f>
        <v>Bci</v>
      </c>
      <c r="B11" s="21">
        <v>374966</v>
      </c>
      <c r="C11" s="21">
        <v>159653</v>
      </c>
      <c r="D11" s="21">
        <v>42170</v>
      </c>
      <c r="E11" s="21">
        <v>12119</v>
      </c>
      <c r="F11" s="21">
        <v>36582</v>
      </c>
      <c r="G11" s="21">
        <v>12038</v>
      </c>
      <c r="H11" s="21">
        <v>28666</v>
      </c>
      <c r="I11" s="4">
        <f t="shared" si="0"/>
        <v>666194</v>
      </c>
    </row>
    <row r="12" spans="1:9" ht="12.75">
      <c r="A12" s="101" t="str">
        <f>'A-N° Sinies Denun'!A12</f>
        <v>Chilena Consolidada</v>
      </c>
      <c r="B12" s="21">
        <v>80115</v>
      </c>
      <c r="C12" s="21">
        <v>23451</v>
      </c>
      <c r="D12" s="21">
        <v>30</v>
      </c>
      <c r="E12" s="21">
        <v>10</v>
      </c>
      <c r="F12" s="21">
        <v>681</v>
      </c>
      <c r="G12" s="21">
        <v>3</v>
      </c>
      <c r="H12" s="21">
        <v>2065</v>
      </c>
      <c r="I12" s="4">
        <f t="shared" si="0"/>
        <v>106355</v>
      </c>
    </row>
    <row r="13" spans="1:9" ht="12.75">
      <c r="A13" s="101" t="str">
        <f>'A-N° Sinies Denun'!A13</f>
        <v>Consorcio Nacional</v>
      </c>
      <c r="B13" s="21">
        <v>162309</v>
      </c>
      <c r="C13" s="21">
        <v>29404</v>
      </c>
      <c r="D13" s="21">
        <v>1559</v>
      </c>
      <c r="E13" s="21">
        <v>1</v>
      </c>
      <c r="F13" s="21">
        <v>1277</v>
      </c>
      <c r="G13" s="21">
        <v>102</v>
      </c>
      <c r="H13" s="21">
        <v>2447</v>
      </c>
      <c r="I13" s="4">
        <f t="shared" si="0"/>
        <v>197099</v>
      </c>
    </row>
    <row r="14" spans="1:9" ht="12.75">
      <c r="A14" s="101" t="str">
        <f>'A-N° Sinies Denun'!A14</f>
        <v>HDI</v>
      </c>
      <c r="B14" s="21">
        <v>645</v>
      </c>
      <c r="C14" s="21">
        <v>434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">
        <f t="shared" si="0"/>
        <v>1079</v>
      </c>
    </row>
    <row r="15" spans="1:9" ht="12.75">
      <c r="A15" s="101" t="str">
        <f>'A-N° Sinies Denun'!A15</f>
        <v>ING Vida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4">
        <f t="shared" si="0"/>
        <v>0</v>
      </c>
    </row>
    <row r="16" spans="1:9" ht="12.75">
      <c r="A16" s="101" t="str">
        <f>'A-N° Sinies Denun'!A16</f>
        <v>Liberty</v>
      </c>
      <c r="B16" s="21">
        <v>23456</v>
      </c>
      <c r="C16" s="21">
        <v>15905</v>
      </c>
      <c r="D16" s="21">
        <v>623</v>
      </c>
      <c r="E16" s="21">
        <v>161</v>
      </c>
      <c r="F16" s="21">
        <v>43</v>
      </c>
      <c r="G16" s="21">
        <v>258</v>
      </c>
      <c r="H16" s="21">
        <v>0</v>
      </c>
      <c r="I16" s="4">
        <f t="shared" si="0"/>
        <v>40446</v>
      </c>
    </row>
    <row r="17" spans="1:9" ht="12.75">
      <c r="A17" s="101" t="str">
        <f>'A-N° Sinies Denun'!A17</f>
        <v>Mapfre</v>
      </c>
      <c r="B17" s="21">
        <v>141292</v>
      </c>
      <c r="C17" s="21">
        <v>30578</v>
      </c>
      <c r="D17" s="21">
        <v>951</v>
      </c>
      <c r="E17" s="21">
        <v>5967</v>
      </c>
      <c r="F17" s="21">
        <v>4110</v>
      </c>
      <c r="G17" s="21">
        <v>1462</v>
      </c>
      <c r="H17" s="21">
        <v>3014</v>
      </c>
      <c r="I17" s="4">
        <f t="shared" si="0"/>
        <v>187374</v>
      </c>
    </row>
    <row r="18" spans="1:9" ht="12.75">
      <c r="A18" s="101" t="str">
        <f>'A-N° Sinies Denun'!A18</f>
        <v>C.S.G. Penta Security</v>
      </c>
      <c r="B18" s="21">
        <v>201288</v>
      </c>
      <c r="C18" s="21">
        <v>168403</v>
      </c>
      <c r="D18" s="21">
        <v>26228</v>
      </c>
      <c r="E18" s="21">
        <v>7177</v>
      </c>
      <c r="F18" s="21">
        <v>11467</v>
      </c>
      <c r="G18" s="21">
        <v>30468</v>
      </c>
      <c r="H18" s="21">
        <v>9994</v>
      </c>
      <c r="I18" s="4">
        <f t="shared" si="0"/>
        <v>455025</v>
      </c>
    </row>
    <row r="19" spans="1:9" ht="12.75">
      <c r="A19" s="101" t="str">
        <f>'A-N° Sinies Denun'!A19</f>
        <v>Renta Nacional</v>
      </c>
      <c r="B19" s="21">
        <v>29254</v>
      </c>
      <c r="C19" s="21">
        <v>24351</v>
      </c>
      <c r="D19" s="21">
        <v>614</v>
      </c>
      <c r="E19" s="21">
        <v>883</v>
      </c>
      <c r="F19" s="21">
        <v>5</v>
      </c>
      <c r="G19" s="21">
        <v>1772</v>
      </c>
      <c r="H19" s="21">
        <v>2984</v>
      </c>
      <c r="I19" s="4">
        <f t="shared" si="0"/>
        <v>59863</v>
      </c>
    </row>
    <row r="20" spans="1:9" s="201" customFormat="1" ht="12.75">
      <c r="A20" s="101" t="str">
        <f>'A-N° Sinies Denun'!A20</f>
        <v>RSA</v>
      </c>
      <c r="B20" s="194">
        <v>117160</v>
      </c>
      <c r="C20" s="194">
        <v>23143</v>
      </c>
      <c r="D20" s="194">
        <v>2558</v>
      </c>
      <c r="E20" s="194">
        <v>2393</v>
      </c>
      <c r="F20" s="194">
        <v>3748</v>
      </c>
      <c r="G20" s="194">
        <v>1808</v>
      </c>
      <c r="H20" s="194">
        <v>2280</v>
      </c>
      <c r="I20" s="203">
        <f>SUM(B20:H20)</f>
        <v>153090</v>
      </c>
    </row>
    <row r="21" spans="1:9" s="201" customFormat="1" ht="12.75">
      <c r="A21" s="101" t="str">
        <f>'A-N° Sinies Denun'!A21</f>
        <v>Zenit</v>
      </c>
      <c r="B21" s="194">
        <v>34672</v>
      </c>
      <c r="C21" s="194">
        <v>10152</v>
      </c>
      <c r="D21" s="194">
        <v>1</v>
      </c>
      <c r="E21" s="194">
        <v>0</v>
      </c>
      <c r="F21" s="194">
        <v>1124</v>
      </c>
      <c r="G21" s="194">
        <v>0</v>
      </c>
      <c r="H21" s="194">
        <v>252</v>
      </c>
      <c r="I21" s="210">
        <f>SUM(B21:H21)</f>
        <v>46201</v>
      </c>
    </row>
    <row r="22" spans="1:9" ht="12.75">
      <c r="A22" s="72"/>
      <c r="B22" s="73"/>
      <c r="C22" s="74"/>
      <c r="D22" s="74"/>
      <c r="E22" s="74"/>
      <c r="F22" s="74"/>
      <c r="G22" s="75"/>
      <c r="H22" s="75"/>
      <c r="I22" s="76"/>
    </row>
    <row r="23" spans="1:10" ht="12.75">
      <c r="A23" s="77" t="s">
        <v>11</v>
      </c>
      <c r="B23" s="5">
        <f aca="true" t="shared" si="1" ref="B23:I23">SUM(B10:B21)</f>
        <v>1567218</v>
      </c>
      <c r="C23" s="6">
        <f t="shared" si="1"/>
        <v>642636</v>
      </c>
      <c r="D23" s="6">
        <f t="shared" si="1"/>
        <v>75531</v>
      </c>
      <c r="E23" s="6">
        <f t="shared" si="1"/>
        <v>30745</v>
      </c>
      <c r="F23" s="6">
        <f t="shared" si="1"/>
        <v>67433</v>
      </c>
      <c r="G23" s="7">
        <f t="shared" si="1"/>
        <v>48486</v>
      </c>
      <c r="H23" s="7">
        <f t="shared" si="1"/>
        <v>76148</v>
      </c>
      <c r="I23" s="8">
        <f t="shared" si="1"/>
        <v>2508197</v>
      </c>
      <c r="J23" s="78"/>
    </row>
    <row r="24" spans="1:9" ht="12.75" customHeight="1">
      <c r="A24" s="79"/>
      <c r="B24" s="80"/>
      <c r="C24" s="81"/>
      <c r="D24" s="81"/>
      <c r="E24" s="81"/>
      <c r="F24" s="81"/>
      <c r="G24" s="82"/>
      <c r="H24" s="83"/>
      <c r="I24" s="84"/>
    </row>
    <row r="25" spans="1:9" ht="12.75">
      <c r="A25" s="59"/>
      <c r="B25" s="59"/>
      <c r="C25" s="59"/>
      <c r="D25" s="59"/>
      <c r="E25" s="59"/>
      <c r="F25" s="59"/>
      <c r="G25" s="59"/>
      <c r="H25" s="59"/>
      <c r="I25" s="59"/>
    </row>
    <row r="26" spans="1:9" ht="12.75">
      <c r="A26" s="59"/>
      <c r="B26" s="59"/>
      <c r="C26" s="59"/>
      <c r="D26" s="59"/>
      <c r="E26" s="59"/>
      <c r="F26" s="59"/>
      <c r="G26" s="59"/>
      <c r="H26" s="59"/>
      <c r="I26" s="59"/>
    </row>
    <row r="27" spans="1:9" ht="12.75">
      <c r="A27" s="59"/>
      <c r="B27" s="59"/>
      <c r="C27" s="59"/>
      <c r="D27" s="59"/>
      <c r="E27" s="59"/>
      <c r="F27" s="59"/>
      <c r="G27" s="59"/>
      <c r="H27" s="59"/>
      <c r="I27" s="59"/>
    </row>
    <row r="28" spans="1:9" ht="12.75">
      <c r="A28" s="59"/>
      <c r="B28" s="59"/>
      <c r="C28" s="59"/>
      <c r="D28" s="59"/>
      <c r="E28" s="59"/>
      <c r="F28" s="59"/>
      <c r="G28" s="59"/>
      <c r="H28" s="59"/>
      <c r="I28" s="59"/>
    </row>
    <row r="30" ht="12.75">
      <c r="L30" s="86"/>
    </row>
    <row r="50" ht="12.75">
      <c r="J50" s="78"/>
    </row>
    <row r="51" ht="12.75">
      <c r="J51" s="78"/>
    </row>
    <row r="54" spans="1:9" ht="12.75">
      <c r="A54" s="85"/>
      <c r="B54" s="59"/>
      <c r="C54" s="59"/>
      <c r="D54" s="59"/>
      <c r="E54" s="59"/>
      <c r="F54" s="59"/>
      <c r="G54" s="59"/>
      <c r="H54" s="59"/>
      <c r="I54" s="59"/>
    </row>
    <row r="55" spans="1:9" ht="12.75">
      <c r="A55" s="85"/>
      <c r="B55" s="59"/>
      <c r="C55" s="59"/>
      <c r="D55" s="59"/>
      <c r="E55" s="59"/>
      <c r="F55" s="59"/>
      <c r="G55" s="59"/>
      <c r="H55" s="59"/>
      <c r="I55" s="59"/>
    </row>
    <row r="56" spans="1:9" ht="12.75">
      <c r="A56" s="85"/>
      <c r="B56" s="59"/>
      <c r="C56" s="59"/>
      <c r="D56" s="59"/>
      <c r="E56" s="59"/>
      <c r="F56" s="59"/>
      <c r="G56" s="59"/>
      <c r="H56" s="59"/>
      <c r="I56" s="59"/>
    </row>
    <row r="57" spans="1:9" ht="12.75">
      <c r="A57" s="85"/>
      <c r="B57" s="59"/>
      <c r="C57" s="59"/>
      <c r="D57" s="59"/>
      <c r="E57" s="59"/>
      <c r="F57" s="59"/>
      <c r="G57" s="59"/>
      <c r="H57" s="59"/>
      <c r="I57" s="59"/>
    </row>
    <row r="58" spans="1:9" ht="12.75">
      <c r="A58" s="85"/>
      <c r="B58" s="59"/>
      <c r="C58" s="59"/>
      <c r="D58" s="59"/>
      <c r="E58" s="59"/>
      <c r="F58" s="59"/>
      <c r="G58" s="59"/>
      <c r="H58" s="59"/>
      <c r="I58" s="59"/>
    </row>
    <row r="112" ht="12.75">
      <c r="A112" s="99"/>
    </row>
  </sheetData>
  <sheetProtection/>
  <printOptions/>
  <pageMargins left="1.1811023622047245" right="0.2362204724409449" top="0.84" bottom="0.4330708661417323" header="0" footer="0"/>
  <pageSetup orientation="landscape" paperSize="5" r:id="rId1"/>
  <rowBreaks count="3" manualBreakCount="3">
    <brk id="25" max="255" man="1"/>
    <brk id="54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6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5" t="s">
        <v>62</v>
      </c>
    </row>
    <row r="5" spans="1:9" ht="12.75">
      <c r="A5" s="58" t="s">
        <v>12</v>
      </c>
      <c r="B5" s="60"/>
      <c r="C5" s="59"/>
      <c r="D5" s="59"/>
      <c r="E5" s="59"/>
      <c r="F5" s="59"/>
      <c r="G5" s="59"/>
      <c r="H5" s="59"/>
      <c r="I5" s="59"/>
    </row>
    <row r="6" spans="1:9" ht="12.75">
      <c r="A6" s="2" t="str">
        <f>'D-Sinies Pag Direc'!$A$6</f>
        <v>      (entre el 1 de enero y 31 de junio de 2011, montos expresados en miles de pesos de junio de 2011)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87"/>
      <c r="B7" s="62"/>
      <c r="C7" s="63"/>
      <c r="D7" s="63"/>
      <c r="E7" s="63"/>
      <c r="F7" s="63"/>
      <c r="G7" s="63"/>
      <c r="H7" s="63"/>
      <c r="I7" s="64"/>
    </row>
    <row r="8" spans="1:9" ht="12.75">
      <c r="A8" s="88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89"/>
      <c r="B9" s="69"/>
      <c r="C9" s="69"/>
      <c r="D9" s="69"/>
      <c r="E9" s="69"/>
      <c r="F9" s="69"/>
      <c r="G9" s="69"/>
      <c r="H9" s="69"/>
      <c r="I9" s="70"/>
    </row>
    <row r="10" spans="1:9" ht="12.75">
      <c r="A10" s="100" t="str">
        <f>'F-N° Seg Contrat'!A10</f>
        <v>Aseguradora Magallanes</v>
      </c>
      <c r="B10" s="71">
        <v>5559509</v>
      </c>
      <c r="C10" s="71">
        <v>1976299</v>
      </c>
      <c r="D10" s="71">
        <v>18437</v>
      </c>
      <c r="E10" s="71">
        <v>54715</v>
      </c>
      <c r="F10" s="71">
        <v>283200</v>
      </c>
      <c r="G10" s="71">
        <v>10687</v>
      </c>
      <c r="H10" s="71">
        <v>705977</v>
      </c>
      <c r="I10" s="4">
        <f aca="true" t="shared" si="0" ref="I10:I19">SUM(B10:H10)</f>
        <v>8608824</v>
      </c>
    </row>
    <row r="11" spans="1:9" ht="12.75">
      <c r="A11" s="100" t="str">
        <f>'F-N° Seg Contrat'!A11</f>
        <v>Bci</v>
      </c>
      <c r="B11" s="71">
        <v>3721419</v>
      </c>
      <c r="C11" s="71">
        <v>1896653</v>
      </c>
      <c r="D11" s="71">
        <v>885566</v>
      </c>
      <c r="E11" s="71">
        <v>455542</v>
      </c>
      <c r="F11" s="71">
        <v>1179432</v>
      </c>
      <c r="G11" s="71">
        <v>243227</v>
      </c>
      <c r="H11" s="71">
        <v>228066</v>
      </c>
      <c r="I11" s="4">
        <f t="shared" si="0"/>
        <v>8609905</v>
      </c>
    </row>
    <row r="12" spans="1:9" ht="12.75">
      <c r="A12" s="100" t="str">
        <f>'F-N° Seg Contrat'!A12</f>
        <v>Chilena Consolidada</v>
      </c>
      <c r="B12" s="71">
        <v>824460</v>
      </c>
      <c r="C12" s="71">
        <v>316386</v>
      </c>
      <c r="D12" s="71">
        <v>359</v>
      </c>
      <c r="E12" s="71">
        <v>303</v>
      </c>
      <c r="F12" s="71">
        <v>28040</v>
      </c>
      <c r="G12" s="71">
        <v>31</v>
      </c>
      <c r="H12" s="71">
        <v>23602</v>
      </c>
      <c r="I12" s="4">
        <f t="shared" si="0"/>
        <v>1193181</v>
      </c>
    </row>
    <row r="13" spans="1:9" ht="12.75">
      <c r="A13" s="100" t="str">
        <f>'F-N° Seg Contrat'!A13</f>
        <v>Consorcio Nacional</v>
      </c>
      <c r="B13" s="71">
        <v>1611400</v>
      </c>
      <c r="C13" s="194">
        <v>370640</v>
      </c>
      <c r="D13" s="71">
        <v>30172</v>
      </c>
      <c r="E13" s="71">
        <v>204</v>
      </c>
      <c r="F13" s="71">
        <v>51629</v>
      </c>
      <c r="G13" s="71">
        <v>2415</v>
      </c>
      <c r="H13" s="71">
        <v>12545</v>
      </c>
      <c r="I13" s="4">
        <f>SUM(B13:H13)</f>
        <v>2079005</v>
      </c>
    </row>
    <row r="14" spans="1:9" ht="12.75">
      <c r="A14" s="100" t="str">
        <f>'F-N° Seg Contrat'!A14</f>
        <v>HDI</v>
      </c>
      <c r="B14" s="71">
        <v>5563</v>
      </c>
      <c r="C14" s="71">
        <v>4251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4">
        <f t="shared" si="0"/>
        <v>9814</v>
      </c>
    </row>
    <row r="15" spans="1:9" ht="12.75">
      <c r="A15" s="100" t="str">
        <f>'F-N° Seg Contrat'!A15</f>
        <v>ING Vida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4">
        <f t="shared" si="0"/>
        <v>0</v>
      </c>
    </row>
    <row r="16" spans="1:9" ht="12.75">
      <c r="A16" s="100" t="str">
        <f>'F-N° Seg Contrat'!A16</f>
        <v>Liberty</v>
      </c>
      <c r="B16" s="71">
        <v>211229</v>
      </c>
      <c r="C16" s="71">
        <v>167491</v>
      </c>
      <c r="D16" s="71">
        <v>12187</v>
      </c>
      <c r="E16" s="71">
        <v>2715</v>
      </c>
      <c r="F16" s="71">
        <v>1598</v>
      </c>
      <c r="G16" s="71">
        <v>4877</v>
      </c>
      <c r="H16" s="71">
        <v>0</v>
      </c>
      <c r="I16" s="4">
        <f>SUM(B16:H16)</f>
        <v>400097</v>
      </c>
    </row>
    <row r="17" spans="1:9" ht="12.75">
      <c r="A17" s="100" t="str">
        <f>'F-N° Seg Contrat'!A17</f>
        <v>Mapfre</v>
      </c>
      <c r="B17" s="71">
        <v>1198358</v>
      </c>
      <c r="C17" s="71">
        <v>344431</v>
      </c>
      <c r="D17" s="71">
        <v>22821</v>
      </c>
      <c r="E17" s="71">
        <v>840515</v>
      </c>
      <c r="F17" s="71">
        <v>142390</v>
      </c>
      <c r="G17" s="71">
        <v>25433</v>
      </c>
      <c r="H17" s="71">
        <v>16614</v>
      </c>
      <c r="I17" s="4">
        <f t="shared" si="0"/>
        <v>2590562</v>
      </c>
    </row>
    <row r="18" spans="1:9" ht="12.75">
      <c r="A18" s="100" t="str">
        <f>'F-N° Seg Contrat'!A18</f>
        <v>C.S.G. Penta Security</v>
      </c>
      <c r="B18" s="71">
        <v>2038999</v>
      </c>
      <c r="C18" s="71">
        <v>1932723</v>
      </c>
      <c r="D18" s="71">
        <v>445936</v>
      </c>
      <c r="E18" s="71">
        <v>645374</v>
      </c>
      <c r="F18" s="71">
        <v>413861</v>
      </c>
      <c r="G18" s="71">
        <v>567860</v>
      </c>
      <c r="H18" s="71">
        <v>132611</v>
      </c>
      <c r="I18" s="4">
        <f t="shared" si="0"/>
        <v>6177364</v>
      </c>
    </row>
    <row r="19" spans="1:9" ht="12.75">
      <c r="A19" s="100" t="str">
        <f>'F-N° Seg Contrat'!A19</f>
        <v>Renta Nacional</v>
      </c>
      <c r="B19" s="71">
        <v>275307</v>
      </c>
      <c r="C19" s="71">
        <v>276298</v>
      </c>
      <c r="D19" s="71">
        <v>12471</v>
      </c>
      <c r="E19" s="71">
        <v>40297</v>
      </c>
      <c r="F19" s="71">
        <v>146</v>
      </c>
      <c r="G19" s="71">
        <v>28813</v>
      </c>
      <c r="H19" s="71">
        <v>35985</v>
      </c>
      <c r="I19" s="4">
        <f t="shared" si="0"/>
        <v>669317</v>
      </c>
    </row>
    <row r="20" spans="1:9" s="204" customFormat="1" ht="12.75">
      <c r="A20" s="202" t="str">
        <f>'F-N° Seg Contrat'!A20</f>
        <v>RSA</v>
      </c>
      <c r="B20" s="194">
        <v>1045704</v>
      </c>
      <c r="C20" s="194">
        <v>288963</v>
      </c>
      <c r="D20" s="194">
        <v>52983</v>
      </c>
      <c r="E20" s="194">
        <v>87423</v>
      </c>
      <c r="F20" s="194">
        <v>138723</v>
      </c>
      <c r="G20" s="194">
        <v>34271</v>
      </c>
      <c r="H20" s="194">
        <v>13429</v>
      </c>
      <c r="I20" s="203">
        <f>SUM(B20:H20)</f>
        <v>1661496</v>
      </c>
    </row>
    <row r="21" spans="1:9" s="204" customFormat="1" ht="12.75">
      <c r="A21" s="202" t="str">
        <f>'F-N° Seg Contrat'!A21</f>
        <v>Zenit</v>
      </c>
      <c r="B21" s="194">
        <v>271299</v>
      </c>
      <c r="C21" s="194">
        <v>106389</v>
      </c>
      <c r="D21" s="194">
        <v>0</v>
      </c>
      <c r="E21" s="194">
        <v>0</v>
      </c>
      <c r="F21" s="194">
        <v>24138</v>
      </c>
      <c r="G21" s="194">
        <v>0</v>
      </c>
      <c r="H21" s="194">
        <v>1196</v>
      </c>
      <c r="I21" s="210">
        <f>SUM(B21:H21)</f>
        <v>403022</v>
      </c>
    </row>
    <row r="22" spans="1:9" ht="12.75">
      <c r="A22" s="72"/>
      <c r="B22" s="73"/>
      <c r="C22" s="74"/>
      <c r="D22" s="74"/>
      <c r="E22" s="74"/>
      <c r="F22" s="74"/>
      <c r="G22" s="75"/>
      <c r="H22" s="75"/>
      <c r="I22" s="76"/>
    </row>
    <row r="23" spans="1:9" ht="12.75">
      <c r="A23" s="77" t="s">
        <v>11</v>
      </c>
      <c r="B23" s="5">
        <f aca="true" t="shared" si="1" ref="B23:I23">SUM(B10:B21)</f>
        <v>16763247</v>
      </c>
      <c r="C23" s="6">
        <f t="shared" si="1"/>
        <v>7680524</v>
      </c>
      <c r="D23" s="6">
        <f t="shared" si="1"/>
        <v>1480932</v>
      </c>
      <c r="E23" s="6">
        <f t="shared" si="1"/>
        <v>2127088</v>
      </c>
      <c r="F23" s="6">
        <f t="shared" si="1"/>
        <v>2263157</v>
      </c>
      <c r="G23" s="7">
        <f t="shared" si="1"/>
        <v>917614</v>
      </c>
      <c r="H23" s="7">
        <f t="shared" si="1"/>
        <v>1170025</v>
      </c>
      <c r="I23" s="8">
        <f t="shared" si="1"/>
        <v>32402587</v>
      </c>
    </row>
    <row r="24" spans="1:9" ht="12.75">
      <c r="A24" s="90"/>
      <c r="B24" s="91"/>
      <c r="C24" s="81"/>
      <c r="D24" s="81"/>
      <c r="E24" s="81"/>
      <c r="F24" s="81"/>
      <c r="G24" s="82"/>
      <c r="H24" s="82"/>
      <c r="I24" s="92"/>
    </row>
    <row r="26" ht="12.75">
      <c r="I26" s="196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8"/>
  <sheetViews>
    <sheetView tabSelected="1" zoomScalePageLayoutView="0" workbookViewId="0" topLeftCell="A1">
      <selection activeCell="L17" sqref="L17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5" t="s">
        <v>62</v>
      </c>
    </row>
    <row r="5" spans="1:9" ht="12.75">
      <c r="A5" s="58" t="s">
        <v>13</v>
      </c>
      <c r="B5" s="59"/>
      <c r="C5" s="59"/>
      <c r="D5" s="57"/>
      <c r="E5" s="59"/>
      <c r="F5" s="59"/>
      <c r="G5" s="59"/>
      <c r="H5" s="59"/>
      <c r="I5" s="57"/>
    </row>
    <row r="6" spans="1:9" ht="12.75">
      <c r="A6" s="2" t="str">
        <f>'G-Prima Tot x Tip V'!A6</f>
        <v>      (entre el 1 de enero y 31 de junio de 2011, montos expresados en miles de pesos de junio de 2011)</v>
      </c>
      <c r="B6" s="60"/>
      <c r="C6" s="59"/>
      <c r="D6" s="59"/>
      <c r="E6" s="59"/>
      <c r="F6" s="59"/>
      <c r="G6" s="59"/>
      <c r="H6" s="59"/>
      <c r="I6" s="57"/>
    </row>
    <row r="7" spans="1:9" ht="12.75">
      <c r="A7" s="87"/>
      <c r="B7" s="62"/>
      <c r="C7" s="63"/>
      <c r="D7" s="63"/>
      <c r="E7" s="63"/>
      <c r="F7" s="63"/>
      <c r="G7" s="63"/>
      <c r="H7" s="63"/>
      <c r="I7" s="64"/>
    </row>
    <row r="8" spans="1:9" ht="12.75">
      <c r="A8" s="88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85</v>
      </c>
    </row>
    <row r="9" spans="1:9" ht="12.75">
      <c r="A9" s="89"/>
      <c r="B9" s="69"/>
      <c r="C9" s="69"/>
      <c r="D9" s="69"/>
      <c r="E9" s="69"/>
      <c r="F9" s="69"/>
      <c r="G9" s="69"/>
      <c r="H9" s="69"/>
      <c r="I9" s="70"/>
    </row>
    <row r="10" spans="1:9" ht="12.75">
      <c r="A10" s="100" t="str">
        <f>'F-N° Seg Contrat'!A10</f>
        <v>Aseguradora Magallanes</v>
      </c>
      <c r="B10" s="9">
        <f>'G-Prima Tot x Tip V'!B10/'F-N° Seg Contrat'!B10*1000</f>
        <v>13827.526171401852</v>
      </c>
      <c r="C10" s="9">
        <f>'G-Prima Tot x Tip V'!C10/'F-N° Seg Contrat'!C10*1000</f>
        <v>12574.916328374544</v>
      </c>
      <c r="D10" s="9">
        <f>'G-Prima Tot x Tip V'!D10/'F-N° Seg Contrat'!D10*1000</f>
        <v>23132.998745294855</v>
      </c>
      <c r="E10" s="9">
        <f>'G-Prima Tot x Tip V'!E10/'F-N° Seg Contrat'!E10*1000</f>
        <v>26900.196656833825</v>
      </c>
      <c r="F10" s="9">
        <f>'G-Prima Tot x Tip V'!F10/'F-N° Seg Contrat'!F10*1000</f>
        <v>33730.34778465937</v>
      </c>
      <c r="G10" s="9">
        <f>'G-Prima Tot x Tip V'!G10/'F-N° Seg Contrat'!G10*1000</f>
        <v>18586.08695652174</v>
      </c>
      <c r="H10" s="9">
        <f>'G-Prima Tot x Tip V'!H10/'F-N° Seg Contrat'!H10*1000</f>
        <v>28879.039515667184</v>
      </c>
      <c r="I10" s="13">
        <f>'G-Prima Tot x Tip V'!I10/'F-N° Seg Contrat'!I10*1000</f>
        <v>14457.167519492974</v>
      </c>
    </row>
    <row r="11" spans="1:9" ht="12.75">
      <c r="A11" s="100" t="str">
        <f>'F-N° Seg Contrat'!A11</f>
        <v>Bci</v>
      </c>
      <c r="B11" s="9">
        <f>'G-Prima Tot x Tip V'!B11/'F-N° Seg Contrat'!B11*1000</f>
        <v>9924.683838001312</v>
      </c>
      <c r="C11" s="9">
        <f>'G-Prima Tot x Tip V'!C11/'F-N° Seg Contrat'!C11*1000</f>
        <v>11879.84566528659</v>
      </c>
      <c r="D11" s="9">
        <f>'G-Prima Tot x Tip V'!D11/'F-N° Seg Contrat'!D11*1000</f>
        <v>20999.905145838275</v>
      </c>
      <c r="E11" s="9">
        <f>'G-Prima Tot x Tip V'!E11/'F-N° Seg Contrat'!E11*1000</f>
        <v>37589.07500618863</v>
      </c>
      <c r="F11" s="9">
        <f>'G-Prima Tot x Tip V'!F11/'F-N° Seg Contrat'!F11*1000</f>
        <v>32240.774151221915</v>
      </c>
      <c r="G11" s="9">
        <f>'G-Prima Tot x Tip V'!G11/'F-N° Seg Contrat'!G11*1000</f>
        <v>20204.93437448081</v>
      </c>
      <c r="H11" s="9">
        <f>'G-Prima Tot x Tip V'!H11/'F-N° Seg Contrat'!H11*1000</f>
        <v>7955.97572036559</v>
      </c>
      <c r="I11" s="13">
        <f>'G-Prima Tot x Tip V'!I11/'F-N° Seg Contrat'!I11*1000</f>
        <v>12924.020630627116</v>
      </c>
    </row>
    <row r="12" spans="1:9" ht="12.75">
      <c r="A12" s="100" t="str">
        <f>'F-N° Seg Contrat'!A12</f>
        <v>Chilena Consolidada</v>
      </c>
      <c r="B12" s="9">
        <f>'G-Prima Tot x Tip V'!B12/'F-N° Seg Contrat'!B12*1000</f>
        <v>10290.956749672347</v>
      </c>
      <c r="C12" s="9">
        <f>'G-Prima Tot x Tip V'!C12/'F-N° Seg Contrat'!C12*1000</f>
        <v>13491.364973775106</v>
      </c>
      <c r="D12" s="9">
        <f>'G-Prima Tot x Tip V'!D12/'F-N° Seg Contrat'!D12*1000</f>
        <v>11966.666666666666</v>
      </c>
      <c r="E12" s="9">
        <f>'G-Prima Tot x Tip V'!E12/'F-N° Seg Contrat'!E12*1000</f>
        <v>30300</v>
      </c>
      <c r="F12" s="9">
        <f>'G-Prima Tot x Tip V'!F12/'F-N° Seg Contrat'!F12*1000</f>
        <v>41174.74302496329</v>
      </c>
      <c r="G12" s="9">
        <f>'G-Prima Tot x Tip V'!G12/'F-N° Seg Contrat'!G12*1000</f>
        <v>10333.333333333334</v>
      </c>
      <c r="H12" s="9">
        <f>'G-Prima Tot x Tip V'!H12/'F-N° Seg Contrat'!H12*1000</f>
        <v>11429.53995157385</v>
      </c>
      <c r="I12" s="13">
        <f>'G-Prima Tot x Tip V'!I12/'F-N° Seg Contrat'!I12*1000</f>
        <v>11218.85195806497</v>
      </c>
    </row>
    <row r="13" spans="1:9" ht="12.75">
      <c r="A13" s="100" t="str">
        <f>'F-N° Seg Contrat'!A13</f>
        <v>Consorcio Nacional</v>
      </c>
      <c r="B13" s="9">
        <f>'G-Prima Tot x Tip V'!B13/'F-N° Seg Contrat'!B13*1000</f>
        <v>9927.976883598567</v>
      </c>
      <c r="C13" s="9">
        <f>'G-Prima Tot x Tip V'!D13/'F-N° Seg Contrat'!C13*1000</f>
        <v>1026.1188953883827</v>
      </c>
      <c r="D13" s="9">
        <f>'G-Prima Tot x Tip V'!E13/'F-N° Seg Contrat'!D13*1000</f>
        <v>130.8531109685696</v>
      </c>
      <c r="E13" s="9">
        <f>'G-Prima Tot x Tip V'!F13/'F-N° Seg Contrat'!E13*1000</f>
        <v>51629000</v>
      </c>
      <c r="F13" s="9">
        <f>'G-Prima Tot x Tip V'!G13/'F-N° Seg Contrat'!F13*1000</f>
        <v>1891.1511354737668</v>
      </c>
      <c r="G13" s="9">
        <f>'G-Prima Tot x Tip V'!H13/'F-N° Seg Contrat'!G13*1000</f>
        <v>122990.19607843137</v>
      </c>
      <c r="H13" s="9">
        <f>'G-Prima Tot x Tip V'!H13/'F-N° Seg Contrat'!H13*1000</f>
        <v>5126.685737637924</v>
      </c>
      <c r="I13" s="13">
        <f>'G-Prima Tot x Tip V'!I13/'F-N° Seg Contrat'!I13*1000</f>
        <v>10548.024089416993</v>
      </c>
    </row>
    <row r="14" spans="1:9" ht="12.75">
      <c r="A14" s="100" t="str">
        <f>'F-N° Seg Contrat'!A14</f>
        <v>HDI</v>
      </c>
      <c r="B14" s="9">
        <f>'G-Prima Tot x Tip V'!B14/'F-N° Seg Contrat'!B14*1000</f>
        <v>8624.80620155039</v>
      </c>
      <c r="C14" s="9">
        <f>'G-Prima Tot x Tip V'!C14/'F-N° Seg Contrat'!C14*1000</f>
        <v>9794.930875576038</v>
      </c>
      <c r="D14" s="213" t="s">
        <v>96</v>
      </c>
      <c r="E14" s="213" t="s">
        <v>96</v>
      </c>
      <c r="F14" s="213" t="s">
        <v>96</v>
      </c>
      <c r="G14" s="213" t="s">
        <v>96</v>
      </c>
      <c r="H14" s="213" t="s">
        <v>96</v>
      </c>
      <c r="I14" s="13">
        <f>'G-Prima Tot x Tip V'!I14/'F-N° Seg Contrat'!I14*1000</f>
        <v>9095.45875810936</v>
      </c>
    </row>
    <row r="15" spans="1:9" ht="12.75">
      <c r="A15" s="100" t="str">
        <f>'F-N° Seg Contrat'!A15</f>
        <v>ING Vida</v>
      </c>
      <c r="B15" s="213" t="s">
        <v>96</v>
      </c>
      <c r="C15" s="213" t="s">
        <v>96</v>
      </c>
      <c r="D15" s="213" t="s">
        <v>96</v>
      </c>
      <c r="E15" s="213" t="s">
        <v>96</v>
      </c>
      <c r="F15" s="213" t="s">
        <v>96</v>
      </c>
      <c r="G15" s="213" t="s">
        <v>96</v>
      </c>
      <c r="H15" s="213" t="s">
        <v>96</v>
      </c>
      <c r="I15" s="13" t="s">
        <v>96</v>
      </c>
    </row>
    <row r="16" spans="1:9" ht="12.75">
      <c r="A16" s="100" t="str">
        <f>'F-N° Seg Contrat'!A16</f>
        <v>Liberty</v>
      </c>
      <c r="B16" s="9">
        <f>'G-Prima Tot x Tip V'!B16/'F-N° Seg Contrat'!B16*1000</f>
        <v>9005.329126875853</v>
      </c>
      <c r="C16" s="9">
        <f>'G-Prima Tot x Tip V'!C16/'F-N° Seg Contrat'!C16*1000</f>
        <v>10530.713612071675</v>
      </c>
      <c r="D16" s="9">
        <f>'G-Prima Tot x Tip V'!D16/'F-N° Seg Contrat'!D16*1000</f>
        <v>19561.79775280899</v>
      </c>
      <c r="E16" s="9">
        <f>'G-Prima Tot x Tip V'!E16/'F-N° Seg Contrat'!E16*1000</f>
        <v>16863.35403726708</v>
      </c>
      <c r="F16" s="9">
        <f>'G-Prima Tot x Tip V'!F16/'F-N° Seg Contrat'!F16*1000</f>
        <v>37162.79069767442</v>
      </c>
      <c r="G16" s="9">
        <f>'G-Prima Tot x Tip V'!G16/'F-N° Seg Contrat'!G16*1000</f>
        <v>18903.100775193798</v>
      </c>
      <c r="H16" s="213" t="s">
        <v>96</v>
      </c>
      <c r="I16" s="13">
        <f>'G-Prima Tot x Tip V'!I16/'F-N° Seg Contrat'!I16*1000</f>
        <v>9892.127775305345</v>
      </c>
    </row>
    <row r="17" spans="1:9" ht="12.75">
      <c r="A17" s="100" t="str">
        <f>'F-N° Seg Contrat'!A17</f>
        <v>Mapfre</v>
      </c>
      <c r="B17" s="9">
        <f>'G-Prima Tot x Tip V'!B17/'F-N° Seg Contrat'!B17*1000</f>
        <v>8481.428530985477</v>
      </c>
      <c r="C17" s="9">
        <f>'G-Prima Tot x Tip V'!C17/'F-N° Seg Contrat'!C17*1000</f>
        <v>11264.013342926286</v>
      </c>
      <c r="D17" s="9">
        <f>'G-Prima Tot x Tip V'!D17/'F-N° Seg Contrat'!D17*1000</f>
        <v>23996.84542586751</v>
      </c>
      <c r="E17" s="9">
        <f>'G-Prima Tot x Tip V'!E17/'F-N° Seg Contrat'!E17*1000</f>
        <v>140860.56644880172</v>
      </c>
      <c r="F17" s="9">
        <f>'G-Prima Tot x Tip V'!F17/'F-N° Seg Contrat'!F17*1000</f>
        <v>34644.76885644769</v>
      </c>
      <c r="G17" s="9">
        <f>'G-Prima Tot x Tip V'!G17/'F-N° Seg Contrat'!G17*1000</f>
        <v>17396.032831737346</v>
      </c>
      <c r="H17" s="9">
        <f>'G-Prima Tot x Tip V'!H17/'F-N° Seg Contrat'!H17*1000</f>
        <v>5512.2760451227605</v>
      </c>
      <c r="I17" s="13">
        <f>'G-Prima Tot x Tip V'!I17/'F-N° Seg Contrat'!I17*1000</f>
        <v>13825.621484304118</v>
      </c>
    </row>
    <row r="18" spans="1:9" ht="12.75">
      <c r="A18" s="100" t="str">
        <f>'F-N° Seg Contrat'!A18</f>
        <v>C.S.G. Penta Security</v>
      </c>
      <c r="B18" s="9">
        <f>'G-Prima Tot x Tip V'!B18/'F-N° Seg Contrat'!B18*1000</f>
        <v>10129.75934978737</v>
      </c>
      <c r="C18" s="9">
        <f>'G-Prima Tot x Tip V'!C18/'F-N° Seg Contrat'!C18*1000</f>
        <v>11476.772979103698</v>
      </c>
      <c r="D18" s="9">
        <f>'G-Prima Tot x Tip V'!D18/'F-N° Seg Contrat'!D18*1000</f>
        <v>17002.287631538813</v>
      </c>
      <c r="E18" s="9">
        <f>'G-Prima Tot x Tip V'!E18/'F-N° Seg Contrat'!E18*1000</f>
        <v>89922.53030514142</v>
      </c>
      <c r="F18" s="9">
        <f>'G-Prima Tot x Tip V'!F18/'F-N° Seg Contrat'!F18*1000</f>
        <v>36091.479898840145</v>
      </c>
      <c r="G18" s="9">
        <f>'G-Prima Tot x Tip V'!G18/'F-N° Seg Contrat'!G18*1000</f>
        <v>18637.915189707233</v>
      </c>
      <c r="H18" s="9">
        <f>'G-Prima Tot x Tip V'!H18/'F-N° Seg Contrat'!H18*1000</f>
        <v>13269.061436862117</v>
      </c>
      <c r="I18" s="13">
        <f>'G-Prima Tot x Tip V'!I18/'F-N° Seg Contrat'!I18*1000</f>
        <v>13575.878248447887</v>
      </c>
    </row>
    <row r="19" spans="1:9" ht="12.75">
      <c r="A19" s="100" t="str">
        <f>'F-N° Seg Contrat'!A19</f>
        <v>Renta Nacional</v>
      </c>
      <c r="B19" s="9">
        <f>'G-Prima Tot x Tip V'!B19/'F-N° Seg Contrat'!B19*1000</f>
        <v>9410.91816503726</v>
      </c>
      <c r="C19" s="9">
        <f>'G-Prima Tot x Tip V'!C19/'F-N° Seg Contrat'!C19*1000</f>
        <v>11346.474477434193</v>
      </c>
      <c r="D19" s="9">
        <f>'G-Prima Tot x Tip V'!D19/'F-N° Seg Contrat'!D19*1000</f>
        <v>20311.074918566774</v>
      </c>
      <c r="E19" s="9">
        <f>'G-Prima Tot x Tip V'!E19/'F-N° Seg Contrat'!E19*1000</f>
        <v>45636.46659116648</v>
      </c>
      <c r="F19" s="9">
        <f>'G-Prima Tot x Tip V'!F19/'F-N° Seg Contrat'!F19*1000</f>
        <v>29200</v>
      </c>
      <c r="G19" s="9">
        <f>'G-Prima Tot x Tip V'!G19/'F-N° Seg Contrat'!G19*1000</f>
        <v>16260.158013544018</v>
      </c>
      <c r="H19" s="9">
        <f>'G-Prima Tot x Tip V'!H19/'F-N° Seg Contrat'!H19*1000</f>
        <v>12059.3163538874</v>
      </c>
      <c r="I19" s="13">
        <f>'G-Prima Tot x Tip V'!I19/'F-N° Seg Contrat'!I19*1000</f>
        <v>11180.812856021248</v>
      </c>
    </row>
    <row r="20" spans="1:9" ht="12.75">
      <c r="A20" s="100" t="str">
        <f>'F-N° Seg Contrat'!A20</f>
        <v>RSA</v>
      </c>
      <c r="B20" s="9">
        <f>'G-Prima Tot x Tip V'!B20/'F-N° Seg Contrat'!B20*1000</f>
        <v>8925.435302150905</v>
      </c>
      <c r="C20" s="9">
        <f>'G-Prima Tot x Tip V'!C20/'F-N° Seg Contrat'!C20*1000</f>
        <v>12485.978481614311</v>
      </c>
      <c r="D20" s="9">
        <f>'G-Prima Tot x Tip V'!D20/'F-N° Seg Contrat'!D20*1000</f>
        <v>20712.666145426112</v>
      </c>
      <c r="E20" s="9">
        <f>'G-Prima Tot x Tip V'!E20/'F-N° Seg Contrat'!E20*1000</f>
        <v>36532.8040117008</v>
      </c>
      <c r="F20" s="9">
        <f>'G-Prima Tot x Tip V'!F20/'F-N° Seg Contrat'!F20*1000</f>
        <v>37012.54002134472</v>
      </c>
      <c r="G20" s="9">
        <f>'G-Prima Tot x Tip V'!G20/'F-N° Seg Contrat'!G20*1000</f>
        <v>18955.199115044248</v>
      </c>
      <c r="H20" s="199">
        <f>'G-Prima Tot x Tip V'!H20/'F-N° Seg Contrat'!H20*1000</f>
        <v>5889.912280701754</v>
      </c>
      <c r="I20" s="200">
        <f>'G-Prima Tot x Tip V'!I20/'F-N° Seg Contrat'!I20*1000</f>
        <v>10853.066823437193</v>
      </c>
    </row>
    <row r="21" spans="1:9" ht="12.75">
      <c r="A21" s="100" t="str">
        <f>'F-N° Seg Contrat'!A21</f>
        <v>Zenit</v>
      </c>
      <c r="B21" s="9">
        <f>'G-Prima Tot x Tip V'!B21/'F-N° Seg Contrat'!B21*1000</f>
        <v>7824.728887863405</v>
      </c>
      <c r="C21" s="9">
        <f>'G-Prima Tot x Tip V'!C21/'F-N° Seg Contrat'!C21*1000</f>
        <v>10479.609929078015</v>
      </c>
      <c r="D21" s="213" t="s">
        <v>96</v>
      </c>
      <c r="E21" s="213" t="s">
        <v>96</v>
      </c>
      <c r="F21" s="9">
        <f>'G-Prima Tot x Tip V'!F21/'F-N° Seg Contrat'!F21*1000</f>
        <v>21475.08896797153</v>
      </c>
      <c r="G21" s="213" t="s">
        <v>96</v>
      </c>
      <c r="H21" s="199">
        <f>'G-Prima Tot x Tip V'!H21/'F-N° Seg Contrat'!H21*1000</f>
        <v>4746.0317460317465</v>
      </c>
      <c r="I21" s="200">
        <f>'G-Prima Tot x Tip V'!I21/'F-N° Seg Contrat'!I21*1000</f>
        <v>8723.231098893963</v>
      </c>
    </row>
    <row r="22" spans="1:9" ht="12.75">
      <c r="A22" s="72"/>
      <c r="B22" s="93"/>
      <c r="C22" s="94"/>
      <c r="D22" s="94"/>
      <c r="E22" s="94"/>
      <c r="F22" s="94"/>
      <c r="G22" s="95"/>
      <c r="H22" s="198"/>
      <c r="I22" s="96"/>
    </row>
    <row r="23" spans="1:9" ht="12.75">
      <c r="A23" s="77" t="s">
        <v>14</v>
      </c>
      <c r="B23" s="12">
        <f>'G-Prima Tot x Tip V'!B23/'F-N° Seg Contrat'!B23*1000</f>
        <v>10696.180748306873</v>
      </c>
      <c r="C23" s="12">
        <f>'G-Prima Tot x Tip V'!C23/'F-N° Seg Contrat'!C23*1000</f>
        <v>11951.593125813057</v>
      </c>
      <c r="D23" s="12">
        <f>'G-Prima Tot x Tip V'!D23/'F-N° Seg Contrat'!D23*1000</f>
        <v>19606.94284465981</v>
      </c>
      <c r="E23" s="12">
        <f>'G-Prima Tot x Tip V'!E23/'F-N° Seg Contrat'!E23*1000</f>
        <v>69184.84306391283</v>
      </c>
      <c r="F23" s="12">
        <f>'G-Prima Tot x Tip V'!F23/'F-N° Seg Contrat'!F23*1000</f>
        <v>33561.56481248053</v>
      </c>
      <c r="G23" s="12">
        <f>'G-Prima Tot x Tip V'!G23/'F-N° Seg Contrat'!G23*1000</f>
        <v>18925.33927319226</v>
      </c>
      <c r="H23" s="12">
        <f>'G-Prima Tot x Tip V'!H23/'F-N° Seg Contrat'!H23*1000</f>
        <v>15365.144192887534</v>
      </c>
      <c r="I23" s="14">
        <f>'G-Prima Tot x Tip V'!I23/'F-N° Seg Contrat'!I23*1000</f>
        <v>12918.677041715624</v>
      </c>
    </row>
    <row r="24" spans="1:9" ht="12.75">
      <c r="A24" s="97"/>
      <c r="B24" s="83"/>
      <c r="C24" s="83"/>
      <c r="D24" s="83"/>
      <c r="E24" s="83"/>
      <c r="F24" s="83"/>
      <c r="G24" s="83"/>
      <c r="H24" s="83"/>
      <c r="I24" s="98"/>
    </row>
    <row r="25" spans="1:9" ht="12.75">
      <c r="A25" s="85"/>
      <c r="B25" s="59"/>
      <c r="C25" s="59"/>
      <c r="D25" s="59"/>
      <c r="E25" s="59"/>
      <c r="F25" s="59"/>
      <c r="G25" s="59"/>
      <c r="H25" s="59"/>
      <c r="I25" s="57"/>
    </row>
    <row r="26" spans="1:9" ht="12.75">
      <c r="A26" s="85"/>
      <c r="B26" s="59"/>
      <c r="C26" s="59"/>
      <c r="D26" s="59"/>
      <c r="E26" s="59"/>
      <c r="F26" s="59"/>
      <c r="G26" s="59"/>
      <c r="H26" s="59"/>
      <c r="I26" s="57"/>
    </row>
    <row r="27" spans="1:9" ht="12.75">
      <c r="A27" s="85"/>
      <c r="B27" s="59"/>
      <c r="C27" s="59"/>
      <c r="D27" s="59"/>
      <c r="E27" s="59"/>
      <c r="F27" s="59"/>
      <c r="G27" s="59"/>
      <c r="H27" s="59"/>
      <c r="I27" s="57"/>
    </row>
    <row r="28" spans="1:9" ht="12.75">
      <c r="A28" s="85"/>
      <c r="B28" s="59"/>
      <c r="C28" s="59"/>
      <c r="D28" s="59"/>
      <c r="E28" s="59"/>
      <c r="F28" s="59"/>
      <c r="G28" s="59"/>
      <c r="H28" s="59"/>
      <c r="I28" s="57"/>
    </row>
  </sheetData>
  <sheetProtection/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2009-06-01T19:22:39Z</cp:lastPrinted>
  <dcterms:created xsi:type="dcterms:W3CDTF">1998-11-26T15:05:36Z</dcterms:created>
  <dcterms:modified xsi:type="dcterms:W3CDTF">2011-09-07T14:09:05Z</dcterms:modified>
  <cp:category/>
  <cp:version/>
  <cp:contentType/>
  <cp:contentStatus/>
</cp:coreProperties>
</file>