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1" activeTab="6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<sst xmlns="http://schemas.openxmlformats.org/spreadsheetml/2006/main" count="165" uniqueCount="97">
  <si>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</si>
  <si>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</si>
  <si>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</si>
  <si>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</si>
  <si>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</si>
  <si>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</si>
  <si>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</si>
  <si>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</si>
  <si>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</si>
  <si>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</si>
  <si>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</si>
  <si>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</si>
  <si>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</si>
  <si>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</si>
  <si>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</si>
  <si>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</si>
  <si>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</si>
  <si>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</si>
  <si>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</si>
  <si>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</si>
  <si>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</si>
  <si>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</si>
  <si>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</si>
  <si>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</si>
  <si>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</si>
  <si>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</si>
  <si>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</si>
  <si>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</si>
  <si>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</si>
  <si>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</si>
  <si>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</si>
  <si>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</si>
  <si>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</si>
  <si>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</si>
  <si>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</si>
  <si>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</si>
  <si>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</si>
  <si>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</si>
  <si>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</si>
  <si>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</si>
  <si>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</si>
  <si>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</si>
  <si>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</si>
  <si>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</si>
  <si>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</si>
  <si>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</si>
  <si>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</si>
  <si>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</si>
  <si>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</si>
  <si>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</si>
  <si>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</si>
  <si>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</si>
  <si>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</si>
  <si>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</si>
  <si>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</si>
  <si>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</si>
  <si>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</si>
  <si>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</si>
  <si>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</si>
  <si>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</si>
  <si>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</si>
  <si>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</si>
  <si>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</si>
  <si>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</si>
  <si>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</si>
  <si>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</si>
  <si>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</si>
  <si>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</si>
  <si>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</si>
  <si>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</si>
  <si>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</si>
  <si>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</si>
  <si>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</si>
  <si>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</si>
  <si>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</si>
  <si>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</si>
  <si>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</si>
  <si>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</si>
  <si>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</si>
  <si>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</si>
  <si>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</si>
  <si>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</si>
  <si>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</si>
  <si>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</si>
  <si>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</si>
  <si>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</si>
  <si>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</si>
  <si>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</si>
  <si>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</si>
  <si>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</si>
  <si>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</si>
  <si>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</si>
  <si>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</si>
  <si>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>Zenit</t>
  </si>
  <si>
    <t xml:space="preserve">      (entre el 1 de enero y 31 de marzo de 2011)</t>
  </si>
  <si>
    <t xml:space="preserve">      (entre el 1 de enero y 31 de marzo de 2011, montos expresados en miles de pesos de marzo de 2011)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</si>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</sst>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9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7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1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8" xfId="60" applyFont="1" applyBorder="1" applyAlignment="1" quotePrefix="1">
      <alignment horizontal="left"/>
      <protection/>
    </xf>
    <xf numFmtId="0" fontId="6" fillId="0" borderId="19" xfId="60" applyFont="1" applyBorder="1" applyAlignment="1" quotePrefix="1">
      <alignment horizontal="left"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7" fillId="0" borderId="2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5" xfId="60" applyNumberFormat="1" applyFont="1" applyBorder="1" applyAlignment="1">
      <alignment horizontal="right"/>
      <protection/>
    </xf>
    <xf numFmtId="0" fontId="3" fillId="0" borderId="1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5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5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1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1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9" xfId="58" applyFont="1" applyBorder="1" applyAlignment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4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9" xfId="59" applyFont="1" applyBorder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3" xfId="59" applyFont="1" applyBorder="1" applyAlignment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3" xfId="59" applyFont="1" applyBorder="1">
      <alignment/>
      <protection/>
    </xf>
    <xf numFmtId="0" fontId="7" fillId="0" borderId="2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2" fillId="0" borderId="24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9" applyNumberFormat="1" applyFont="1" applyBorder="1" applyAlignment="1" quotePrefix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  <xf numFmtId="3" fontId="48" fillId="0" borderId="0" xfId="53" applyNumberFormat="1" applyFont="1" applyBorder="1" applyAlignment="1">
      <alignment horizontal="right"/>
    </xf>
    <xf numFmtId="3" fontId="4" fillId="0" borderId="34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94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0</v>
      </c>
      <c r="C10" s="20">
        <v>0</v>
      </c>
      <c r="D10" s="21">
        <v>1155</v>
      </c>
      <c r="E10" s="110">
        <f aca="true" t="shared" si="0" ref="E10:E20">SUM(B10:D10)</f>
        <v>1155</v>
      </c>
    </row>
    <row r="11" spans="1:5" ht="12.75">
      <c r="A11" s="133" t="s">
        <v>88</v>
      </c>
      <c r="B11" s="20">
        <v>5</v>
      </c>
      <c r="C11" s="20">
        <v>0</v>
      </c>
      <c r="D11" s="21">
        <v>1955</v>
      </c>
      <c r="E11" s="110">
        <f t="shared" si="0"/>
        <v>1960</v>
      </c>
    </row>
    <row r="12" spans="1:5" ht="12.75">
      <c r="A12" s="133" t="s">
        <v>9</v>
      </c>
      <c r="B12" s="20">
        <v>1</v>
      </c>
      <c r="C12" s="20">
        <v>0</v>
      </c>
      <c r="D12" s="21">
        <v>271</v>
      </c>
      <c r="E12" s="110">
        <f t="shared" si="0"/>
        <v>272</v>
      </c>
    </row>
    <row r="13" spans="1:5" ht="12.75">
      <c r="A13" s="134" t="s">
        <v>83</v>
      </c>
      <c r="B13" s="20">
        <v>2</v>
      </c>
      <c r="C13" s="20">
        <v>0</v>
      </c>
      <c r="D13" s="21">
        <v>265</v>
      </c>
      <c r="E13" s="110">
        <f t="shared" si="0"/>
        <v>267</v>
      </c>
    </row>
    <row r="14" spans="1:5" ht="12.75">
      <c r="A14" s="133" t="s">
        <v>91</v>
      </c>
      <c r="B14" s="20">
        <v>0</v>
      </c>
      <c r="C14" s="20">
        <v>0</v>
      </c>
      <c r="D14" s="21">
        <v>2</v>
      </c>
      <c r="E14" s="110">
        <f t="shared" si="0"/>
        <v>2</v>
      </c>
    </row>
    <row r="15" spans="1:5" ht="12.75">
      <c r="A15" s="135" t="s">
        <v>87</v>
      </c>
      <c r="B15" s="20">
        <v>0</v>
      </c>
      <c r="C15" s="20">
        <v>0</v>
      </c>
      <c r="D15" s="21">
        <v>0</v>
      </c>
      <c r="E15" s="110">
        <f t="shared" si="0"/>
        <v>0</v>
      </c>
    </row>
    <row r="16" spans="1:5" ht="12.75">
      <c r="A16" s="133" t="s">
        <v>89</v>
      </c>
      <c r="B16" s="20">
        <v>0</v>
      </c>
      <c r="C16" s="20">
        <v>0</v>
      </c>
      <c r="D16" s="21">
        <v>104</v>
      </c>
      <c r="E16" s="110">
        <f t="shared" si="0"/>
        <v>104</v>
      </c>
    </row>
    <row r="17" spans="1:5" ht="12.75">
      <c r="A17" s="135" t="s">
        <v>84</v>
      </c>
      <c r="B17" s="20">
        <v>2</v>
      </c>
      <c r="C17" s="20">
        <v>0</v>
      </c>
      <c r="D17" s="105">
        <v>289</v>
      </c>
      <c r="E17" s="110">
        <f t="shared" si="0"/>
        <v>291</v>
      </c>
    </row>
    <row r="18" spans="1:5" ht="12.75">
      <c r="A18" s="135" t="s">
        <v>92</v>
      </c>
      <c r="B18" s="20">
        <v>10</v>
      </c>
      <c r="C18" s="20">
        <v>0</v>
      </c>
      <c r="D18" s="105">
        <v>1825</v>
      </c>
      <c r="E18" s="110">
        <f t="shared" si="0"/>
        <v>1835</v>
      </c>
    </row>
    <row r="19" spans="1:5" ht="12.75">
      <c r="A19" s="133" t="s">
        <v>10</v>
      </c>
      <c r="B19" s="20">
        <v>2</v>
      </c>
      <c r="C19" s="20">
        <v>78</v>
      </c>
      <c r="D19" s="21">
        <v>628</v>
      </c>
      <c r="E19" s="110">
        <f t="shared" si="0"/>
        <v>708</v>
      </c>
    </row>
    <row r="20" spans="1:5" ht="12.75">
      <c r="A20" s="133" t="s">
        <v>90</v>
      </c>
      <c r="B20" s="20">
        <v>0</v>
      </c>
      <c r="C20" s="20">
        <v>0</v>
      </c>
      <c r="D20" s="21">
        <v>216</v>
      </c>
      <c r="E20" s="110">
        <f t="shared" si="0"/>
        <v>216</v>
      </c>
    </row>
    <row r="21" spans="1:5" ht="12.75" customHeight="1">
      <c r="A21" s="133" t="s">
        <v>93</v>
      </c>
      <c r="B21" s="20">
        <v>0</v>
      </c>
      <c r="C21" s="20">
        <v>0</v>
      </c>
      <c r="D21" s="21">
        <v>29</v>
      </c>
      <c r="E21" s="110">
        <f>SUM(B21:D21)</f>
        <v>29</v>
      </c>
    </row>
    <row r="22" spans="1:6" ht="12.75" customHeight="1">
      <c r="A22" s="22"/>
      <c r="B22" s="23"/>
      <c r="C22" s="24"/>
      <c r="D22" s="24"/>
      <c r="E22" s="111"/>
      <c r="F22" s="25"/>
    </row>
    <row r="23" spans="1:5" ht="12.75" customHeight="1">
      <c r="A23" s="143" t="s">
        <v>11</v>
      </c>
      <c r="B23" s="144">
        <f>SUM(B10:B21)</f>
        <v>22</v>
      </c>
      <c r="C23" s="144">
        <f>SUM(C10:C21)</f>
        <v>78</v>
      </c>
      <c r="D23" s="144">
        <f>SUM(D10:D21)</f>
        <v>6739</v>
      </c>
      <c r="E23" s="11">
        <f>SUM(E10:E21)</f>
        <v>6839</v>
      </c>
    </row>
    <row r="24" spans="1:5" ht="12.75" customHeight="1">
      <c r="A24" s="26"/>
      <c r="B24" s="27"/>
      <c r="C24" s="28"/>
      <c r="D24" s="28"/>
      <c r="E24" s="112"/>
    </row>
    <row r="25" spans="2:5" ht="12.75" customHeight="1">
      <c r="B25" s="29"/>
      <c r="C25" s="19"/>
      <c r="D25" s="19"/>
      <c r="E25" s="113"/>
    </row>
    <row r="26" spans="1:5" ht="12.75" customHeight="1">
      <c r="A26" s="15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8" spans="1:5" ht="15.75">
      <c r="A28" s="30"/>
      <c r="B28" s="29"/>
      <c r="C28" s="19"/>
      <c r="D28" s="19"/>
      <c r="E28" s="113"/>
    </row>
    <row r="29" ht="12.75" customHeight="1"/>
    <row r="30" ht="12.75" customHeight="1"/>
    <row r="50" ht="12.75">
      <c r="F50" s="31"/>
    </row>
    <row r="51" ht="12.75" customHeight="1"/>
    <row r="54" ht="12.75">
      <c r="A54" s="15"/>
    </row>
    <row r="115" spans="1:5" ht="15.75">
      <c r="A115" s="26"/>
      <c r="B115" s="27"/>
      <c r="C115" s="28"/>
      <c r="D115" s="28"/>
      <c r="E115" s="11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31 de marzo de 2011)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752</v>
      </c>
      <c r="C10" s="21">
        <v>0</v>
      </c>
      <c r="D10" s="21">
        <v>403</v>
      </c>
      <c r="E10" s="114">
        <f aca="true" t="shared" si="0" ref="E10:E21">SUM(B10:D10)</f>
        <v>1155</v>
      </c>
    </row>
    <row r="11" spans="1:5" ht="12.75">
      <c r="A11" s="136" t="str">
        <f>'A-N° Sinies Denun'!A11</f>
        <v>Bci</v>
      </c>
      <c r="B11" s="21">
        <v>235</v>
      </c>
      <c r="C11" s="21">
        <v>1249</v>
      </c>
      <c r="D11" s="21">
        <v>471</v>
      </c>
      <c r="E11" s="114">
        <f t="shared" si="0"/>
        <v>1955</v>
      </c>
    </row>
    <row r="12" spans="1:5" ht="12.75">
      <c r="A12" s="136" t="str">
        <f>'A-N° Sinies Denun'!A12</f>
        <v>Chilena Consolidada</v>
      </c>
      <c r="B12" s="21">
        <v>51</v>
      </c>
      <c r="C12" s="21">
        <v>193</v>
      </c>
      <c r="D12" s="21">
        <v>27</v>
      </c>
      <c r="E12" s="114">
        <f t="shared" si="0"/>
        <v>271</v>
      </c>
    </row>
    <row r="13" spans="1:5" ht="12.75">
      <c r="A13" s="136" t="str">
        <f>'A-N° Sinies Denun'!A13</f>
        <v>Consorcio Nacional</v>
      </c>
      <c r="B13" s="21">
        <v>22</v>
      </c>
      <c r="C13" s="21">
        <v>183</v>
      </c>
      <c r="D13" s="21">
        <v>60</v>
      </c>
      <c r="E13" s="114">
        <f t="shared" si="0"/>
        <v>265</v>
      </c>
    </row>
    <row r="14" spans="1:5" ht="12.75">
      <c r="A14" s="136" t="str">
        <f>'A-N° Sinies Denun'!A14</f>
        <v>HDI</v>
      </c>
      <c r="B14" s="21">
        <v>2</v>
      </c>
      <c r="C14" s="21">
        <v>0</v>
      </c>
      <c r="D14" s="21">
        <v>0</v>
      </c>
      <c r="E14" s="114">
        <f t="shared" si="0"/>
        <v>2</v>
      </c>
    </row>
    <row r="15" spans="1:5" ht="12.75">
      <c r="A15" s="136" t="str">
        <f>'A-N° Sinies Denun'!A15</f>
        <v>ING Vida</v>
      </c>
      <c r="B15" s="21">
        <v>0</v>
      </c>
      <c r="C15" s="21">
        <v>0</v>
      </c>
      <c r="D15" s="21">
        <v>0</v>
      </c>
      <c r="E15" s="114">
        <f t="shared" si="0"/>
        <v>0</v>
      </c>
    </row>
    <row r="16" spans="1:5" ht="12.75">
      <c r="A16" s="136" t="str">
        <f>'A-N° Sinies Denun'!A16</f>
        <v>Liberty</v>
      </c>
      <c r="B16" s="21">
        <v>2</v>
      </c>
      <c r="C16" s="21">
        <v>75</v>
      </c>
      <c r="D16" s="21">
        <v>27</v>
      </c>
      <c r="E16" s="114">
        <f t="shared" si="0"/>
        <v>104</v>
      </c>
    </row>
    <row r="17" spans="1:5" ht="12.75">
      <c r="A17" s="136" t="str">
        <f>'A-N° Sinies Denun'!A17</f>
        <v>Mapfre</v>
      </c>
      <c r="B17" s="21">
        <v>95</v>
      </c>
      <c r="C17" s="21">
        <v>37</v>
      </c>
      <c r="D17" s="21">
        <v>157</v>
      </c>
      <c r="E17" s="114">
        <f t="shared" si="0"/>
        <v>289</v>
      </c>
    </row>
    <row r="18" spans="1:5" ht="12.75">
      <c r="A18" s="136" t="str">
        <f>'A-N° Sinies Denun'!A18</f>
        <v>C.S.G. Penta Security</v>
      </c>
      <c r="B18" s="21">
        <v>249</v>
      </c>
      <c r="C18" s="21">
        <v>1250</v>
      </c>
      <c r="D18" s="21">
        <v>326</v>
      </c>
      <c r="E18" s="114">
        <f t="shared" si="0"/>
        <v>1825</v>
      </c>
    </row>
    <row r="19" spans="1:5" ht="12.75">
      <c r="A19" s="136" t="str">
        <f>'A-N° Sinies Denun'!A19</f>
        <v>Renta Nacional</v>
      </c>
      <c r="B19" s="21">
        <v>567</v>
      </c>
      <c r="C19" s="21">
        <v>14</v>
      </c>
      <c r="D19" s="21">
        <v>47</v>
      </c>
      <c r="E19" s="114">
        <f t="shared" si="0"/>
        <v>628</v>
      </c>
    </row>
    <row r="20" spans="1:5" ht="12.75">
      <c r="A20" s="136" t="str">
        <f>'A-N° Sinies Denun'!A20</f>
        <v>RSA</v>
      </c>
      <c r="B20" s="21">
        <v>18</v>
      </c>
      <c r="C20" s="21">
        <v>184</v>
      </c>
      <c r="D20" s="21">
        <v>14</v>
      </c>
      <c r="E20" s="114">
        <f t="shared" si="0"/>
        <v>216</v>
      </c>
    </row>
    <row r="21" spans="1:5" ht="12.75">
      <c r="A21" s="136" t="str">
        <f>'A-N° Sinies Denun'!A21</f>
        <v>Zenit</v>
      </c>
      <c r="B21" s="21">
        <v>2</v>
      </c>
      <c r="C21" s="21">
        <v>23</v>
      </c>
      <c r="D21" s="21">
        <v>4</v>
      </c>
      <c r="E21" s="208">
        <f t="shared" si="0"/>
        <v>29</v>
      </c>
    </row>
    <row r="22" spans="1:5" ht="12.75">
      <c r="A22" s="22"/>
      <c r="B22" s="23"/>
      <c r="C22" s="24"/>
      <c r="D22" s="24"/>
      <c r="E22" s="111"/>
    </row>
    <row r="23" spans="1:5" ht="12.75">
      <c r="A23" s="143" t="s">
        <v>11</v>
      </c>
      <c r="B23" s="144">
        <f>SUM(B10:B21)</f>
        <v>1995</v>
      </c>
      <c r="C23" s="145">
        <f>SUM(C10:C21)</f>
        <v>3208</v>
      </c>
      <c r="D23" s="145">
        <f>SUM(D10:D21)</f>
        <v>1536</v>
      </c>
      <c r="E23" s="1">
        <f>SUM(E10:E21)</f>
        <v>6739</v>
      </c>
    </row>
    <row r="24" spans="1:5" ht="15.75">
      <c r="A24" s="26"/>
      <c r="B24" s="27"/>
      <c r="C24" s="28"/>
      <c r="D24" s="28"/>
      <c r="E24" s="11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31 de marzo de 2011)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93</v>
      </c>
      <c r="C10" s="20">
        <v>5</v>
      </c>
      <c r="D10" s="20">
        <v>4</v>
      </c>
      <c r="E10" s="21">
        <v>1496</v>
      </c>
      <c r="F10" s="20">
        <v>0</v>
      </c>
      <c r="G10" s="118">
        <f aca="true" t="shared" si="0" ref="G10:G21">SUM(B10:F10)</f>
        <v>1598</v>
      </c>
    </row>
    <row r="11" spans="1:7" ht="12.75">
      <c r="A11" s="102" t="str">
        <f>'A-N° Sinies Denun'!A11</f>
        <v>Bci</v>
      </c>
      <c r="B11" s="20">
        <v>136</v>
      </c>
      <c r="C11" s="20">
        <v>9</v>
      </c>
      <c r="D11" s="20">
        <v>2</v>
      </c>
      <c r="E11" s="21">
        <v>3084</v>
      </c>
      <c r="F11" s="20">
        <v>0</v>
      </c>
      <c r="G11" s="118">
        <f t="shared" si="0"/>
        <v>3231</v>
      </c>
    </row>
    <row r="12" spans="1:7" ht="12.75">
      <c r="A12" s="102" t="str">
        <f>'A-N° Sinies Denun'!A12</f>
        <v>Chilena Consolidada</v>
      </c>
      <c r="B12" s="20">
        <v>31</v>
      </c>
      <c r="C12" s="20">
        <v>0</v>
      </c>
      <c r="D12" s="20">
        <v>0</v>
      </c>
      <c r="E12" s="21">
        <v>319</v>
      </c>
      <c r="F12" s="20">
        <v>0</v>
      </c>
      <c r="G12" s="118">
        <f t="shared" si="0"/>
        <v>350</v>
      </c>
    </row>
    <row r="13" spans="1:7" ht="12.75">
      <c r="A13" s="102" t="str">
        <f>'A-N° Sinies Denun'!A13</f>
        <v>Consorcio Nacional</v>
      </c>
      <c r="B13" s="20">
        <v>14</v>
      </c>
      <c r="C13" s="20">
        <v>0</v>
      </c>
      <c r="D13" s="20">
        <v>0</v>
      </c>
      <c r="E13" s="21">
        <v>339</v>
      </c>
      <c r="F13" s="20">
        <v>0</v>
      </c>
      <c r="G13" s="118">
        <f t="shared" si="0"/>
        <v>353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8">
        <f t="shared" si="0"/>
        <v>1</v>
      </c>
    </row>
    <row r="15" spans="1:7" ht="12.75">
      <c r="A15" s="102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8">
        <f t="shared" si="0"/>
        <v>0</v>
      </c>
    </row>
    <row r="16" spans="1:7" ht="12.75">
      <c r="A16" s="102" t="str">
        <f>'A-N° Sinies Denun'!A16</f>
        <v>Liberty</v>
      </c>
      <c r="B16" s="20">
        <v>2</v>
      </c>
      <c r="C16" s="20">
        <v>2</v>
      </c>
      <c r="D16" s="20">
        <v>0</v>
      </c>
      <c r="E16" s="21">
        <v>156</v>
      </c>
      <c r="F16" s="20">
        <v>0</v>
      </c>
      <c r="G16" s="118">
        <f t="shared" si="0"/>
        <v>160</v>
      </c>
    </row>
    <row r="17" spans="1:7" ht="12.75">
      <c r="A17" s="102" t="str">
        <f>'A-N° Sinies Denun'!A17</f>
        <v>Mapfre</v>
      </c>
      <c r="B17" s="206">
        <v>16</v>
      </c>
      <c r="C17" s="206">
        <v>0</v>
      </c>
      <c r="D17" s="206">
        <v>1</v>
      </c>
      <c r="E17" s="105">
        <v>383</v>
      </c>
      <c r="F17" s="206">
        <v>0</v>
      </c>
      <c r="G17" s="207">
        <f t="shared" si="0"/>
        <v>400</v>
      </c>
    </row>
    <row r="18" spans="1:7" ht="12.75">
      <c r="A18" s="102" t="str">
        <f>'A-N° Sinies Denun'!A18</f>
        <v>C.S.G. Penta Security</v>
      </c>
      <c r="B18" s="20">
        <v>124</v>
      </c>
      <c r="C18" s="20">
        <v>1</v>
      </c>
      <c r="D18" s="20">
        <v>2</v>
      </c>
      <c r="E18" s="21">
        <v>2779</v>
      </c>
      <c r="F18" s="20">
        <v>0</v>
      </c>
      <c r="G18" s="118">
        <f t="shared" si="0"/>
        <v>2906</v>
      </c>
    </row>
    <row r="19" spans="1:7" ht="12.75">
      <c r="A19" s="102" t="str">
        <f>'A-N° Sinies Denun'!A19</f>
        <v>Renta Nacional</v>
      </c>
      <c r="B19" s="20">
        <v>30</v>
      </c>
      <c r="C19" s="20">
        <v>0</v>
      </c>
      <c r="D19" s="20">
        <v>0</v>
      </c>
      <c r="E19" s="21">
        <v>704</v>
      </c>
      <c r="F19" s="20">
        <v>119</v>
      </c>
      <c r="G19" s="118">
        <f t="shared" si="0"/>
        <v>853</v>
      </c>
    </row>
    <row r="20" spans="1:7" ht="12.75">
      <c r="A20" s="102" t="str">
        <f>'A-N° Sinies Denun'!A20</f>
        <v>RSA</v>
      </c>
      <c r="B20" s="20">
        <v>11</v>
      </c>
      <c r="C20" s="20">
        <v>1</v>
      </c>
      <c r="D20" s="20">
        <v>1</v>
      </c>
      <c r="E20" s="21">
        <v>287</v>
      </c>
      <c r="F20" s="20">
        <v>0</v>
      </c>
      <c r="G20" s="118">
        <f t="shared" si="0"/>
        <v>300</v>
      </c>
    </row>
    <row r="21" spans="1:7" ht="12.75">
      <c r="A21" s="102" t="str">
        <f>'A-N° Sinies Denun'!A21</f>
        <v>Zenit</v>
      </c>
      <c r="B21" s="20">
        <v>1</v>
      </c>
      <c r="C21" s="20">
        <v>1</v>
      </c>
      <c r="D21" s="20">
        <v>0</v>
      </c>
      <c r="E21" s="21">
        <v>36</v>
      </c>
      <c r="F21" s="20">
        <v>0</v>
      </c>
      <c r="G21" s="209">
        <f t="shared" si="0"/>
        <v>38</v>
      </c>
    </row>
    <row r="22" spans="1:10" ht="12.75">
      <c r="A22" s="34"/>
      <c r="B22" s="35"/>
      <c r="C22" s="36"/>
      <c r="D22" s="36"/>
      <c r="E22" s="37"/>
      <c r="F22" s="37"/>
      <c r="G22" s="119"/>
      <c r="H22" s="38"/>
      <c r="I22" s="39"/>
      <c r="J22" s="39"/>
    </row>
    <row r="23" spans="1:7" ht="12.75" customHeight="1">
      <c r="A23" s="146" t="s">
        <v>11</v>
      </c>
      <c r="B23" s="147">
        <f aca="true" t="shared" si="1" ref="B23:G23">SUM(B10:B21)</f>
        <v>458</v>
      </c>
      <c r="C23" s="147">
        <f t="shared" si="1"/>
        <v>19</v>
      </c>
      <c r="D23" s="147">
        <f t="shared" si="1"/>
        <v>10</v>
      </c>
      <c r="E23" s="147">
        <f t="shared" si="1"/>
        <v>9584</v>
      </c>
      <c r="F23" s="147">
        <f t="shared" si="1"/>
        <v>119</v>
      </c>
      <c r="G23" s="10">
        <f t="shared" si="1"/>
        <v>10190</v>
      </c>
    </row>
    <row r="24" spans="1:7" ht="15.75">
      <c r="A24" s="40"/>
      <c r="B24" s="41"/>
      <c r="C24" s="42"/>
      <c r="D24" s="42"/>
      <c r="E24" s="43"/>
      <c r="F24" s="43"/>
      <c r="G24" s="120"/>
    </row>
    <row r="25" ht="12.75">
      <c r="A25" s="16"/>
    </row>
    <row r="126" ht="12.75">
      <c r="I126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H15" sqref="H15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95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313202</v>
      </c>
      <c r="C10" s="21">
        <v>10707</v>
      </c>
      <c r="D10" s="21">
        <v>25864</v>
      </c>
      <c r="E10" s="106">
        <f aca="true" t="shared" si="0" ref="E10:E21">SUM(B10:D10)</f>
        <v>349773</v>
      </c>
      <c r="F10" s="21">
        <v>464239</v>
      </c>
      <c r="G10" s="21">
        <v>0</v>
      </c>
      <c r="H10" s="127">
        <f aca="true" t="shared" si="1" ref="H10:H21">SUM(E10:G10)</f>
        <v>814012</v>
      </c>
    </row>
    <row r="11" spans="1:8" ht="12.75">
      <c r="A11" s="103" t="str">
        <f>'A-N° Sinies Denun'!A11</f>
        <v>Bci</v>
      </c>
      <c r="B11" s="56">
        <v>767175</v>
      </c>
      <c r="C11" s="21">
        <v>0</v>
      </c>
      <c r="D11" s="21">
        <v>71208</v>
      </c>
      <c r="E11" s="106">
        <f>SUM(B11:D11)</f>
        <v>838383</v>
      </c>
      <c r="F11" s="56">
        <v>1285581</v>
      </c>
      <c r="G11" s="21">
        <v>1245</v>
      </c>
      <c r="H11" s="127">
        <f>SUM(E11:G11)</f>
        <v>2125209</v>
      </c>
    </row>
    <row r="12" spans="1:8" ht="12.75">
      <c r="A12" s="103" t="str">
        <f>'A-N° Sinies Denun'!A12</f>
        <v>Chilena Consolidada</v>
      </c>
      <c r="B12" s="21">
        <v>193777</v>
      </c>
      <c r="C12" s="21">
        <v>0</v>
      </c>
      <c r="D12" s="21">
        <v>0</v>
      </c>
      <c r="E12" s="106">
        <f t="shared" si="0"/>
        <v>193777</v>
      </c>
      <c r="F12" s="21">
        <v>212626</v>
      </c>
      <c r="G12" s="21">
        <v>0</v>
      </c>
      <c r="H12" s="127">
        <f t="shared" si="1"/>
        <v>406403</v>
      </c>
    </row>
    <row r="13" spans="1:8" ht="12.75">
      <c r="A13" s="103" t="str">
        <f>'A-N° Sinies Denun'!A13</f>
        <v>Consorcio Nacional</v>
      </c>
      <c r="B13" s="21">
        <v>80529</v>
      </c>
      <c r="C13" s="21">
        <v>2584</v>
      </c>
      <c r="D13" s="21">
        <v>14660</v>
      </c>
      <c r="E13" s="106">
        <f t="shared" si="0"/>
        <v>97773</v>
      </c>
      <c r="F13" s="21">
        <v>138862</v>
      </c>
      <c r="G13" s="21">
        <v>0</v>
      </c>
      <c r="H13" s="127">
        <f t="shared" si="1"/>
        <v>236635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-269</v>
      </c>
      <c r="G14" s="21">
        <v>0</v>
      </c>
      <c r="H14" s="127">
        <f t="shared" si="1"/>
        <v>-269</v>
      </c>
    </row>
    <row r="15" spans="1:8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106">
        <f t="shared" si="0"/>
        <v>0</v>
      </c>
      <c r="F15" s="21">
        <v>0</v>
      </c>
      <c r="G15" s="21">
        <v>0</v>
      </c>
      <c r="H15" s="127">
        <f t="shared" si="1"/>
        <v>0</v>
      </c>
    </row>
    <row r="16" spans="1:8" ht="12.75">
      <c r="A16" s="103" t="str">
        <f>'A-N° Sinies Denun'!A16</f>
        <v>Liberty</v>
      </c>
      <c r="B16" s="21">
        <v>25873</v>
      </c>
      <c r="C16" s="21">
        <v>0</v>
      </c>
      <c r="D16" s="21">
        <v>12928</v>
      </c>
      <c r="E16" s="106">
        <f t="shared" si="0"/>
        <v>38801</v>
      </c>
      <c r="F16" s="21">
        <v>44585</v>
      </c>
      <c r="G16" s="21">
        <v>1906</v>
      </c>
      <c r="H16" s="127">
        <f t="shared" si="1"/>
        <v>85292</v>
      </c>
    </row>
    <row r="17" spans="1:8" ht="12.75">
      <c r="A17" s="103" t="str">
        <f>'A-N° Sinies Denun'!A17</f>
        <v>Mapfre</v>
      </c>
      <c r="B17" s="21">
        <v>171131</v>
      </c>
      <c r="C17" s="21">
        <v>8446</v>
      </c>
      <c r="D17" s="21">
        <v>0</v>
      </c>
      <c r="E17" s="106">
        <f t="shared" si="0"/>
        <v>179577</v>
      </c>
      <c r="F17" s="21">
        <v>101012</v>
      </c>
      <c r="G17" s="21">
        <v>0</v>
      </c>
      <c r="H17" s="127">
        <f t="shared" si="1"/>
        <v>280589</v>
      </c>
    </row>
    <row r="18" spans="1:8" ht="12.75">
      <c r="A18" s="103" t="str">
        <f>'A-N° Sinies Denun'!A18</f>
        <v>C.S.G. Penta Security</v>
      </c>
      <c r="B18" s="21">
        <v>821819</v>
      </c>
      <c r="C18" s="21">
        <v>35037</v>
      </c>
      <c r="D18" s="21">
        <v>57245</v>
      </c>
      <c r="E18" s="106">
        <f t="shared" si="0"/>
        <v>914101</v>
      </c>
      <c r="F18" s="21">
        <v>1039752</v>
      </c>
      <c r="G18" s="21">
        <v>5309</v>
      </c>
      <c r="H18" s="127">
        <f t="shared" si="1"/>
        <v>1959162</v>
      </c>
    </row>
    <row r="19" spans="1:8" ht="12.75">
      <c r="A19" s="103" t="str">
        <f>'A-N° Sinies Denun'!A19</f>
        <v>Renta Nacional</v>
      </c>
      <c r="B19" s="21">
        <v>187039</v>
      </c>
      <c r="C19" s="21">
        <v>19322</v>
      </c>
      <c r="D19" s="21">
        <v>3267</v>
      </c>
      <c r="E19" s="106">
        <f t="shared" si="0"/>
        <v>209628</v>
      </c>
      <c r="F19" s="21">
        <v>346254</v>
      </c>
      <c r="G19" s="21">
        <v>0</v>
      </c>
      <c r="H19" s="127">
        <f t="shared" si="1"/>
        <v>555882</v>
      </c>
    </row>
    <row r="20" spans="1:8" ht="12.75">
      <c r="A20" s="103" t="str">
        <f>'A-N° Sinies Denun'!A20</f>
        <v>RSA</v>
      </c>
      <c r="B20" s="21">
        <v>90628</v>
      </c>
      <c r="C20" s="21">
        <v>5773</v>
      </c>
      <c r="D20" s="21">
        <v>12936</v>
      </c>
      <c r="E20" s="106">
        <f t="shared" si="0"/>
        <v>109337</v>
      </c>
      <c r="F20" s="21">
        <v>207146</v>
      </c>
      <c r="G20" s="21">
        <v>0</v>
      </c>
      <c r="H20" s="127">
        <f t="shared" si="1"/>
        <v>316483</v>
      </c>
    </row>
    <row r="21" spans="1:8" ht="12.75">
      <c r="A21" s="103" t="str">
        <f>'A-N° Sinies Denun'!A21</f>
        <v>Zenit</v>
      </c>
      <c r="B21" s="21">
        <v>6473</v>
      </c>
      <c r="C21" s="21">
        <v>0</v>
      </c>
      <c r="D21" s="21">
        <v>6473</v>
      </c>
      <c r="E21" s="106">
        <f t="shared" si="0"/>
        <v>12946</v>
      </c>
      <c r="F21" s="21">
        <v>19478</v>
      </c>
      <c r="G21" s="21">
        <v>0</v>
      </c>
      <c r="H21" s="106">
        <f t="shared" si="1"/>
        <v>32424</v>
      </c>
    </row>
    <row r="22" spans="1:9" ht="12.75">
      <c r="A22" s="47"/>
      <c r="B22" s="48"/>
      <c r="C22" s="49"/>
      <c r="D22" s="49"/>
      <c r="E22" s="122"/>
      <c r="F22" s="50"/>
      <c r="G22" s="50"/>
      <c r="H22" s="128"/>
      <c r="I22" s="51"/>
    </row>
    <row r="23" spans="1:9" s="125" customFormat="1" ht="12.75" customHeight="1">
      <c r="A23" s="148" t="s">
        <v>11</v>
      </c>
      <c r="B23" s="149">
        <f aca="true" t="shared" si="2" ref="B23:H23">SUM(B10:B21)</f>
        <v>2657646</v>
      </c>
      <c r="C23" s="149">
        <f t="shared" si="2"/>
        <v>81869</v>
      </c>
      <c r="D23" s="149">
        <f t="shared" si="2"/>
        <v>204581</v>
      </c>
      <c r="E23" s="149">
        <f t="shared" si="2"/>
        <v>2944096</v>
      </c>
      <c r="F23" s="149">
        <f t="shared" si="2"/>
        <v>3859266</v>
      </c>
      <c r="G23" s="149">
        <f t="shared" si="2"/>
        <v>8460</v>
      </c>
      <c r="H23" s="150">
        <f t="shared" si="2"/>
        <v>6811822</v>
      </c>
      <c r="I23" s="132"/>
    </row>
    <row r="24" spans="1:8" ht="15.75">
      <c r="A24" s="52"/>
      <c r="B24" s="53"/>
      <c r="C24" s="54"/>
      <c r="D24" s="54"/>
      <c r="E24" s="123"/>
      <c r="F24" s="55"/>
      <c r="G24" s="55"/>
      <c r="H24" s="129"/>
    </row>
    <row r="30" ht="12.75" customHeight="1"/>
    <row r="48" ht="12.75" customHeight="1"/>
    <row r="49" ht="12.75" customHeight="1"/>
    <row r="50" ht="12.75" customHeight="1"/>
    <row r="51" ht="12.75" customHeight="1">
      <c r="G51" s="56"/>
    </row>
    <row r="52" ht="12.75" customHeight="1"/>
    <row r="54" spans="1:6" ht="12.75">
      <c r="A54" s="15"/>
      <c r="E54" s="46"/>
      <c r="F54" s="121"/>
    </row>
    <row r="55" spans="1:6" ht="12.75">
      <c r="A55" s="16"/>
      <c r="B55" s="197"/>
      <c r="E55" s="46"/>
      <c r="F55" s="131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spans="5:10" ht="12.75">
      <c r="E90" s="46"/>
      <c r="J90" s="57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31 de marzo de 2011, montos expresados en miles de pesos de marzo de 2011)</v>
      </c>
      <c r="B6" s="124"/>
      <c r="C6" s="46"/>
      <c r="D6" s="46"/>
      <c r="E6" s="121"/>
      <c r="F6" s="46"/>
    </row>
    <row r="7" spans="1:6" ht="12.75">
      <c r="A7" s="176"/>
      <c r="B7" s="212" t="s">
        <v>78</v>
      </c>
      <c r="C7" s="213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814012</v>
      </c>
      <c r="C11" s="21">
        <v>1192483</v>
      </c>
      <c r="D11" s="21">
        <v>1029424</v>
      </c>
      <c r="E11" s="21">
        <v>1094531</v>
      </c>
      <c r="F11" s="130">
        <f aca="true" t="shared" si="0" ref="F11:F20">SUM(B11:D11)-E11</f>
        <v>1941388</v>
      </c>
    </row>
    <row r="12" spans="1:6" ht="12.75">
      <c r="A12" s="102" t="str">
        <f>'D-Sinies Pag Direc'!A11</f>
        <v>Bci</v>
      </c>
      <c r="B12" s="152">
        <f>'D-Sinies Pag Direc'!H11</f>
        <v>2125209</v>
      </c>
      <c r="C12" s="21">
        <v>929509</v>
      </c>
      <c r="D12" s="21">
        <v>3874023</v>
      </c>
      <c r="E12" s="21">
        <v>840322</v>
      </c>
      <c r="F12" s="130">
        <f t="shared" si="0"/>
        <v>6088419</v>
      </c>
    </row>
    <row r="13" spans="1:6" ht="12.75">
      <c r="A13" s="102" t="str">
        <f>'D-Sinies Pag Direc'!A12</f>
        <v>Chilena Consolidada</v>
      </c>
      <c r="B13" s="152">
        <f>'D-Sinies Pag Direc'!H12</f>
        <v>406403</v>
      </c>
      <c r="C13" s="21">
        <v>209201</v>
      </c>
      <c r="D13" s="21">
        <v>212245</v>
      </c>
      <c r="E13" s="21">
        <v>205676</v>
      </c>
      <c r="F13" s="130">
        <f t="shared" si="0"/>
        <v>622173</v>
      </c>
    </row>
    <row r="14" spans="1:6" ht="12.75">
      <c r="A14" s="102" t="str">
        <f>'D-Sinies Pag Direc'!A13</f>
        <v>Consorcio Nacional</v>
      </c>
      <c r="B14" s="152">
        <f>'D-Sinies Pag Direc'!H13</f>
        <v>236635</v>
      </c>
      <c r="C14" s="21">
        <v>117866</v>
      </c>
      <c r="D14" s="21">
        <v>225731</v>
      </c>
      <c r="E14" s="21">
        <v>100071</v>
      </c>
      <c r="F14" s="130">
        <f t="shared" si="0"/>
        <v>480161</v>
      </c>
    </row>
    <row r="15" spans="1:6" ht="12.75">
      <c r="A15" s="102" t="str">
        <f>'D-Sinies Pag Direc'!A14</f>
        <v>HDI</v>
      </c>
      <c r="B15" s="152">
        <f>'D-Sinies Pag Direc'!H14</f>
        <v>-269</v>
      </c>
      <c r="C15" s="21">
        <v>1401</v>
      </c>
      <c r="D15" s="21">
        <v>868</v>
      </c>
      <c r="E15" s="21">
        <v>1481</v>
      </c>
      <c r="F15" s="130">
        <f t="shared" si="0"/>
        <v>519</v>
      </c>
    </row>
    <row r="16" spans="1:6" ht="12.75">
      <c r="A16" s="102" t="str">
        <f>'D-Sinies Pag Direc'!A15</f>
        <v>ING Vida</v>
      </c>
      <c r="B16" s="152">
        <f>'D-Sinies Pag Direc'!H15</f>
        <v>0</v>
      </c>
      <c r="C16" s="21">
        <v>90904</v>
      </c>
      <c r="D16" s="21">
        <v>0</v>
      </c>
      <c r="E16" s="21">
        <v>90904</v>
      </c>
      <c r="F16" s="130">
        <f t="shared" si="0"/>
        <v>0</v>
      </c>
    </row>
    <row r="17" spans="1:6" ht="12.75">
      <c r="A17" s="102" t="str">
        <f>'D-Sinies Pag Direc'!A16</f>
        <v>Liberty</v>
      </c>
      <c r="B17" s="152">
        <f>'D-Sinies Pag Direc'!H16</f>
        <v>85292</v>
      </c>
      <c r="C17" s="21">
        <v>35391</v>
      </c>
      <c r="D17" s="21">
        <v>103381</v>
      </c>
      <c r="E17" s="21">
        <v>57107</v>
      </c>
      <c r="F17" s="130">
        <f>SUM(B17:D17)-E17</f>
        <v>166957</v>
      </c>
    </row>
    <row r="18" spans="1:6" ht="12.75">
      <c r="A18" s="102" t="str">
        <f>'D-Sinies Pag Direc'!A17</f>
        <v>Mapfre</v>
      </c>
      <c r="B18" s="152">
        <f>'D-Sinies Pag Direc'!H17</f>
        <v>280589</v>
      </c>
      <c r="C18" s="21">
        <v>648344</v>
      </c>
      <c r="D18" s="21">
        <v>281349</v>
      </c>
      <c r="E18" s="21">
        <v>644713</v>
      </c>
      <c r="F18" s="130">
        <f t="shared" si="0"/>
        <v>565569</v>
      </c>
    </row>
    <row r="19" spans="1:6" ht="12.75">
      <c r="A19" s="102" t="str">
        <f>'D-Sinies Pag Direc'!A18</f>
        <v>C.S.G. Penta Security</v>
      </c>
      <c r="B19" s="152">
        <f>'D-Sinies Pag Direc'!H18</f>
        <v>1959162</v>
      </c>
      <c r="C19" s="21">
        <v>1093160</v>
      </c>
      <c r="D19" s="21">
        <v>2142376</v>
      </c>
      <c r="E19" s="21">
        <v>1121272</v>
      </c>
      <c r="F19" s="130">
        <f>SUM(B19:D19)-E19</f>
        <v>4073426</v>
      </c>
    </row>
    <row r="20" spans="1:6" ht="12.75">
      <c r="A20" s="102" t="str">
        <f>'D-Sinies Pag Direc'!A19</f>
        <v>Renta Nacional</v>
      </c>
      <c r="B20" s="152">
        <f>'D-Sinies Pag Direc'!H19</f>
        <v>555882</v>
      </c>
      <c r="C20" s="199">
        <v>153653</v>
      </c>
      <c r="D20" s="21">
        <v>235201</v>
      </c>
      <c r="E20" s="21">
        <v>217813</v>
      </c>
      <c r="F20" s="130">
        <f t="shared" si="0"/>
        <v>726923</v>
      </c>
    </row>
    <row r="21" spans="1:6" ht="12.75">
      <c r="A21" s="102" t="str">
        <f>'D-Sinies Pag Direc'!A20</f>
        <v>RSA</v>
      </c>
      <c r="B21" s="152">
        <f>'D-Sinies Pag Direc'!H20</f>
        <v>316483</v>
      </c>
      <c r="C21" s="199">
        <v>1413555</v>
      </c>
      <c r="D21" s="21">
        <v>125283</v>
      </c>
      <c r="E21" s="21">
        <v>1360836</v>
      </c>
      <c r="F21" s="130">
        <f>SUM(B21:D21)-E21</f>
        <v>494485</v>
      </c>
    </row>
    <row r="22" spans="1:6" ht="12.75">
      <c r="A22" s="102" t="str">
        <f>'D-Sinies Pag Direc'!A21</f>
        <v>Zenit</v>
      </c>
      <c r="B22" s="152">
        <f>'D-Sinies Pag Direc'!H21</f>
        <v>32424</v>
      </c>
      <c r="C22" s="199">
        <v>3827</v>
      </c>
      <c r="D22" s="21">
        <v>76354</v>
      </c>
      <c r="E22" s="21">
        <v>15759</v>
      </c>
      <c r="F22" s="210">
        <f>SUM(B22:D22)-E22</f>
        <v>96846</v>
      </c>
    </row>
    <row r="23" spans="1:6" ht="12.75">
      <c r="A23" s="47"/>
      <c r="B23" s="48"/>
      <c r="C23" s="49"/>
      <c r="D23" s="49"/>
      <c r="E23" s="49"/>
      <c r="F23" s="128"/>
    </row>
    <row r="24" spans="1:6" ht="12.75">
      <c r="A24" s="151" t="s">
        <v>11</v>
      </c>
      <c r="B24" s="152">
        <f>SUM(B11:B22)</f>
        <v>6811822</v>
      </c>
      <c r="C24" s="152">
        <f>SUM(C11:C22)</f>
        <v>5889294</v>
      </c>
      <c r="D24" s="152">
        <f>SUM(D11:D22)</f>
        <v>8306235</v>
      </c>
      <c r="E24" s="152">
        <f>SUM(E11:E22)</f>
        <v>5750485</v>
      </c>
      <c r="F24" s="3">
        <f>+B24+C24+D24-E24</f>
        <v>15256866</v>
      </c>
    </row>
    <row r="25" spans="1:6" ht="15.75">
      <c r="A25" s="52"/>
      <c r="B25" s="53"/>
      <c r="C25" s="54"/>
      <c r="D25" s="54"/>
      <c r="E25" s="54"/>
      <c r="F25" s="129"/>
    </row>
    <row r="27" spans="3:6" ht="12.75">
      <c r="C27" s="198"/>
      <c r="F27" s="1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31 de marzo de 2011)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74013</v>
      </c>
      <c r="C10" s="21">
        <v>23395</v>
      </c>
      <c r="D10" s="21">
        <v>408</v>
      </c>
      <c r="E10" s="21">
        <v>279</v>
      </c>
      <c r="F10" s="21">
        <v>555</v>
      </c>
      <c r="G10" s="21">
        <v>20</v>
      </c>
      <c r="H10" s="21">
        <v>2852</v>
      </c>
      <c r="I10" s="4">
        <f aca="true" t="shared" si="0" ref="I10:I19">SUM(B10:H10)</f>
        <v>101522</v>
      </c>
    </row>
    <row r="11" spans="1:9" ht="12.75">
      <c r="A11" s="103" t="str">
        <f>'A-N° Sinies Denun'!A11</f>
        <v>Bci</v>
      </c>
      <c r="B11" s="21">
        <v>53369</v>
      </c>
      <c r="C11" s="21">
        <v>29617</v>
      </c>
      <c r="D11" s="21">
        <v>33786</v>
      </c>
      <c r="E11" s="21">
        <v>3280</v>
      </c>
      <c r="F11" s="21">
        <v>9371</v>
      </c>
      <c r="G11" s="21">
        <v>5362</v>
      </c>
      <c r="H11" s="21">
        <v>19496</v>
      </c>
      <c r="I11" s="4">
        <f t="shared" si="0"/>
        <v>154281</v>
      </c>
    </row>
    <row r="12" spans="1:9" ht="12.75">
      <c r="A12" s="103" t="str">
        <f>'A-N° Sinies Denun'!A12</f>
        <v>Chilena Consolidada</v>
      </c>
      <c r="B12" s="21">
        <v>27139</v>
      </c>
      <c r="C12" s="21">
        <v>5297</v>
      </c>
      <c r="D12" s="21">
        <v>8</v>
      </c>
      <c r="E12" s="21">
        <v>5</v>
      </c>
      <c r="F12" s="21">
        <v>384</v>
      </c>
      <c r="G12" s="21">
        <v>0</v>
      </c>
      <c r="H12" s="21">
        <v>829</v>
      </c>
      <c r="I12" s="4">
        <f t="shared" si="0"/>
        <v>33662</v>
      </c>
    </row>
    <row r="13" spans="1:9" ht="12.75">
      <c r="A13" s="103" t="str">
        <f>'A-N° Sinies Denun'!A13</f>
        <v>Consorcio Nacional</v>
      </c>
      <c r="B13" s="21">
        <v>109601</v>
      </c>
      <c r="C13" s="21">
        <v>11066</v>
      </c>
      <c r="D13" s="21">
        <v>1547</v>
      </c>
      <c r="E13" s="21">
        <v>1</v>
      </c>
      <c r="F13" s="21">
        <v>1047</v>
      </c>
      <c r="G13" s="21">
        <v>84</v>
      </c>
      <c r="H13" s="21">
        <v>1934</v>
      </c>
      <c r="I13" s="4">
        <f t="shared" si="0"/>
        <v>125280</v>
      </c>
    </row>
    <row r="14" spans="1:9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0</v>
      </c>
    </row>
    <row r="15" spans="1:9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3" t="str">
        <f>'A-N° Sinies Denun'!A16</f>
        <v>Liberty</v>
      </c>
      <c r="B16" s="21">
        <v>1519</v>
      </c>
      <c r="C16" s="21">
        <v>1543</v>
      </c>
      <c r="D16" s="21">
        <v>556</v>
      </c>
      <c r="E16" s="21">
        <v>8</v>
      </c>
      <c r="F16" s="21">
        <v>5</v>
      </c>
      <c r="G16" s="21">
        <v>120</v>
      </c>
      <c r="H16" s="21">
        <v>0</v>
      </c>
      <c r="I16" s="4">
        <f t="shared" si="0"/>
        <v>3751</v>
      </c>
    </row>
    <row r="17" spans="1:9" ht="12.75">
      <c r="A17" s="103" t="str">
        <f>'A-N° Sinies Denun'!A17</f>
        <v>Mapfre</v>
      </c>
      <c r="B17" s="21">
        <v>125004</v>
      </c>
      <c r="C17" s="21">
        <v>26592</v>
      </c>
      <c r="D17" s="21">
        <v>397</v>
      </c>
      <c r="E17" s="21">
        <v>1407</v>
      </c>
      <c r="F17" s="21">
        <v>3340</v>
      </c>
      <c r="G17" s="21">
        <v>31</v>
      </c>
      <c r="H17" s="21">
        <v>2309</v>
      </c>
      <c r="I17" s="4">
        <f t="shared" si="0"/>
        <v>159080</v>
      </c>
    </row>
    <row r="18" spans="1:9" ht="12.75">
      <c r="A18" s="103" t="str">
        <f>'A-N° Sinies Denun'!A18</f>
        <v>C.S.G. Penta Security</v>
      </c>
      <c r="B18" s="21">
        <v>39106</v>
      </c>
      <c r="C18" s="21">
        <v>33464</v>
      </c>
      <c r="D18" s="21">
        <v>14347</v>
      </c>
      <c r="E18" s="21">
        <v>444</v>
      </c>
      <c r="F18" s="21">
        <v>2049</v>
      </c>
      <c r="G18" s="21">
        <v>1886</v>
      </c>
      <c r="H18" s="21">
        <v>3377</v>
      </c>
      <c r="I18" s="4">
        <f t="shared" si="0"/>
        <v>94673</v>
      </c>
    </row>
    <row r="19" spans="1:9" ht="12.75">
      <c r="A19" s="103" t="str">
        <f>'A-N° Sinies Denun'!A19</f>
        <v>Renta Nacional</v>
      </c>
      <c r="B19" s="21">
        <v>3841</v>
      </c>
      <c r="C19" s="21">
        <v>2258</v>
      </c>
      <c r="D19" s="21">
        <v>409</v>
      </c>
      <c r="E19" s="21">
        <v>464</v>
      </c>
      <c r="F19" s="21">
        <v>3</v>
      </c>
      <c r="G19" s="21">
        <v>545</v>
      </c>
      <c r="H19" s="21">
        <v>1506</v>
      </c>
      <c r="I19" s="4">
        <f t="shared" si="0"/>
        <v>9026</v>
      </c>
    </row>
    <row r="20" spans="1:9" s="202" customFormat="1" ht="12.75">
      <c r="A20" s="103" t="str">
        <f>'A-N° Sinies Denun'!A20</f>
        <v>RSA</v>
      </c>
      <c r="B20" s="196">
        <v>28558</v>
      </c>
      <c r="C20" s="196">
        <v>3725</v>
      </c>
      <c r="D20" s="196">
        <v>1647</v>
      </c>
      <c r="E20" s="196">
        <v>209</v>
      </c>
      <c r="F20" s="196">
        <v>538</v>
      </c>
      <c r="G20" s="196">
        <v>147</v>
      </c>
      <c r="H20" s="196">
        <v>959</v>
      </c>
      <c r="I20" s="204">
        <f>SUM(B20:H20)</f>
        <v>35783</v>
      </c>
    </row>
    <row r="21" spans="1:9" s="202" customFormat="1" ht="12.75">
      <c r="A21" s="103" t="str">
        <f>'A-N° Sinies Denun'!A21</f>
        <v>Zenit</v>
      </c>
      <c r="B21" s="196">
        <v>1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211">
        <f>SUM(B21:H21)</f>
        <v>1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10" ht="12.75">
      <c r="A23" s="79" t="s">
        <v>11</v>
      </c>
      <c r="B23" s="5">
        <f aca="true" t="shared" si="1" ref="B23:I23">SUM(B10:B21)</f>
        <v>462151</v>
      </c>
      <c r="C23" s="6">
        <f t="shared" si="1"/>
        <v>136957</v>
      </c>
      <c r="D23" s="6">
        <f t="shared" si="1"/>
        <v>53105</v>
      </c>
      <c r="E23" s="6">
        <f t="shared" si="1"/>
        <v>6097</v>
      </c>
      <c r="F23" s="6">
        <f t="shared" si="1"/>
        <v>17292</v>
      </c>
      <c r="G23" s="7">
        <f t="shared" si="1"/>
        <v>8195</v>
      </c>
      <c r="H23" s="7">
        <f t="shared" si="1"/>
        <v>33262</v>
      </c>
      <c r="I23" s="8">
        <f t="shared" si="1"/>
        <v>717059</v>
      </c>
      <c r="J23" s="80"/>
    </row>
    <row r="24" spans="1:9" ht="12.75" customHeight="1">
      <c r="A24" s="81"/>
      <c r="B24" s="82"/>
      <c r="C24" s="83"/>
      <c r="D24" s="83"/>
      <c r="E24" s="83"/>
      <c r="F24" s="83"/>
      <c r="G24" s="84"/>
      <c r="H24" s="85"/>
      <c r="I24" s="86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30" ht="12.75">
      <c r="L30" s="88"/>
    </row>
    <row r="50" ht="12.75">
      <c r="J50" s="80"/>
    </row>
    <row r="51" ht="12.75">
      <c r="J51" s="80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112" ht="12.75">
      <c r="A112" s="101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31 de marzo de 2011, montos expresados en miles de pesos de marzo de 2011)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895515</v>
      </c>
      <c r="C10" s="73">
        <v>295087</v>
      </c>
      <c r="D10" s="73">
        <v>9138</v>
      </c>
      <c r="E10" s="73">
        <v>7814</v>
      </c>
      <c r="F10" s="73">
        <v>22272</v>
      </c>
      <c r="G10" s="73">
        <v>429</v>
      </c>
      <c r="H10" s="73">
        <v>35962</v>
      </c>
      <c r="I10" s="4">
        <f aca="true" t="shared" si="0" ref="I10:I19">SUM(B10:H10)</f>
        <v>1266217</v>
      </c>
    </row>
    <row r="11" spans="1:9" ht="12.75">
      <c r="A11" s="102" t="str">
        <f>'F-N° Seg Contrat'!A11</f>
        <v>Bci</v>
      </c>
      <c r="B11" s="73">
        <v>505764</v>
      </c>
      <c r="C11" s="73">
        <v>375262</v>
      </c>
      <c r="D11" s="73">
        <v>706741</v>
      </c>
      <c r="E11" s="73">
        <v>113068</v>
      </c>
      <c r="F11" s="73">
        <v>263811</v>
      </c>
      <c r="G11" s="73">
        <v>106798</v>
      </c>
      <c r="H11" s="73">
        <v>142918</v>
      </c>
      <c r="I11" s="4">
        <f t="shared" si="0"/>
        <v>2214362</v>
      </c>
    </row>
    <row r="12" spans="1:9" ht="12.75">
      <c r="A12" s="102" t="str">
        <f>'F-N° Seg Contrat'!A12</f>
        <v>Chilena Consolidada</v>
      </c>
      <c r="B12" s="73">
        <v>244955</v>
      </c>
      <c r="C12" s="73">
        <v>65271</v>
      </c>
      <c r="D12" s="73">
        <v>96</v>
      </c>
      <c r="E12" s="73">
        <v>250</v>
      </c>
      <c r="F12" s="73">
        <v>15319</v>
      </c>
      <c r="G12" s="73">
        <v>0</v>
      </c>
      <c r="H12" s="73">
        <v>9943</v>
      </c>
      <c r="I12" s="4">
        <f t="shared" si="0"/>
        <v>335834</v>
      </c>
    </row>
    <row r="13" spans="1:9" ht="12.75">
      <c r="A13" s="102" t="str">
        <f>'F-N° Seg Contrat'!A13</f>
        <v>Consorcio Nacional</v>
      </c>
      <c r="B13" s="73">
        <v>1031284</v>
      </c>
      <c r="C13" s="73">
        <v>137102</v>
      </c>
      <c r="D13" s="73">
        <v>29463</v>
      </c>
      <c r="E13" s="73">
        <v>201</v>
      </c>
      <c r="F13" s="73">
        <v>41352</v>
      </c>
      <c r="G13" s="73">
        <v>1967</v>
      </c>
      <c r="H13" s="73">
        <v>9035</v>
      </c>
      <c r="I13" s="4">
        <f t="shared" si="0"/>
        <v>1250404</v>
      </c>
    </row>
    <row r="14" spans="1:9" ht="12.75">
      <c r="A14" s="102" t="str">
        <f>'F-N° Seg Contrat'!A14</f>
        <v>HDI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0</v>
      </c>
    </row>
    <row r="15" spans="1:9" ht="12.75">
      <c r="A15" s="102" t="str">
        <f>'F-N° Seg Contrat'!A15</f>
        <v>ING Vida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4">
        <f t="shared" si="0"/>
        <v>0</v>
      </c>
    </row>
    <row r="16" spans="1:9" ht="12.75">
      <c r="A16" s="102" t="str">
        <f>'F-N° Seg Contrat'!A16</f>
        <v>Liberty</v>
      </c>
      <c r="B16" s="73">
        <v>39537</v>
      </c>
      <c r="C16" s="73">
        <v>14721</v>
      </c>
      <c r="D16" s="73">
        <v>10175</v>
      </c>
      <c r="E16" s="73">
        <v>95</v>
      </c>
      <c r="F16" s="73">
        <v>180</v>
      </c>
      <c r="G16" s="73">
        <v>2168</v>
      </c>
      <c r="H16" s="73">
        <v>0</v>
      </c>
      <c r="I16" s="4">
        <f>SUM(B16:H16)</f>
        <v>66876</v>
      </c>
    </row>
    <row r="17" spans="1:9" ht="12.75">
      <c r="A17" s="102" t="str">
        <f>'F-N° Seg Contrat'!A17</f>
        <v>Mapfre</v>
      </c>
      <c r="B17" s="73">
        <v>1026819</v>
      </c>
      <c r="C17" s="73">
        <v>291668</v>
      </c>
      <c r="D17" s="73">
        <v>8850</v>
      </c>
      <c r="E17" s="73">
        <v>57736</v>
      </c>
      <c r="F17" s="73">
        <v>112642</v>
      </c>
      <c r="G17" s="73">
        <v>607</v>
      </c>
      <c r="H17" s="73">
        <v>10275</v>
      </c>
      <c r="I17" s="4">
        <f t="shared" si="0"/>
        <v>1508597</v>
      </c>
    </row>
    <row r="18" spans="1:9" ht="12.75">
      <c r="A18" s="102" t="str">
        <f>'F-N° Seg Contrat'!A18</f>
        <v>C.S.G. Penta Security</v>
      </c>
      <c r="B18" s="73">
        <v>416454</v>
      </c>
      <c r="C18" s="73">
        <v>397060</v>
      </c>
      <c r="D18" s="73">
        <v>249231</v>
      </c>
      <c r="E18" s="73">
        <v>36488</v>
      </c>
      <c r="F18" s="73">
        <v>75085</v>
      </c>
      <c r="G18" s="73">
        <v>35356</v>
      </c>
      <c r="H18" s="73">
        <v>39270</v>
      </c>
      <c r="I18" s="4">
        <f t="shared" si="0"/>
        <v>1248944</v>
      </c>
    </row>
    <row r="19" spans="1:9" ht="12.75">
      <c r="A19" s="102" t="str">
        <f>'F-N° Seg Contrat'!A19</f>
        <v>Renta Nacional</v>
      </c>
      <c r="B19" s="73">
        <v>32729</v>
      </c>
      <c r="C19" s="73">
        <v>24624</v>
      </c>
      <c r="D19" s="73">
        <v>9561</v>
      </c>
      <c r="E19" s="73">
        <v>20553</v>
      </c>
      <c r="F19" s="73">
        <v>75</v>
      </c>
      <c r="G19" s="73">
        <v>10142</v>
      </c>
      <c r="H19" s="73">
        <v>16398</v>
      </c>
      <c r="I19" s="4">
        <f t="shared" si="0"/>
        <v>114082</v>
      </c>
    </row>
    <row r="20" spans="1:9" s="205" customFormat="1" ht="12.75">
      <c r="A20" s="203" t="str">
        <f>'F-N° Seg Contrat'!A20</f>
        <v>RSA</v>
      </c>
      <c r="B20" s="196">
        <v>247465</v>
      </c>
      <c r="C20" s="196">
        <v>45995</v>
      </c>
      <c r="D20" s="196">
        <v>34239</v>
      </c>
      <c r="E20" s="196">
        <v>11060</v>
      </c>
      <c r="F20" s="196">
        <v>20398</v>
      </c>
      <c r="G20" s="196">
        <v>2711</v>
      </c>
      <c r="H20" s="196">
        <v>6113</v>
      </c>
      <c r="I20" s="204">
        <f>SUM(B20:H20)</f>
        <v>367981</v>
      </c>
    </row>
    <row r="21" spans="1:9" s="205" customFormat="1" ht="12.75">
      <c r="A21" s="203" t="str">
        <f>'F-N° Seg Contrat'!A21</f>
        <v>Zenit</v>
      </c>
      <c r="B21" s="196">
        <v>8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211">
        <f>SUM(B21:H21)</f>
        <v>8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9" ht="12.75">
      <c r="A23" s="79" t="s">
        <v>11</v>
      </c>
      <c r="B23" s="5">
        <f aca="true" t="shared" si="1" ref="B23:I23">SUM(B10:B21)</f>
        <v>4440530</v>
      </c>
      <c r="C23" s="6">
        <f t="shared" si="1"/>
        <v>1646790</v>
      </c>
      <c r="D23" s="6">
        <f t="shared" si="1"/>
        <v>1057494</v>
      </c>
      <c r="E23" s="6">
        <f t="shared" si="1"/>
        <v>247265</v>
      </c>
      <c r="F23" s="6">
        <f t="shared" si="1"/>
        <v>551134</v>
      </c>
      <c r="G23" s="7">
        <f t="shared" si="1"/>
        <v>160178</v>
      </c>
      <c r="H23" s="7">
        <f t="shared" si="1"/>
        <v>269914</v>
      </c>
      <c r="I23" s="8">
        <f t="shared" si="1"/>
        <v>8373305</v>
      </c>
    </row>
    <row r="24" spans="1:9" ht="12.75">
      <c r="A24" s="92"/>
      <c r="B24" s="93"/>
      <c r="C24" s="83"/>
      <c r="D24" s="83"/>
      <c r="E24" s="83"/>
      <c r="F24" s="83"/>
      <c r="G24" s="84"/>
      <c r="H24" s="84"/>
      <c r="I24" s="94"/>
    </row>
    <row r="26" ht="12.75">
      <c r="I26" s="19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tr">
        <f>'G-Prima Tot x Tip V'!A6</f>
        <v>      (entre el 1 de enero y 31 de marzo de 2011, montos expresados en miles de pesos de marzo de 2011)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9">
        <f>'G-Prima Tot x Tip V'!B10/'F-N° Seg Contrat'!B10*1000</f>
        <v>12099.428478780756</v>
      </c>
      <c r="C10" s="9">
        <f>'G-Prima Tot x Tip V'!C10/'F-N° Seg Contrat'!C10*1000</f>
        <v>12613.250694592862</v>
      </c>
      <c r="D10" s="9">
        <f>'G-Prima Tot x Tip V'!D10/'F-N° Seg Contrat'!D10*1000</f>
        <v>22397.058823529413</v>
      </c>
      <c r="E10" s="9">
        <f>'G-Prima Tot x Tip V'!E10/'F-N° Seg Contrat'!E10*1000</f>
        <v>28007.16845878136</v>
      </c>
      <c r="F10" s="9">
        <f>'G-Prima Tot x Tip V'!F10/'F-N° Seg Contrat'!F10*1000</f>
        <v>40129.729729729734</v>
      </c>
      <c r="G10" s="9">
        <f>'G-Prima Tot x Tip V'!G10/'F-N° Seg Contrat'!G10*1000</f>
        <v>21450</v>
      </c>
      <c r="H10" s="9">
        <f>'G-Prima Tot x Tip V'!H10/'F-N° Seg Contrat'!H10*1000</f>
        <v>12609.396914446004</v>
      </c>
      <c r="I10" s="13">
        <f>'G-Prima Tot x Tip V'!I10/'F-N° Seg Contrat'!I10*1000</f>
        <v>12472.340970430056</v>
      </c>
    </row>
    <row r="11" spans="1:9" ht="12.75">
      <c r="A11" s="102" t="str">
        <f>'F-N° Seg Contrat'!A11</f>
        <v>Bci</v>
      </c>
      <c r="B11" s="9">
        <f>'G-Prima Tot x Tip V'!B11/'F-N° Seg Contrat'!B11*1000</f>
        <v>9476.737431842455</v>
      </c>
      <c r="C11" s="9">
        <f>'G-Prima Tot x Tip V'!C11/'F-N° Seg Contrat'!C11*1000</f>
        <v>12670.493297768173</v>
      </c>
      <c r="D11" s="9">
        <f>'G-Prima Tot x Tip V'!D11/'F-N° Seg Contrat'!D11*1000</f>
        <v>20918.16136861422</v>
      </c>
      <c r="E11" s="9">
        <f>'G-Prima Tot x Tip V'!E11/'F-N° Seg Contrat'!E11*1000</f>
        <v>34471.95121951219</v>
      </c>
      <c r="F11" s="9">
        <f>'G-Prima Tot x Tip V'!F11/'F-N° Seg Contrat'!F11*1000</f>
        <v>28151.851456621494</v>
      </c>
      <c r="G11" s="9">
        <f>'G-Prima Tot x Tip V'!G11/'F-N° Seg Contrat'!G11*1000</f>
        <v>19917.568071615067</v>
      </c>
      <c r="H11" s="9">
        <f>'G-Prima Tot x Tip V'!H11/'F-N° Seg Contrat'!H11*1000</f>
        <v>7330.631924497332</v>
      </c>
      <c r="I11" s="13">
        <f>'G-Prima Tot x Tip V'!I11/'F-N° Seg Contrat'!I11*1000</f>
        <v>14352.784853611269</v>
      </c>
    </row>
    <row r="12" spans="1:9" ht="12.75">
      <c r="A12" s="102" t="str">
        <f>'F-N° Seg Contrat'!A12</f>
        <v>Chilena Consolidada</v>
      </c>
      <c r="B12" s="9">
        <f>'G-Prima Tot x Tip V'!B12/'F-N° Seg Contrat'!B12*1000</f>
        <v>9025.940528390876</v>
      </c>
      <c r="C12" s="9">
        <f>'G-Prima Tot x Tip V'!C12/'F-N° Seg Contrat'!C12*1000</f>
        <v>12322.257881819898</v>
      </c>
      <c r="D12" s="9">
        <f>'G-Prima Tot x Tip V'!D12/'F-N° Seg Contrat'!D12*1000</f>
        <v>12000</v>
      </c>
      <c r="E12" s="9">
        <f>'G-Prima Tot x Tip V'!E12/'F-N° Seg Contrat'!E12*1000</f>
        <v>50000</v>
      </c>
      <c r="F12" s="9">
        <f>'G-Prima Tot x Tip V'!F12/'F-N° Seg Contrat'!F12*1000</f>
        <v>39893.229166666664</v>
      </c>
      <c r="G12" s="214" t="s">
        <v>96</v>
      </c>
      <c r="H12" s="9">
        <f>'G-Prima Tot x Tip V'!H12/'F-N° Seg Contrat'!H12*1000</f>
        <v>11993.968636911943</v>
      </c>
      <c r="I12" s="13">
        <f>'G-Prima Tot x Tip V'!I12/'F-N° Seg Contrat'!I12*1000</f>
        <v>9976.650228744578</v>
      </c>
    </row>
    <row r="13" spans="1:9" ht="12.75">
      <c r="A13" s="102" t="str">
        <f>'F-N° Seg Contrat'!A13</f>
        <v>Consorcio Nacional</v>
      </c>
      <c r="B13" s="9">
        <f>'G-Prima Tot x Tip V'!B13/'F-N° Seg Contrat'!B13*1000</f>
        <v>9409.439694893294</v>
      </c>
      <c r="C13" s="9">
        <f>'G-Prima Tot x Tip V'!C13/'F-N° Seg Contrat'!C13*1000</f>
        <v>12389.481294053858</v>
      </c>
      <c r="D13" s="9">
        <f>'G-Prima Tot x Tip V'!D13/'F-N° Seg Contrat'!D13*1000</f>
        <v>19045.24886877828</v>
      </c>
      <c r="E13" s="9">
        <f>'G-Prima Tot x Tip V'!E13/'F-N° Seg Contrat'!E13*1000</f>
        <v>201000</v>
      </c>
      <c r="F13" s="9">
        <f>'G-Prima Tot x Tip V'!F13/'F-N° Seg Contrat'!F13*1000</f>
        <v>39495.70200573066</v>
      </c>
      <c r="G13" s="9">
        <f>'G-Prima Tot x Tip V'!G13/'F-N° Seg Contrat'!G13*1000</f>
        <v>23416.666666666668</v>
      </c>
      <c r="H13" s="9">
        <f>'G-Prima Tot x Tip V'!H13/'F-N° Seg Contrat'!H13*1000</f>
        <v>4671.664943123062</v>
      </c>
      <c r="I13" s="13">
        <f>'G-Prima Tot x Tip V'!I13/'F-N° Seg Contrat'!I13*1000</f>
        <v>9980.8748403576</v>
      </c>
    </row>
    <row r="14" spans="1:9" ht="12.75">
      <c r="A14" s="102" t="str">
        <f>'F-N° Seg Contrat'!A14</f>
        <v>HDI</v>
      </c>
      <c r="B14" s="214" t="s">
        <v>96</v>
      </c>
      <c r="C14" s="214" t="s">
        <v>96</v>
      </c>
      <c r="D14" s="214" t="s">
        <v>96</v>
      </c>
      <c r="E14" s="214" t="s">
        <v>96</v>
      </c>
      <c r="F14" s="214" t="s">
        <v>96</v>
      </c>
      <c r="G14" s="214" t="s">
        <v>96</v>
      </c>
      <c r="H14" s="214" t="s">
        <v>96</v>
      </c>
      <c r="I14" s="215" t="s">
        <v>96</v>
      </c>
    </row>
    <row r="15" spans="1:9" ht="12.75">
      <c r="A15" s="102" t="str">
        <f>'F-N° Seg Contrat'!A15</f>
        <v>ING Vida</v>
      </c>
      <c r="B15" s="214" t="s">
        <v>96</v>
      </c>
      <c r="C15" s="214" t="s">
        <v>96</v>
      </c>
      <c r="D15" s="214" t="s">
        <v>96</v>
      </c>
      <c r="E15" s="214" t="s">
        <v>96</v>
      </c>
      <c r="F15" s="214" t="s">
        <v>96</v>
      </c>
      <c r="G15" s="214" t="s">
        <v>96</v>
      </c>
      <c r="H15" s="214" t="s">
        <v>96</v>
      </c>
      <c r="I15" s="215" t="s">
        <v>96</v>
      </c>
    </row>
    <row r="16" spans="1:9" ht="12.75">
      <c r="A16" s="102" t="str">
        <f>'F-N° Seg Contrat'!A16</f>
        <v>Liberty</v>
      </c>
      <c r="B16" s="9">
        <f>'G-Prima Tot x Tip V'!B16/'F-N° Seg Contrat'!B16*1000</f>
        <v>26028.30809743252</v>
      </c>
      <c r="C16" s="9">
        <f>'G-Prima Tot x Tip V'!C16/'F-N° Seg Contrat'!C16*1000</f>
        <v>9540.50550874919</v>
      </c>
      <c r="D16" s="9">
        <f>'G-Prima Tot x Tip V'!D16/'F-N° Seg Contrat'!D16*1000</f>
        <v>18300.359712230216</v>
      </c>
      <c r="E16" s="9">
        <f>'G-Prima Tot x Tip V'!E16/'F-N° Seg Contrat'!E16*1000</f>
        <v>11875</v>
      </c>
      <c r="F16" s="9">
        <f>'G-Prima Tot x Tip V'!F16/'F-N° Seg Contrat'!F16*1000</f>
        <v>36000</v>
      </c>
      <c r="G16" s="9">
        <f>'G-Prima Tot x Tip V'!G16/'F-N° Seg Contrat'!G16*1000</f>
        <v>18066.666666666668</v>
      </c>
      <c r="H16" s="214" t="s">
        <v>96</v>
      </c>
      <c r="I16" s="13">
        <f>'G-Prima Tot x Tip V'!I16/'F-N° Seg Contrat'!I16*1000</f>
        <v>17828.845641162356</v>
      </c>
    </row>
    <row r="17" spans="1:9" ht="12.75">
      <c r="A17" s="102" t="str">
        <f>'F-N° Seg Contrat'!A17</f>
        <v>Mapfre</v>
      </c>
      <c r="B17" s="9">
        <f>'G-Prima Tot x Tip V'!B17/'F-N° Seg Contrat'!B17*1000</f>
        <v>8214.289142747433</v>
      </c>
      <c r="C17" s="9">
        <f>'G-Prima Tot x Tip V'!C17/'F-N° Seg Contrat'!C17*1000</f>
        <v>10968.26113116727</v>
      </c>
      <c r="D17" s="9">
        <f>'G-Prima Tot x Tip V'!D17/'F-N° Seg Contrat'!D17*1000</f>
        <v>22292.19143576826</v>
      </c>
      <c r="E17" s="9">
        <f>'G-Prima Tot x Tip V'!E17/'F-N° Seg Contrat'!E17*1000</f>
        <v>41034.82587064676</v>
      </c>
      <c r="F17" s="9">
        <f>'G-Prima Tot x Tip V'!F17/'F-N° Seg Contrat'!F17*1000</f>
        <v>33725.149700598806</v>
      </c>
      <c r="G17" s="9">
        <f>'G-Prima Tot x Tip V'!G17/'F-N° Seg Contrat'!G17*1000</f>
        <v>19580.645161290326</v>
      </c>
      <c r="H17" s="9">
        <f>'G-Prima Tot x Tip V'!H17/'F-N° Seg Contrat'!H17*1000</f>
        <v>4449.978345604158</v>
      </c>
      <c r="I17" s="13">
        <f>'G-Prima Tot x Tip V'!I17/'F-N° Seg Contrat'!I17*1000</f>
        <v>9483.259994971084</v>
      </c>
    </row>
    <row r="18" spans="1:9" ht="12.75">
      <c r="A18" s="102" t="str">
        <f>'F-N° Seg Contrat'!A18</f>
        <v>C.S.G. Penta Security</v>
      </c>
      <c r="B18" s="9">
        <f>'G-Prima Tot x Tip V'!B18/'F-N° Seg Contrat'!B18*1000</f>
        <v>10649.363269063571</v>
      </c>
      <c r="C18" s="9">
        <f>'G-Prima Tot x Tip V'!C18/'F-N° Seg Contrat'!C18*1000</f>
        <v>11865.288070762612</v>
      </c>
      <c r="D18" s="9">
        <f>'G-Prima Tot x Tip V'!D18/'F-N° Seg Contrat'!D18*1000</f>
        <v>17371.64564020353</v>
      </c>
      <c r="E18" s="9">
        <f>'G-Prima Tot x Tip V'!E18/'F-N° Seg Contrat'!E18*1000</f>
        <v>82180.18018018019</v>
      </c>
      <c r="F18" s="9">
        <f>'G-Prima Tot x Tip V'!F18/'F-N° Seg Contrat'!F18*1000</f>
        <v>36644.704734016595</v>
      </c>
      <c r="G18" s="9">
        <f>'G-Prima Tot x Tip V'!G18/'F-N° Seg Contrat'!G18*1000</f>
        <v>18746.553552492045</v>
      </c>
      <c r="H18" s="9">
        <f>'G-Prima Tot x Tip V'!H18/'F-N° Seg Contrat'!H18*1000</f>
        <v>11628.664495114008</v>
      </c>
      <c r="I18" s="13">
        <f>'G-Prima Tot x Tip V'!I18/'F-N° Seg Contrat'!I18*1000</f>
        <v>13192.187846587729</v>
      </c>
    </row>
    <row r="19" spans="1:9" ht="12.75">
      <c r="A19" s="102" t="str">
        <f>'F-N° Seg Contrat'!A19</f>
        <v>Renta Nacional</v>
      </c>
      <c r="B19" s="9">
        <f>'G-Prima Tot x Tip V'!B19/'F-N° Seg Contrat'!B19*1000</f>
        <v>8520.958083832335</v>
      </c>
      <c r="C19" s="9">
        <f>'G-Prima Tot x Tip V'!C19/'F-N° Seg Contrat'!C19*1000</f>
        <v>10905.225863596102</v>
      </c>
      <c r="D19" s="9">
        <f>'G-Prima Tot x Tip V'!D19/'F-N° Seg Contrat'!D19*1000</f>
        <v>23376.528117359412</v>
      </c>
      <c r="E19" s="9">
        <f>'G-Prima Tot x Tip V'!E19/'F-N° Seg Contrat'!E19*1000</f>
        <v>44295.25862068966</v>
      </c>
      <c r="F19" s="9">
        <f>'G-Prima Tot x Tip V'!F19/'F-N° Seg Contrat'!F19*1000</f>
        <v>25000</v>
      </c>
      <c r="G19" s="9">
        <f>'G-Prima Tot x Tip V'!G19/'F-N° Seg Contrat'!G19*1000</f>
        <v>18609.174311926607</v>
      </c>
      <c r="H19" s="9">
        <f>'G-Prima Tot x Tip V'!H19/'F-N° Seg Contrat'!H19*1000</f>
        <v>10888.446215139442</v>
      </c>
      <c r="I19" s="13">
        <f>'G-Prima Tot x Tip V'!I19/'F-N° Seg Contrat'!I19*1000</f>
        <v>12639.264347440727</v>
      </c>
    </row>
    <row r="20" spans="1:9" ht="12.75">
      <c r="A20" s="102" t="str">
        <f>'F-N° Seg Contrat'!A20</f>
        <v>RSA</v>
      </c>
      <c r="B20" s="9">
        <f>'G-Prima Tot x Tip V'!B20/'F-N° Seg Contrat'!B20*1000</f>
        <v>8665.34771342531</v>
      </c>
      <c r="C20" s="9">
        <f>'G-Prima Tot x Tip V'!C20/'F-N° Seg Contrat'!C20*1000</f>
        <v>12347.651006711409</v>
      </c>
      <c r="D20" s="9">
        <f>'G-Prima Tot x Tip V'!D20/'F-N° Seg Contrat'!D20*1000</f>
        <v>20788.70673952641</v>
      </c>
      <c r="E20" s="9">
        <f>'G-Prima Tot x Tip V'!E20/'F-N° Seg Contrat'!E20*1000</f>
        <v>52918.66028708134</v>
      </c>
      <c r="F20" s="9">
        <f>'G-Prima Tot x Tip V'!F20/'F-N° Seg Contrat'!F20*1000</f>
        <v>37914.49814126394</v>
      </c>
      <c r="G20" s="9">
        <f>'G-Prima Tot x Tip V'!G20/'F-N° Seg Contrat'!G20*1000</f>
        <v>18442.1768707483</v>
      </c>
      <c r="H20" s="9">
        <f>'G-Prima Tot x Tip V'!H20/'F-N° Seg Contrat'!H20*1000</f>
        <v>6374.3482794577685</v>
      </c>
      <c r="I20" s="13">
        <f>'G-Prima Tot x Tip V'!I20/'F-N° Seg Contrat'!I20*1000</f>
        <v>10283.682195455944</v>
      </c>
    </row>
    <row r="21" spans="1:9" ht="12.75">
      <c r="A21" s="102" t="str">
        <f>'F-N° Seg Contrat'!A21</f>
        <v>Zenit</v>
      </c>
      <c r="B21" s="9">
        <f>'G-Prima Tot x Tip V'!B21/'F-N° Seg Contrat'!B21*1000</f>
        <v>8000</v>
      </c>
      <c r="C21" s="214" t="s">
        <v>96</v>
      </c>
      <c r="D21" s="214" t="s">
        <v>96</v>
      </c>
      <c r="E21" s="214" t="s">
        <v>96</v>
      </c>
      <c r="F21" s="214" t="s">
        <v>96</v>
      </c>
      <c r="G21" s="214" t="s">
        <v>96</v>
      </c>
      <c r="H21" s="216" t="s">
        <v>96</v>
      </c>
      <c r="I21" s="201">
        <f>'G-Prima Tot x Tip V'!I21/'F-N° Seg Contrat'!I21*1000</f>
        <v>8000</v>
      </c>
    </row>
    <row r="22" spans="1:9" ht="12.75">
      <c r="A22" s="74"/>
      <c r="B22" s="95"/>
      <c r="C22" s="96"/>
      <c r="D22" s="96"/>
      <c r="E22" s="96"/>
      <c r="F22" s="96"/>
      <c r="G22" s="97"/>
      <c r="H22" s="200"/>
      <c r="I22" s="98"/>
    </row>
    <row r="23" spans="1:9" ht="12.75">
      <c r="A23" s="79" t="s">
        <v>14</v>
      </c>
      <c r="B23" s="12">
        <f>'G-Prima Tot x Tip V'!B23/'F-N° Seg Contrat'!B23*1000</f>
        <v>9608.396389924506</v>
      </c>
      <c r="C23" s="12">
        <f>'G-Prima Tot x Tip V'!C23/'F-N° Seg Contrat'!C23*1000</f>
        <v>12024.138963324254</v>
      </c>
      <c r="D23" s="12">
        <f>'G-Prima Tot x Tip V'!D23/'F-N° Seg Contrat'!D23*1000</f>
        <v>19913.26617079371</v>
      </c>
      <c r="E23" s="12">
        <f>'G-Prima Tot x Tip V'!E23/'F-N° Seg Contrat'!E23*1000</f>
        <v>40555.19107757914</v>
      </c>
      <c r="F23" s="12">
        <f>'G-Prima Tot x Tip V'!F23/'F-N° Seg Contrat'!F23*1000</f>
        <v>31872.195234790655</v>
      </c>
      <c r="G23" s="12">
        <f>'G-Prima Tot x Tip V'!G23/'F-N° Seg Contrat'!G23*1000</f>
        <v>19545.82062233069</v>
      </c>
      <c r="H23" s="12">
        <f>'G-Prima Tot x Tip V'!H23/'F-N° Seg Contrat'!H23*1000</f>
        <v>8114.785641272324</v>
      </c>
      <c r="I23" s="14">
        <f>'G-Prima Tot x Tip V'!I23/'F-N° Seg Contrat'!I23*1000</f>
        <v>11677.288758665605</v>
      </c>
    </row>
    <row r="24" spans="1:9" ht="12.75">
      <c r="A24" s="99"/>
      <c r="B24" s="85"/>
      <c r="C24" s="85"/>
      <c r="D24" s="85"/>
      <c r="E24" s="85"/>
      <c r="F24" s="85"/>
      <c r="G24" s="85"/>
      <c r="H24" s="85"/>
      <c r="I24" s="100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  <row r="28" spans="1:9" ht="12.75">
      <c r="A28" s="87"/>
      <c r="B28" s="61"/>
      <c r="C28" s="61"/>
      <c r="D28" s="61"/>
      <c r="E28" s="61"/>
      <c r="F28" s="61"/>
      <c r="G28" s="61"/>
      <c r="H28" s="61"/>
      <c r="I28" s="59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2011-05-31T15:07:38Z</dcterms:modified>
  <cp:category/>
  <cp:version/>
  <cp:contentType/>
  <cp:contentStatus/>
</cp:coreProperties>
</file>