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728" activeTab="0"/>
  </bookViews>
  <sheets>
    <sheet name="SOAP AB" sheetId="1" r:id="rId1"/>
    <sheet name="SOAP C" sheetId="2" r:id="rId2"/>
    <sheet name="SOAP DE" sheetId="3" r:id="rId3"/>
    <sheet name="SOAP FGH" sheetId="4" r:id="rId4"/>
  </sheets>
  <definedNames>
    <definedName name="_xlnm.Print_Area" localSheetId="0">'SOAP AB'!$A$1:$E$58</definedName>
    <definedName name="_xlnm.Print_Area" localSheetId="1">'SOAP C'!$A$1:$G$28</definedName>
    <definedName name="_xlnm.Print_Area" localSheetId="2">'SOAP DE'!$A$1:$H$57</definedName>
    <definedName name="_xlnm.Print_Area" localSheetId="3">'SOAP FGH'!$A$5:$I$28</definedName>
    <definedName name="DIC" localSheetId="0">'SOAP AB'!#REF!</definedName>
    <definedName name="DIC" localSheetId="1">'SOAP C'!#REF!</definedName>
    <definedName name="DIC" localSheetId="2">'SOAP DE'!#REF!</definedName>
    <definedName name="DIC">'SOAP FGH'!#REF!</definedName>
    <definedName name="JUN" localSheetId="0">'SOAP AB'!#REF!</definedName>
    <definedName name="JUN" localSheetId="1">'SOAP C'!#REF!</definedName>
    <definedName name="JUN" localSheetId="2">'SOAP DE'!#REF!</definedName>
    <definedName name="JUN">'SOAP FGH'!#REF!</definedName>
    <definedName name="MAR" localSheetId="0">'SOAP AB'!#REF!</definedName>
    <definedName name="MAR" localSheetId="1">'SOAP C'!#REF!</definedName>
    <definedName name="MAR" localSheetId="2">'SOAP DE'!#REF!</definedName>
    <definedName name="MAR">'SOAP FGH'!#REF!</definedName>
    <definedName name="SEP" localSheetId="0">'SOAP AB'!#REF!</definedName>
    <definedName name="SEP" localSheetId="1">'SOAP C'!#REF!</definedName>
    <definedName name="SEP" localSheetId="2">'SOAP DE'!#REF!</definedName>
    <definedName name="SEP">'SOAP FGH'!#REF!</definedName>
  </definedNames>
  <calcPr fullCalcOnLoad="1"/>
</workbook>
</file>

<file path=xl/sharedStrings.xml><?xml version="1.0" encoding="utf-8"?>
<sst xmlns="http://schemas.openxmlformats.org/spreadsheetml/2006/main" count="157" uniqueCount="101">
  <si>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</si>
  <si>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</si>
  <si>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</si>
  <si>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</si>
  <si>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</si>
  <si>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</si>
  <si>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</si>
  <si>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</si>
  <si>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</si>
  <si>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</si>
  <si>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</si>
  <si>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</si>
  <si>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</si>
  <si>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</si>
  <si>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</si>
  <si>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</si>
  <si>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</si>
  <si>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</si>
  <si>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</si>
  <si>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</si>
  <si>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</si>
  <si>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</si>
  <si>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</si>
  <si>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</si>
  <si>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</si>
  <si>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</si>
  <si>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</si>
  <si>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</si>
  <si>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</si>
  <si>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</si>
  <si>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</si>
  <si>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</si>
  <si>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</si>
  <si>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</si>
  <si>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</si>
  <si>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</si>
  <si>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</si>
  <si>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</si>
  <si>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</si>
  <si>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</si>
  <si>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</si>
  <si>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</si>
  <si>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</si>
  <si>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</si>
  <si>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</si>
  <si>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</si>
  <si>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</si>
  <si>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</si>
  <si>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</si>
  <si>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</si>
  <si>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</si>
  <si>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</si>
  <si>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</si>
  <si>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</si>
  <si>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</si>
  <si>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</si>
  <si>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</si>
  <si>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</si>
  <si>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</si>
  <si>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</si>
  <si>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</si>
  <si>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</si>
  <si>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</si>
  <si>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</si>
  <si>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</si>
  <si>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</si>
  <si>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</si>
  <si>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</si>
  <si>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</si>
  <si>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</si>
  <si>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</si>
  <si>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</si>
  <si>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</si>
  <si>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</si>
  <si>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</si>
  <si>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</si>
  <si>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</si>
  <si>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</si>
  <si>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</si>
  <si>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</si>
  <si>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</si>
  <si>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</si>
  <si>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</si>
  <si>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</si>
  <si>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</si>
  <si>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</si>
  <si>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</si>
  <si>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</si>
  <si>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</si>
  <si>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</si>
  <si>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</si>
  <si>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</t>
  </si>
  <si>
    <t>ING Vida</t>
  </si>
  <si>
    <t>Bci</t>
  </si>
  <si>
    <t>Ise Chile</t>
  </si>
  <si>
    <t>Liberty</t>
  </si>
  <si>
    <t>Penta Security</t>
  </si>
  <si>
    <t xml:space="preserve">      (entre el 1 de enero y 31 de marzo de 2005, montos expresados en miles de pesos de marzo de 2005)</t>
  </si>
  <si>
    <t xml:space="preserve">      (entre el 1 de enero y 31 de marzo de 2005)</t>
  </si>
  <si>
    <t>-</t>
  </si>
  <si>
    <t xml:space="preserve">      (entre el 1 de enero y 31 de marzo de 2005, montos expresados en pesos de marzo de 2005)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</si>
</sst>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0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3" fontId="3" fillId="0" borderId="1" xfId="23" applyNumberFormat="1" applyFont="1" applyBorder="1">
      <alignment/>
      <protection/>
    </xf>
    <xf numFmtId="0" fontId="4" fillId="0" borderId="0" xfId="26" applyFont="1" applyBorder="1" applyAlignment="1" quotePrefix="1">
      <alignment horizontal="left"/>
      <protection/>
    </xf>
    <xf numFmtId="3" fontId="3" fillId="0" borderId="1" xfId="25" applyNumberFormat="1" applyFont="1" applyBorder="1" applyAlignment="1" quotePrefix="1">
      <alignment horizontal="right"/>
      <protection/>
    </xf>
    <xf numFmtId="3" fontId="2" fillId="0" borderId="2" xfId="26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/>
    </xf>
    <xf numFmtId="3" fontId="3" fillId="0" borderId="0" xfId="26" applyNumberFormat="1" applyFont="1" applyBorder="1">
      <alignment/>
      <protection/>
    </xf>
    <xf numFmtId="3" fontId="3" fillId="0" borderId="0" xfId="26" applyNumberFormat="1" applyFont="1" applyBorder="1" applyAlignment="1">
      <alignment horizontal="right"/>
      <protection/>
    </xf>
    <xf numFmtId="3" fontId="3" fillId="0" borderId="1" xfId="26" applyNumberFormat="1" applyFont="1" applyBorder="1" applyAlignment="1">
      <alignment horizontal="right"/>
      <protection/>
    </xf>
    <xf numFmtId="3" fontId="4" fillId="0" borderId="0" xfId="20" applyNumberFormat="1" applyFont="1" applyBorder="1" applyAlignment="1">
      <alignment/>
    </xf>
    <xf numFmtId="3" fontId="3" fillId="0" borderId="1" xfId="24" applyNumberFormat="1" applyFont="1" applyBorder="1">
      <alignment/>
      <protection/>
    </xf>
    <xf numFmtId="3" fontId="3" fillId="0" borderId="1" xfId="17" applyNumberFormat="1" applyFont="1" applyBorder="1" applyAlignment="1">
      <alignment/>
    </xf>
    <xf numFmtId="3" fontId="5" fillId="0" borderId="0" xfId="20" applyNumberFormat="1" applyFont="1" applyBorder="1" applyAlignment="1">
      <alignment/>
    </xf>
    <xf numFmtId="3" fontId="2" fillId="0" borderId="3" xfId="26" applyNumberFormat="1" applyFont="1" applyBorder="1" applyAlignment="1">
      <alignment horizontal="right"/>
      <protection/>
    </xf>
    <xf numFmtId="3" fontId="3" fillId="0" borderId="3" xfId="26" applyNumberFormat="1" applyFont="1" applyBorder="1" applyAlignment="1">
      <alignment horizontal="right"/>
      <protection/>
    </xf>
    <xf numFmtId="3" fontId="2" fillId="0" borderId="4" xfId="26" applyNumberFormat="1" applyFont="1" applyBorder="1" applyAlignment="1">
      <alignment horizontal="right"/>
      <protection/>
    </xf>
    <xf numFmtId="3" fontId="2" fillId="0" borderId="5" xfId="26" applyNumberFormat="1" applyFont="1" applyBorder="1" applyAlignment="1">
      <alignment horizontal="right"/>
      <protection/>
    </xf>
    <xf numFmtId="0" fontId="1" fillId="0" borderId="0" xfId="23" applyFont="1" applyAlignment="1" quotePrefix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6" fillId="0" borderId="0" xfId="23" applyFont="1" applyAlignment="1" quotePrefix="1">
      <alignment horizontal="left"/>
      <protection/>
    </xf>
    <xf numFmtId="0" fontId="1" fillId="0" borderId="0" xfId="23" applyFont="1" applyBorder="1" applyAlignment="1" quotePrefix="1">
      <alignment horizontal="right"/>
      <protection/>
    </xf>
    <xf numFmtId="38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3" applyNumberFormat="1" applyFont="1">
      <alignment/>
      <protection/>
    </xf>
    <xf numFmtId="38" fontId="1" fillId="0" borderId="6" xfId="17" applyNumberFormat="1" applyFont="1" applyBorder="1" applyAlignment="1">
      <alignment/>
    </xf>
    <xf numFmtId="38" fontId="1" fillId="0" borderId="7" xfId="17" applyNumberFormat="1" applyFont="1" applyBorder="1" applyAlignment="1">
      <alignment/>
    </xf>
    <xf numFmtId="38" fontId="1" fillId="0" borderId="7" xfId="23" applyNumberFormat="1" applyFont="1" applyBorder="1">
      <alignment/>
      <protection/>
    </xf>
    <xf numFmtId="38" fontId="1" fillId="0" borderId="0" xfId="23" applyNumberFormat="1" applyFont="1">
      <alignment/>
      <protection/>
    </xf>
    <xf numFmtId="0" fontId="8" fillId="0" borderId="8" xfId="23" applyFont="1" applyBorder="1">
      <alignment/>
      <protection/>
    </xf>
    <xf numFmtId="213" fontId="1" fillId="0" borderId="9" xfId="17" applyNumberFormat="1" applyFont="1" applyBorder="1" applyAlignment="1">
      <alignment/>
    </xf>
    <xf numFmtId="38" fontId="1" fillId="0" borderId="9" xfId="23" applyNumberFormat="1" applyFont="1" applyBorder="1">
      <alignment/>
      <protection/>
    </xf>
    <xf numFmtId="213" fontId="1" fillId="0" borderId="0" xfId="17" applyNumberFormat="1" applyFont="1" applyBorder="1" applyAlignment="1">
      <alignment/>
    </xf>
    <xf numFmtId="0" fontId="8" fillId="0" borderId="0" xfId="23" applyFont="1" applyBorder="1">
      <alignment/>
      <protection/>
    </xf>
    <xf numFmtId="38" fontId="1" fillId="0" borderId="10" xfId="23" applyNumberFormat="1" applyFont="1" applyBorder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1" fillId="0" borderId="6" xfId="24" applyFont="1" applyBorder="1">
      <alignment/>
      <protection/>
    </xf>
    <xf numFmtId="38" fontId="1" fillId="0" borderId="7" xfId="18" applyNumberFormat="1" applyFont="1" applyBorder="1" applyAlignment="1">
      <alignment/>
    </xf>
    <xf numFmtId="38" fontId="1" fillId="0" borderId="7" xfId="24" applyNumberFormat="1" applyFont="1" applyBorder="1">
      <alignment/>
      <protection/>
    </xf>
    <xf numFmtId="0" fontId="1" fillId="0" borderId="7" xfId="24" applyFont="1" applyBorder="1">
      <alignment/>
      <protection/>
    </xf>
    <xf numFmtId="38" fontId="1" fillId="0" borderId="0" xfId="24" applyNumberFormat="1" applyFont="1">
      <alignment/>
      <protection/>
    </xf>
    <xf numFmtId="3" fontId="1" fillId="0" borderId="0" xfId="24" applyNumberFormat="1" applyFont="1">
      <alignment/>
      <protection/>
    </xf>
    <xf numFmtId="0" fontId="8" fillId="0" borderId="8" xfId="24" applyFont="1" applyBorder="1">
      <alignment/>
      <protection/>
    </xf>
    <xf numFmtId="213" fontId="1" fillId="0" borderId="9" xfId="18" applyNumberFormat="1" applyFont="1" applyBorder="1" applyAlignment="1">
      <alignment/>
    </xf>
    <xf numFmtId="38" fontId="1" fillId="0" borderId="9" xfId="24" applyNumberFormat="1" applyFont="1" applyBorder="1">
      <alignment/>
      <protection/>
    </xf>
    <xf numFmtId="0" fontId="1" fillId="0" borderId="9" xfId="24" applyFont="1" applyBorder="1">
      <alignment/>
      <protection/>
    </xf>
    <xf numFmtId="201" fontId="1" fillId="0" borderId="0" xfId="24" applyNumberFormat="1" applyFont="1">
      <alignment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38" fontId="1" fillId="0" borderId="6" xfId="19" applyNumberFormat="1" applyFont="1" applyBorder="1" applyAlignment="1">
      <alignment/>
    </xf>
    <xf numFmtId="38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0" fontId="1" fillId="0" borderId="7" xfId="25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8" xfId="25" applyFont="1" applyBorder="1">
      <alignment/>
      <protection/>
    </xf>
    <xf numFmtId="213" fontId="1" fillId="0" borderId="9" xfId="19" applyNumberFormat="1" applyFont="1" applyBorder="1" applyAlignment="1">
      <alignment/>
    </xf>
    <xf numFmtId="38" fontId="1" fillId="0" borderId="9" xfId="25" applyNumberFormat="1" applyFont="1" applyBorder="1">
      <alignment/>
      <protection/>
    </xf>
    <xf numFmtId="0" fontId="1" fillId="0" borderId="9" xfId="25" applyFont="1" applyBorder="1">
      <alignment/>
      <protection/>
    </xf>
    <xf numFmtId="3" fontId="1" fillId="0" borderId="0" xfId="25" applyNumberFormat="1" applyFont="1">
      <alignment/>
      <protection/>
    </xf>
    <xf numFmtId="201" fontId="1" fillId="0" borderId="0" xfId="25" applyNumberFormat="1" applyFont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5" fillId="0" borderId="0" xfId="26" applyFont="1" applyBorder="1" applyAlignment="1" quotePrefix="1">
      <alignment horizontal="left"/>
      <protection/>
    </xf>
    <xf numFmtId="0" fontId="1" fillId="0" borderId="0" xfId="26" applyFont="1" applyBorder="1">
      <alignment/>
      <protection/>
    </xf>
    <xf numFmtId="0" fontId="6" fillId="0" borderId="0" xfId="26" applyFont="1" applyBorder="1" applyAlignment="1" quotePrefix="1">
      <alignment horizontal="left"/>
      <protection/>
    </xf>
    <xf numFmtId="0" fontId="1" fillId="0" borderId="11" xfId="26" applyFont="1" applyBorder="1" applyAlignment="1" quotePrefix="1">
      <alignment horizontal="left"/>
      <protection/>
    </xf>
    <xf numFmtId="0" fontId="6" fillId="0" borderId="12" xfId="26" applyFont="1" applyBorder="1" applyAlignment="1" quotePrefix="1">
      <alignment horizontal="left"/>
      <protection/>
    </xf>
    <xf numFmtId="0" fontId="1" fillId="0" borderId="12" xfId="26" applyFont="1" applyBorder="1">
      <alignment/>
      <protection/>
    </xf>
    <xf numFmtId="0" fontId="1" fillId="0" borderId="13" xfId="26" applyFont="1" applyBorder="1">
      <alignment/>
      <protection/>
    </xf>
    <xf numFmtId="0" fontId="7" fillId="0" borderId="14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3" xfId="26" applyFont="1" applyBorder="1" applyAlignment="1">
      <alignment horizontal="right"/>
      <protection/>
    </xf>
    <xf numFmtId="0" fontId="1" fillId="0" borderId="15" xfId="26" applyFont="1" applyBorder="1">
      <alignment/>
      <protection/>
    </xf>
    <xf numFmtId="0" fontId="1" fillId="0" borderId="16" xfId="26" applyFont="1" applyBorder="1">
      <alignment/>
      <protection/>
    </xf>
    <xf numFmtId="0" fontId="1" fillId="0" borderId="17" xfId="26" applyFont="1" applyBorder="1">
      <alignment/>
      <protection/>
    </xf>
    <xf numFmtId="3" fontId="1" fillId="0" borderId="0" xfId="26" applyNumberFormat="1" applyFont="1">
      <alignment/>
      <protection/>
    </xf>
    <xf numFmtId="0" fontId="1" fillId="0" borderId="6" xfId="26" applyFont="1" applyBorder="1">
      <alignment/>
      <protection/>
    </xf>
    <xf numFmtId="38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38" fontId="1" fillId="0" borderId="7" xfId="26" applyNumberFormat="1" applyFont="1" applyBorder="1" applyAlignment="1">
      <alignment horizontal="right"/>
      <protection/>
    </xf>
    <xf numFmtId="38" fontId="1" fillId="0" borderId="18" xfId="26" applyNumberFormat="1" applyFont="1" applyBorder="1" applyAlignment="1">
      <alignment horizontal="right"/>
      <protection/>
    </xf>
    <xf numFmtId="0" fontId="3" fillId="0" borderId="10" xfId="26" applyFont="1" applyBorder="1">
      <alignment/>
      <protection/>
    </xf>
    <xf numFmtId="38" fontId="1" fillId="0" borderId="0" xfId="26" applyNumberFormat="1" applyFont="1">
      <alignment/>
      <protection/>
    </xf>
    <xf numFmtId="0" fontId="8" fillId="0" borderId="8" xfId="26" applyFont="1" applyBorder="1">
      <alignment/>
      <protection/>
    </xf>
    <xf numFmtId="213" fontId="1" fillId="0" borderId="9" xfId="20" applyNumberFormat="1" applyFont="1" applyBorder="1" applyAlignment="1">
      <alignment/>
    </xf>
    <xf numFmtId="38" fontId="1" fillId="0" borderId="9" xfId="26" applyNumberFormat="1" applyFont="1" applyBorder="1">
      <alignment/>
      <protection/>
    </xf>
    <xf numFmtId="38" fontId="1" fillId="0" borderId="9" xfId="26" applyNumberFormat="1" applyFont="1" applyBorder="1" applyAlignment="1">
      <alignment horizontal="right"/>
      <protection/>
    </xf>
    <xf numFmtId="0" fontId="1" fillId="0" borderId="9" xfId="26" applyFont="1" applyBorder="1">
      <alignment/>
      <protection/>
    </xf>
    <xf numFmtId="0" fontId="1" fillId="0" borderId="19" xfId="26" applyFont="1" applyBorder="1">
      <alignment/>
      <protection/>
    </xf>
    <xf numFmtId="0" fontId="1" fillId="0" borderId="0" xfId="26" applyFont="1" applyBorder="1" applyAlignment="1" quotePrefix="1">
      <alignment horizontal="left"/>
      <protection/>
    </xf>
    <xf numFmtId="201" fontId="1" fillId="0" borderId="0" xfId="26" applyNumberFormat="1" applyFont="1">
      <alignment/>
      <protection/>
    </xf>
    <xf numFmtId="0" fontId="1" fillId="0" borderId="20" xfId="26" applyFont="1" applyBorder="1" applyAlignment="1" quotePrefix="1">
      <alignment horizontal="left"/>
      <protection/>
    </xf>
    <xf numFmtId="0" fontId="7" fillId="0" borderId="21" xfId="26" applyFont="1" applyBorder="1">
      <alignment/>
      <protection/>
    </xf>
    <xf numFmtId="0" fontId="1" fillId="0" borderId="22" xfId="26" applyFont="1" applyBorder="1">
      <alignment/>
      <protection/>
    </xf>
    <xf numFmtId="0" fontId="3" fillId="0" borderId="8" xfId="26" applyFont="1" applyBorder="1">
      <alignment/>
      <protection/>
    </xf>
    <xf numFmtId="38" fontId="1" fillId="0" borderId="9" xfId="20" applyNumberFormat="1" applyFont="1" applyBorder="1" applyAlignment="1">
      <alignment/>
    </xf>
    <xf numFmtId="38" fontId="1" fillId="0" borderId="19" xfId="26" applyNumberFormat="1" applyFont="1" applyBorder="1" applyAlignment="1">
      <alignment horizontal="right"/>
      <protection/>
    </xf>
    <xf numFmtId="3" fontId="1" fillId="0" borderId="7" xfId="20" applyNumberFormat="1" applyFont="1" applyBorder="1" applyAlignment="1">
      <alignment/>
    </xf>
    <xf numFmtId="3" fontId="1" fillId="0" borderId="7" xfId="26" applyNumberFormat="1" applyFont="1" applyBorder="1">
      <alignment/>
      <protection/>
    </xf>
    <xf numFmtId="3" fontId="1" fillId="0" borderId="7" xfId="26" applyNumberFormat="1" applyFont="1" applyBorder="1" applyAlignment="1">
      <alignment horizontal="right"/>
      <protection/>
    </xf>
    <xf numFmtId="38" fontId="1" fillId="0" borderId="3" xfId="26" applyNumberFormat="1" applyFont="1" applyBorder="1" applyAlignment="1">
      <alignment horizontal="right"/>
      <protection/>
    </xf>
    <xf numFmtId="0" fontId="1" fillId="0" borderId="8" xfId="26" applyFont="1" applyBorder="1">
      <alignment/>
      <protection/>
    </xf>
    <xf numFmtId="38" fontId="1" fillId="0" borderId="23" xfId="26" applyNumberFormat="1" applyFont="1" applyBorder="1" applyAlignment="1">
      <alignment horizontal="right"/>
      <protection/>
    </xf>
    <xf numFmtId="3" fontId="1" fillId="0" borderId="0" xfId="20" applyNumberFormat="1" applyFont="1" applyBorder="1" applyAlignment="1">
      <alignment/>
    </xf>
    <xf numFmtId="3" fontId="1" fillId="0" borderId="0" xfId="20" applyNumberFormat="1" applyFont="1" applyBorder="1" applyAlignment="1">
      <alignment horizontal="right"/>
    </xf>
    <xf numFmtId="3" fontId="1" fillId="0" borderId="0" xfId="20" applyNumberFormat="1" applyFont="1" applyBorder="1" applyAlignment="1" quotePrefix="1">
      <alignment horizontal="right"/>
    </xf>
    <xf numFmtId="0" fontId="1" fillId="0" borderId="0" xfId="23" applyFont="1" applyAlignment="1">
      <alignment horizontal="left"/>
      <protection/>
    </xf>
    <xf numFmtId="0" fontId="2" fillId="0" borderId="2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 quotePrefix="1">
      <alignment horizontal="left"/>
      <protection/>
    </xf>
    <xf numFmtId="0" fontId="2" fillId="0" borderId="21" xfId="23" applyNumberFormat="1" applyFont="1" applyBorder="1" applyAlignment="1">
      <alignment horizontal="left"/>
      <protection/>
    </xf>
    <xf numFmtId="0" fontId="2" fillId="0" borderId="24" xfId="23" applyNumberFormat="1" applyFont="1" applyBorder="1" applyAlignment="1">
      <alignment horizontal="left"/>
      <protection/>
    </xf>
    <xf numFmtId="0" fontId="2" fillId="0" borderId="21" xfId="23" applyNumberFormat="1" applyFont="1" applyBorder="1" applyAlignment="1" quotePrefix="1">
      <alignment horizontal="left"/>
      <protection/>
    </xf>
    <xf numFmtId="0" fontId="2" fillId="0" borderId="24" xfId="23" applyNumberFormat="1" applyFont="1" applyBorder="1" applyAlignment="1" quotePrefix="1">
      <alignment horizontal="lef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 quotePrefix="1">
      <alignment horizontal="right"/>
    </xf>
    <xf numFmtId="0" fontId="4" fillId="0" borderId="0" xfId="26" applyFont="1" applyBorder="1" applyAlignment="1">
      <alignment horizontal="left"/>
      <protection/>
    </xf>
    <xf numFmtId="3" fontId="3" fillId="0" borderId="0" xfId="25" applyNumberFormat="1" applyFont="1" applyBorder="1">
      <alignment/>
      <protection/>
    </xf>
    <xf numFmtId="0" fontId="9" fillId="0" borderId="0" xfId="23" applyFont="1" applyBorder="1" applyAlignment="1" quotePrefix="1">
      <alignment horizontal="left"/>
      <protection/>
    </xf>
    <xf numFmtId="0" fontId="3" fillId="0" borderId="0" xfId="23" applyFont="1">
      <alignment/>
      <protection/>
    </xf>
    <xf numFmtId="0" fontId="3" fillId="0" borderId="0" xfId="23" applyFont="1" applyBorder="1">
      <alignment/>
      <protection/>
    </xf>
    <xf numFmtId="3" fontId="3" fillId="0" borderId="25" xfId="23" applyNumberFormat="1" applyFont="1" applyBorder="1">
      <alignment/>
      <protection/>
    </xf>
    <xf numFmtId="38" fontId="3" fillId="0" borderId="18" xfId="23" applyNumberFormat="1" applyFont="1" applyBorder="1">
      <alignment/>
      <protection/>
    </xf>
    <xf numFmtId="38" fontId="3" fillId="0" borderId="19" xfId="23" applyNumberFormat="1" applyFont="1" applyBorder="1">
      <alignment/>
      <protection/>
    </xf>
    <xf numFmtId="38" fontId="3" fillId="0" borderId="0" xfId="23" applyNumberFormat="1" applyFont="1" applyBorder="1">
      <alignment/>
      <protection/>
    </xf>
    <xf numFmtId="3" fontId="3" fillId="0" borderId="2" xfId="23" applyNumberFormat="1" applyFont="1" applyFill="1" applyBorder="1">
      <alignment/>
      <protection/>
    </xf>
    <xf numFmtId="0" fontId="9" fillId="0" borderId="0" xfId="23" applyFont="1" applyAlignment="1" quotePrefix="1">
      <alignment horizontal="left"/>
      <protection/>
    </xf>
    <xf numFmtId="0" fontId="9" fillId="0" borderId="0" xfId="24" applyFont="1" applyAlignment="1" quotePrefix="1">
      <alignment horizontal="left"/>
      <protection/>
    </xf>
    <xf numFmtId="0" fontId="3" fillId="0" borderId="0" xfId="24" applyFont="1">
      <alignment/>
      <protection/>
    </xf>
    <xf numFmtId="3" fontId="3" fillId="0" borderId="2" xfId="24" applyNumberFormat="1" applyFont="1" applyBorder="1">
      <alignment/>
      <protection/>
    </xf>
    <xf numFmtId="0" fontId="3" fillId="0" borderId="18" xfId="24" applyFont="1" applyBorder="1">
      <alignment/>
      <protection/>
    </xf>
    <xf numFmtId="0" fontId="3" fillId="0" borderId="19" xfId="24" applyFont="1" applyBorder="1">
      <alignment/>
      <protection/>
    </xf>
    <xf numFmtId="3" fontId="1" fillId="0" borderId="0" xfId="19" applyNumberFormat="1" applyFont="1" applyBorder="1" applyAlignment="1">
      <alignment/>
    </xf>
    <xf numFmtId="0" fontId="3" fillId="0" borderId="0" xfId="25" applyFont="1">
      <alignment/>
      <protection/>
    </xf>
    <xf numFmtId="0" fontId="3" fillId="0" borderId="7" xfId="25" applyFont="1" applyBorder="1">
      <alignment/>
      <protection/>
    </xf>
    <xf numFmtId="0" fontId="3" fillId="0" borderId="9" xfId="25" applyFont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1" fillId="0" borderId="21" xfId="23" applyNumberFormat="1" applyFont="1" applyBorder="1" applyAlignment="1" quotePrefix="1">
      <alignment horizontal="left"/>
      <protection/>
    </xf>
    <xf numFmtId="38" fontId="3" fillId="0" borderId="0" xfId="25" applyNumberFormat="1" applyFont="1" applyBorder="1" applyAlignment="1">
      <alignment horizontal="right"/>
      <protection/>
    </xf>
    <xf numFmtId="3" fontId="3" fillId="0" borderId="2" xfId="25" applyNumberFormat="1" applyFont="1" applyBorder="1">
      <alignment/>
      <protection/>
    </xf>
    <xf numFmtId="0" fontId="3" fillId="0" borderId="18" xfId="25" applyFont="1" applyBorder="1">
      <alignment/>
      <protection/>
    </xf>
    <xf numFmtId="0" fontId="3" fillId="0" borderId="19" xfId="25" applyFont="1" applyBorder="1">
      <alignment/>
      <protection/>
    </xf>
    <xf numFmtId="3" fontId="3" fillId="0" borderId="2" xfId="25" applyNumberFormat="1" applyFont="1" applyBorder="1" applyAlignment="1" quotePrefix="1">
      <alignment horizontal="right"/>
      <protection/>
    </xf>
    <xf numFmtId="3" fontId="3" fillId="0" borderId="0" xfId="25" applyNumberFormat="1" applyFont="1">
      <alignment/>
      <protection/>
    </xf>
    <xf numFmtId="0" fontId="1" fillId="0" borderId="0" xfId="23" applyNumberFormat="1" applyFont="1" applyBorder="1" applyAlignment="1" quotePrefix="1">
      <alignment horizontal="left"/>
      <protection/>
    </xf>
    <xf numFmtId="0" fontId="2" fillId="0" borderId="26" xfId="23" applyFont="1" applyBorder="1" applyAlignment="1">
      <alignment horizontal="left"/>
      <protection/>
    </xf>
    <xf numFmtId="0" fontId="2" fillId="0" borderId="26" xfId="23" applyFont="1" applyBorder="1" applyAlignment="1" quotePrefix="1">
      <alignment horizontal="left"/>
      <protection/>
    </xf>
    <xf numFmtId="0" fontId="2" fillId="0" borderId="26" xfId="23" applyFont="1" applyBorder="1">
      <alignment/>
      <protection/>
    </xf>
    <xf numFmtId="49" fontId="2" fillId="0" borderId="20" xfId="23" applyNumberFormat="1" applyFont="1" applyBorder="1" applyAlignment="1">
      <alignment horizontal="left"/>
      <protection/>
    </xf>
    <xf numFmtId="49" fontId="2" fillId="0" borderId="21" xfId="23" applyNumberFormat="1" applyFont="1" applyBorder="1" applyAlignment="1">
      <alignment horizontal="left"/>
      <protection/>
    </xf>
    <xf numFmtId="49" fontId="2" fillId="0" borderId="24" xfId="23" applyNumberFormat="1" applyFont="1" applyBorder="1" applyAlignment="1">
      <alignment horizontal="left"/>
      <protection/>
    </xf>
    <xf numFmtId="0" fontId="4" fillId="0" borderId="0" xfId="23" applyFont="1" applyAlignment="1" quotePrefix="1">
      <alignment horizontal="left"/>
      <protection/>
    </xf>
    <xf numFmtId="0" fontId="4" fillId="0" borderId="0" xfId="24" applyFont="1" applyAlignment="1" quotePrefix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5" fillId="0" borderId="0" xfId="23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3" fillId="0" borderId="10" xfId="23" applyFont="1" applyBorder="1">
      <alignment/>
      <protection/>
    </xf>
    <xf numFmtId="3" fontId="3" fillId="0" borderId="0" xfId="17" applyNumberFormat="1" applyFont="1" applyBorder="1" applyAlignment="1">
      <alignment/>
    </xf>
    <xf numFmtId="3" fontId="3" fillId="0" borderId="0" xfId="23" applyNumberFormat="1" applyFont="1" applyBorder="1">
      <alignment/>
      <protection/>
    </xf>
    <xf numFmtId="0" fontId="3" fillId="0" borderId="10" xfId="24" applyFont="1" applyBorder="1">
      <alignment/>
      <protection/>
    </xf>
    <xf numFmtId="3" fontId="3" fillId="0" borderId="0" xfId="18" applyNumberFormat="1" applyFont="1" applyBorder="1" applyAlignment="1">
      <alignment/>
    </xf>
    <xf numFmtId="0" fontId="3" fillId="0" borderId="21" xfId="23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0" xfId="25" applyFont="1" applyBorder="1">
      <alignment/>
      <protection/>
    </xf>
    <xf numFmtId="3" fontId="3" fillId="0" borderId="0" xfId="19" applyNumberFormat="1" applyFont="1" applyBorder="1" applyAlignment="1">
      <alignment/>
    </xf>
    <xf numFmtId="0" fontId="7" fillId="0" borderId="20" xfId="23" applyFont="1" applyBorder="1" applyAlignment="1" quotePrefix="1">
      <alignment horizontal="left"/>
      <protection/>
    </xf>
    <xf numFmtId="0" fontId="7" fillId="0" borderId="12" xfId="23" applyFont="1" applyBorder="1" applyAlignment="1" quotePrefix="1">
      <alignment horizontal="right"/>
      <protection/>
    </xf>
    <xf numFmtId="0" fontId="7" fillId="0" borderId="13" xfId="23" applyFont="1" applyBorder="1" applyAlignment="1" quotePrefix="1">
      <alignment horizontal="right"/>
      <protection/>
    </xf>
    <xf numFmtId="0" fontId="7" fillId="0" borderId="21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 applyAlignment="1" quotePrefix="1">
      <alignment horizontal="right"/>
      <protection/>
    </xf>
    <xf numFmtId="0" fontId="7" fillId="0" borderId="3" xfId="23" applyFont="1" applyBorder="1" applyAlignment="1" quotePrefix="1">
      <alignment horizontal="right"/>
      <protection/>
    </xf>
    <xf numFmtId="0" fontId="7" fillId="0" borderId="22" xfId="23" applyFont="1" applyBorder="1">
      <alignment/>
      <protection/>
    </xf>
    <xf numFmtId="0" fontId="7" fillId="0" borderId="16" xfId="23" applyFont="1" applyBorder="1" applyAlignment="1" quotePrefix="1">
      <alignment horizontal="right"/>
      <protection/>
    </xf>
    <xf numFmtId="0" fontId="7" fillId="0" borderId="17" xfId="23" applyFont="1" applyBorder="1" applyAlignment="1" quotePrefix="1">
      <alignment horizontal="right"/>
      <protection/>
    </xf>
    <xf numFmtId="0" fontId="7" fillId="0" borderId="3" xfId="23" applyFont="1" applyBorder="1" applyAlignment="1">
      <alignment horizontal="right"/>
      <protection/>
    </xf>
    <xf numFmtId="0" fontId="7" fillId="0" borderId="20" xfId="24" applyFont="1" applyBorder="1" applyAlignment="1" quotePrefix="1">
      <alignment horizontal="left"/>
      <protection/>
    </xf>
    <xf numFmtId="0" fontId="7" fillId="0" borderId="12" xfId="24" applyFont="1" applyBorder="1" applyAlignment="1" quotePrefix="1">
      <alignment horizontal="right"/>
      <protection/>
    </xf>
    <xf numFmtId="0" fontId="7" fillId="0" borderId="27" xfId="24" applyFont="1" applyBorder="1" applyAlignment="1" quotePrefix="1">
      <alignment horizontal="left"/>
      <protection/>
    </xf>
    <xf numFmtId="0" fontId="7" fillId="0" borderId="12" xfId="24" applyFont="1" applyBorder="1" applyAlignment="1">
      <alignment horizontal="right"/>
      <protection/>
    </xf>
    <xf numFmtId="0" fontId="7" fillId="0" borderId="13" xfId="24" applyFont="1" applyBorder="1" applyAlignment="1" quotePrefix="1">
      <alignment horizontal="right"/>
      <protection/>
    </xf>
    <xf numFmtId="0" fontId="7" fillId="0" borderId="21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 quotePrefix="1">
      <alignment horizontal="right"/>
      <protection/>
    </xf>
    <xf numFmtId="0" fontId="7" fillId="0" borderId="3" xfId="24" applyFont="1" applyBorder="1" applyAlignment="1" quotePrefix="1">
      <alignment horizontal="right"/>
      <protection/>
    </xf>
    <xf numFmtId="0" fontId="7" fillId="0" borderId="22" xfId="24" applyFont="1" applyBorder="1">
      <alignment/>
      <protection/>
    </xf>
    <xf numFmtId="0" fontId="7" fillId="0" borderId="16" xfId="24" applyFont="1" applyBorder="1" applyAlignment="1" quotePrefix="1">
      <alignment horizontal="right"/>
      <protection/>
    </xf>
    <xf numFmtId="0" fontId="7" fillId="0" borderId="17" xfId="24" applyFont="1" applyBorder="1" applyAlignment="1" quotePrefix="1">
      <alignment horizontal="right"/>
      <protection/>
    </xf>
    <xf numFmtId="0" fontId="7" fillId="0" borderId="20" xfId="25" applyFont="1" applyBorder="1" applyAlignment="1" quotePrefix="1">
      <alignment horizontal="left"/>
      <protection/>
    </xf>
    <xf numFmtId="0" fontId="7" fillId="0" borderId="27" xfId="25" applyFont="1" applyBorder="1" applyAlignment="1" quotePrefix="1">
      <alignment horizontal="left"/>
      <protection/>
    </xf>
    <xf numFmtId="0" fontId="7" fillId="0" borderId="27" xfId="25" applyFont="1" applyBorder="1">
      <alignment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7" fillId="0" borderId="12" xfId="25" applyFont="1" applyBorder="1" applyAlignment="1">
      <alignment horizontal="right"/>
      <protection/>
    </xf>
    <xf numFmtId="0" fontId="7" fillId="0" borderId="13" xfId="25" applyFont="1" applyBorder="1" applyAlignment="1" quotePrefix="1">
      <alignment horizontal="right"/>
      <protection/>
    </xf>
    <xf numFmtId="0" fontId="7" fillId="0" borderId="21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2" xfId="25" applyFont="1" applyBorder="1">
      <alignment/>
      <protection/>
    </xf>
    <xf numFmtId="0" fontId="7" fillId="0" borderId="16" xfId="25" applyFont="1" applyBorder="1" applyAlignment="1">
      <alignment horizontal="right"/>
      <protection/>
    </xf>
    <xf numFmtId="0" fontId="7" fillId="0" borderId="16" xfId="25" applyFont="1" applyBorder="1" applyAlignment="1" quotePrefix="1">
      <alignment horizontal="right"/>
      <protection/>
    </xf>
    <xf numFmtId="0" fontId="7" fillId="0" borderId="16" xfId="25" applyFont="1" applyBorder="1">
      <alignment/>
      <protection/>
    </xf>
    <xf numFmtId="0" fontId="7" fillId="0" borderId="17" xfId="25" applyFont="1" applyBorder="1" applyAlignment="1" quotePrefix="1">
      <alignment horizontal="right"/>
      <protection/>
    </xf>
    <xf numFmtId="0" fontId="7" fillId="0" borderId="0" xfId="25" applyFont="1" applyAlignment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3" fontId="1" fillId="0" borderId="0" xfId="26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5" applyFont="1" applyAlignment="1">
      <alignment horizontal="center"/>
      <protection/>
    </xf>
    <xf numFmtId="3" fontId="1" fillId="0" borderId="0" xfId="26" applyNumberFormat="1" applyFont="1" applyAlignment="1">
      <alignment horizontal="right"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1" fillId="0" borderId="0" xfId="23" applyFont="1" applyAlignment="1">
      <alignment horizontal="left" shrinkToFit="1"/>
      <protection/>
    </xf>
  </cellXfs>
  <cellStyles count="14">
    <cellStyle name="Normal" xfId="0"/>
    <cellStyle name="Comma" xfId="15"/>
    <cellStyle name="Comma [0]" xfId="16"/>
    <cellStyle name="Millares_SOAPAB" xfId="17"/>
    <cellStyle name="Millares_SOAPC" xfId="18"/>
    <cellStyle name="Millares_SOAPDE" xfId="19"/>
    <cellStyle name="Millares_SOAPFGH" xfId="20"/>
    <cellStyle name="Currency" xfId="21"/>
    <cellStyle name="Currency [0]" xfId="22"/>
    <cellStyle name="Normal_SOAPAB" xfId="23"/>
    <cellStyle name="Normal_SOAPC" xfId="24"/>
    <cellStyle name="Normal_SOAPDE" xfId="25"/>
    <cellStyle name="Normal_SOAPFGH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19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22.421875" style="18" customWidth="1"/>
    <col min="2" max="4" width="13.7109375" style="18" customWidth="1"/>
    <col min="5" max="5" width="16.57421875" style="122" customWidth="1"/>
    <col min="6" max="6" width="11.7109375" style="18" customWidth="1"/>
    <col min="7" max="16384" width="11.421875" style="18" customWidth="1"/>
  </cols>
  <sheetData>
    <row r="1" ht="12.75">
      <c r="A1" s="17"/>
    </row>
    <row r="2" ht="12.75">
      <c r="A2" s="17"/>
    </row>
    <row r="3" spans="1:6" ht="12.75">
      <c r="A3" s="121" t="s">
        <v>65</v>
      </c>
      <c r="B3" s="19"/>
      <c r="C3" s="19"/>
      <c r="D3" s="19"/>
      <c r="E3" s="123"/>
      <c r="F3" s="19"/>
    </row>
    <row r="5" ht="12.75">
      <c r="A5" s="157" t="s">
        <v>66</v>
      </c>
    </row>
    <row r="6" spans="1:2" ht="12.75" customHeight="1">
      <c r="A6" s="154" t="s">
        <v>98</v>
      </c>
      <c r="B6" s="20"/>
    </row>
    <row r="7" spans="1:5" ht="12.75" customHeight="1">
      <c r="A7" s="170"/>
      <c r="B7" s="171" t="s">
        <v>50</v>
      </c>
      <c r="C7" s="171" t="s">
        <v>50</v>
      </c>
      <c r="D7" s="171" t="s">
        <v>50</v>
      </c>
      <c r="E7" s="172" t="s">
        <v>67</v>
      </c>
    </row>
    <row r="8" spans="1:5" ht="12.75" customHeight="1">
      <c r="A8" s="173" t="s">
        <v>1</v>
      </c>
      <c r="B8" s="174" t="s">
        <v>68</v>
      </c>
      <c r="C8" s="175" t="s">
        <v>26</v>
      </c>
      <c r="D8" s="174" t="s">
        <v>69</v>
      </c>
      <c r="E8" s="176" t="s">
        <v>70</v>
      </c>
    </row>
    <row r="9" spans="1:5" ht="12.75">
      <c r="A9" s="177"/>
      <c r="B9" s="178" t="s">
        <v>71</v>
      </c>
      <c r="C9" s="178" t="s">
        <v>72</v>
      </c>
      <c r="D9" s="178" t="s">
        <v>73</v>
      </c>
      <c r="E9" s="179" t="s">
        <v>74</v>
      </c>
    </row>
    <row r="10" spans="1:5" ht="12.75">
      <c r="A10" s="110" t="s">
        <v>87</v>
      </c>
      <c r="B10" s="21">
        <v>1</v>
      </c>
      <c r="C10" s="21">
        <v>0</v>
      </c>
      <c r="D10" s="118">
        <v>4</v>
      </c>
      <c r="E10" s="124">
        <f aca="true" t="shared" si="0" ref="E10:E24">SUM(B10:D10)</f>
        <v>5</v>
      </c>
    </row>
    <row r="11" spans="1:5" ht="12.75">
      <c r="A11" s="148" t="s">
        <v>84</v>
      </c>
      <c r="B11" s="23">
        <v>2</v>
      </c>
      <c r="C11" s="23">
        <v>0</v>
      </c>
      <c r="D11" s="24">
        <v>1206</v>
      </c>
      <c r="E11" s="124">
        <f t="shared" si="0"/>
        <v>1208</v>
      </c>
    </row>
    <row r="12" spans="1:5" ht="12.75">
      <c r="A12" s="148" t="s">
        <v>93</v>
      </c>
      <c r="B12" s="23">
        <v>0</v>
      </c>
      <c r="C12" s="23">
        <v>0</v>
      </c>
      <c r="D12" s="24">
        <v>1176</v>
      </c>
      <c r="E12" s="124">
        <f t="shared" si="0"/>
        <v>1176</v>
      </c>
    </row>
    <row r="13" spans="1:5" ht="12.75">
      <c r="A13" s="148" t="s">
        <v>9</v>
      </c>
      <c r="B13" s="23">
        <v>6</v>
      </c>
      <c r="C13" s="23">
        <v>0</v>
      </c>
      <c r="D13" s="24">
        <v>173</v>
      </c>
      <c r="E13" s="124">
        <f t="shared" si="0"/>
        <v>179</v>
      </c>
    </row>
    <row r="14" spans="1:5" ht="12.75">
      <c r="A14" s="149" t="s">
        <v>86</v>
      </c>
      <c r="B14" s="23">
        <v>0</v>
      </c>
      <c r="C14" s="23">
        <v>0</v>
      </c>
      <c r="D14" s="24">
        <v>127</v>
      </c>
      <c r="E14" s="124">
        <f t="shared" si="0"/>
        <v>127</v>
      </c>
    </row>
    <row r="15" spans="1:5" ht="12.75">
      <c r="A15" s="150" t="s">
        <v>10</v>
      </c>
      <c r="B15" s="23">
        <v>0</v>
      </c>
      <c r="C15" s="23">
        <v>0</v>
      </c>
      <c r="D15" s="24">
        <v>128</v>
      </c>
      <c r="E15" s="124">
        <f t="shared" si="0"/>
        <v>128</v>
      </c>
    </row>
    <row r="16" spans="1:5" ht="12.75">
      <c r="A16" s="150" t="s">
        <v>91</v>
      </c>
      <c r="B16" s="23">
        <v>0</v>
      </c>
      <c r="C16" s="23">
        <v>0</v>
      </c>
      <c r="D16" s="24">
        <v>14</v>
      </c>
      <c r="E16" s="124">
        <f t="shared" si="0"/>
        <v>14</v>
      </c>
    </row>
    <row r="17" spans="1:5" ht="12.75">
      <c r="A17" s="150" t="s">
        <v>92</v>
      </c>
      <c r="B17" s="23">
        <v>17</v>
      </c>
      <c r="C17" s="23">
        <v>94</v>
      </c>
      <c r="D17" s="24">
        <v>786</v>
      </c>
      <c r="E17" s="124">
        <f t="shared" si="0"/>
        <v>897</v>
      </c>
    </row>
    <row r="18" spans="1:5" ht="12.75">
      <c r="A18" s="150" t="s">
        <v>11</v>
      </c>
      <c r="B18" s="23"/>
      <c r="C18" s="23"/>
      <c r="D18" s="24"/>
      <c r="E18" s="124">
        <f t="shared" si="0"/>
        <v>0</v>
      </c>
    </row>
    <row r="19" spans="1:5" ht="12.75">
      <c r="A19" s="149" t="s">
        <v>12</v>
      </c>
      <c r="B19" s="18">
        <v>30</v>
      </c>
      <c r="C19" s="18">
        <v>0</v>
      </c>
      <c r="D19" s="25">
        <v>180</v>
      </c>
      <c r="E19" s="124">
        <f t="shared" si="0"/>
        <v>210</v>
      </c>
    </row>
    <row r="20" spans="1:5" ht="12.75">
      <c r="A20" s="148" t="s">
        <v>94</v>
      </c>
      <c r="B20" s="23">
        <v>0</v>
      </c>
      <c r="C20" s="23">
        <v>0</v>
      </c>
      <c r="D20" s="24">
        <v>0</v>
      </c>
      <c r="E20" s="124">
        <f t="shared" si="0"/>
        <v>0</v>
      </c>
    </row>
    <row r="21" spans="1:5" ht="12.75">
      <c r="A21" s="148" t="s">
        <v>95</v>
      </c>
      <c r="B21" s="23">
        <v>0</v>
      </c>
      <c r="C21" s="23">
        <v>0</v>
      </c>
      <c r="D21" s="24">
        <v>597</v>
      </c>
      <c r="E21" s="124">
        <f t="shared" si="0"/>
        <v>597</v>
      </c>
    </row>
    <row r="22" spans="1:5" ht="12.75">
      <c r="A22" s="150" t="s">
        <v>88</v>
      </c>
      <c r="B22" s="23">
        <v>0</v>
      </c>
      <c r="C22" s="23">
        <v>0</v>
      </c>
      <c r="D22" s="117">
        <v>319</v>
      </c>
      <c r="E22" s="124">
        <f t="shared" si="0"/>
        <v>319</v>
      </c>
    </row>
    <row r="23" spans="1:5" ht="12.75">
      <c r="A23" s="150" t="s">
        <v>96</v>
      </c>
      <c r="B23" s="23">
        <v>3</v>
      </c>
      <c r="C23" s="23">
        <v>0</v>
      </c>
      <c r="D23" s="117">
        <v>1287</v>
      </c>
      <c r="E23" s="124">
        <f t="shared" si="0"/>
        <v>1290</v>
      </c>
    </row>
    <row r="24" spans="1:5" ht="12.75">
      <c r="A24" s="148" t="s">
        <v>13</v>
      </c>
      <c r="B24" s="23">
        <v>0</v>
      </c>
      <c r="C24" s="23">
        <v>0</v>
      </c>
      <c r="D24" s="24">
        <v>409</v>
      </c>
      <c r="E24" s="124">
        <f t="shared" si="0"/>
        <v>409</v>
      </c>
    </row>
    <row r="25" spans="1:5" ht="12.75">
      <c r="A25" s="150"/>
      <c r="B25" s="23"/>
      <c r="C25" s="23"/>
      <c r="D25" s="24"/>
      <c r="E25" s="124"/>
    </row>
    <row r="26" spans="1:5" ht="12.75" customHeight="1">
      <c r="A26" s="26"/>
      <c r="B26" s="27"/>
      <c r="C26" s="28"/>
      <c r="D26" s="28"/>
      <c r="E26" s="125"/>
    </row>
    <row r="27" spans="1:6" ht="12.75" customHeight="1">
      <c r="A27" s="160" t="s">
        <v>14</v>
      </c>
      <c r="B27" s="161">
        <f>SUM(B10:B25)</f>
        <v>59</v>
      </c>
      <c r="C27" s="161">
        <f>SUM(C10:C25)</f>
        <v>94</v>
      </c>
      <c r="D27" s="161">
        <f>SUM(D10:D25)</f>
        <v>6406</v>
      </c>
      <c r="E27" s="11">
        <f>SUM(E10:E25)</f>
        <v>6559</v>
      </c>
      <c r="F27" s="29"/>
    </row>
    <row r="28" spans="1:5" ht="12.75" customHeight="1">
      <c r="A28" s="30"/>
      <c r="B28" s="31"/>
      <c r="C28" s="32"/>
      <c r="D28" s="32"/>
      <c r="E28" s="126"/>
    </row>
    <row r="29" spans="2:5" ht="12.75" customHeight="1">
      <c r="B29" s="33"/>
      <c r="C29" s="22"/>
      <c r="D29" s="22"/>
      <c r="E29" s="127"/>
    </row>
    <row r="30" spans="1:5" ht="12.75" customHeight="1">
      <c r="A30" s="17"/>
      <c r="B30" s="33"/>
      <c r="C30" s="22"/>
      <c r="D30" s="22"/>
      <c r="E30" s="127"/>
    </row>
    <row r="31" spans="1:5" ht="12.75" customHeight="1">
      <c r="A31" s="34"/>
      <c r="B31" s="33"/>
      <c r="C31" s="22"/>
      <c r="D31" s="22"/>
      <c r="E31" s="127"/>
    </row>
    <row r="32" spans="1:5" ht="12.75" customHeight="1">
      <c r="A32" s="34"/>
      <c r="B32" s="33"/>
      <c r="C32" s="22"/>
      <c r="D32" s="22"/>
      <c r="E32" s="127"/>
    </row>
    <row r="33" ht="12.75">
      <c r="A33" s="17"/>
    </row>
    <row r="34" ht="12.75" customHeight="1">
      <c r="A34" s="157" t="s">
        <v>75</v>
      </c>
    </row>
    <row r="35" spans="1:2" ht="12.75" customHeight="1">
      <c r="A35" s="154" t="str">
        <f>A6</f>
        <v>      (entre el 1 de enero y 31 de marzo de 2005)</v>
      </c>
      <c r="B35" s="129"/>
    </row>
    <row r="36" spans="1:5" ht="12.75">
      <c r="A36" s="170"/>
      <c r="B36" s="171" t="s">
        <v>50</v>
      </c>
      <c r="C36" s="171" t="s">
        <v>50</v>
      </c>
      <c r="D36" s="171" t="s">
        <v>50</v>
      </c>
      <c r="E36" s="172" t="s">
        <v>38</v>
      </c>
    </row>
    <row r="37" spans="1:5" ht="12.75">
      <c r="A37" s="173" t="s">
        <v>1</v>
      </c>
      <c r="B37" s="174" t="s">
        <v>54</v>
      </c>
      <c r="C37" s="175" t="s">
        <v>76</v>
      </c>
      <c r="D37" s="174" t="s">
        <v>55</v>
      </c>
      <c r="E37" s="180"/>
    </row>
    <row r="38" spans="1:5" ht="12.75">
      <c r="A38" s="177"/>
      <c r="B38" s="178" t="s">
        <v>77</v>
      </c>
      <c r="C38" s="178" t="s">
        <v>78</v>
      </c>
      <c r="D38" s="178" t="s">
        <v>79</v>
      </c>
      <c r="E38" s="179" t="s">
        <v>80</v>
      </c>
    </row>
    <row r="39" spans="1:5" ht="12.75">
      <c r="A39" s="151" t="str">
        <f aca="true" t="shared" si="1" ref="A39:A47">A10</f>
        <v>ABN Amro</v>
      </c>
      <c r="B39" s="24">
        <v>2</v>
      </c>
      <c r="C39" s="24">
        <v>2</v>
      </c>
      <c r="D39" s="24">
        <v>0</v>
      </c>
      <c r="E39" s="128">
        <f aca="true" t="shared" si="2" ref="E39:E53">SUM(B39:D39)</f>
        <v>4</v>
      </c>
    </row>
    <row r="40" spans="1:5" ht="12.75">
      <c r="A40" s="152" t="str">
        <f t="shared" si="1"/>
        <v>Aseguradora Magallanes</v>
      </c>
      <c r="B40" s="24">
        <v>918</v>
      </c>
      <c r="C40" s="24">
        <v>0</v>
      </c>
      <c r="D40" s="24">
        <v>288</v>
      </c>
      <c r="E40" s="128">
        <f t="shared" si="2"/>
        <v>1206</v>
      </c>
    </row>
    <row r="41" spans="1:5" ht="12.75">
      <c r="A41" s="152" t="str">
        <f t="shared" si="1"/>
        <v>Bci</v>
      </c>
      <c r="B41" s="24">
        <v>13</v>
      </c>
      <c r="C41" s="24">
        <v>1017</v>
      </c>
      <c r="D41" s="24">
        <v>146</v>
      </c>
      <c r="E41" s="128">
        <f t="shared" si="2"/>
        <v>1176</v>
      </c>
    </row>
    <row r="42" spans="1:5" ht="12.75">
      <c r="A42" s="152" t="str">
        <f t="shared" si="1"/>
        <v>Chilena Consolidada</v>
      </c>
      <c r="B42" s="24">
        <v>42</v>
      </c>
      <c r="C42" s="24">
        <v>118</v>
      </c>
      <c r="D42" s="24">
        <v>13</v>
      </c>
      <c r="E42" s="128">
        <f t="shared" si="2"/>
        <v>173</v>
      </c>
    </row>
    <row r="43" spans="1:5" ht="12.75">
      <c r="A43" s="152" t="str">
        <f t="shared" si="1"/>
        <v>Consorcio Nacional</v>
      </c>
      <c r="B43" s="24">
        <v>127</v>
      </c>
      <c r="C43" s="24">
        <v>0</v>
      </c>
      <c r="D43" s="24">
        <v>0</v>
      </c>
      <c r="E43" s="128">
        <f t="shared" si="2"/>
        <v>127</v>
      </c>
    </row>
    <row r="44" spans="1:5" ht="12.75">
      <c r="A44" s="152" t="str">
        <f t="shared" si="1"/>
        <v>Cruz del Sur</v>
      </c>
      <c r="B44" s="24">
        <v>14</v>
      </c>
      <c r="C44" s="24">
        <v>98</v>
      </c>
      <c r="D44" s="24">
        <v>16</v>
      </c>
      <c r="E44" s="128">
        <f t="shared" si="2"/>
        <v>128</v>
      </c>
    </row>
    <row r="45" spans="1:5" ht="12.75">
      <c r="A45" s="152" t="str">
        <f t="shared" si="1"/>
        <v>ING</v>
      </c>
      <c r="B45" s="24">
        <v>14</v>
      </c>
      <c r="C45" s="24">
        <v>0</v>
      </c>
      <c r="D45" s="24">
        <v>0</v>
      </c>
      <c r="E45" s="128">
        <f t="shared" si="2"/>
        <v>14</v>
      </c>
    </row>
    <row r="46" spans="1:5" ht="12.75">
      <c r="A46" s="152" t="str">
        <f t="shared" si="1"/>
        <v>ING Vida</v>
      </c>
      <c r="B46" s="24">
        <v>40</v>
      </c>
      <c r="C46" s="24">
        <v>746</v>
      </c>
      <c r="D46" s="24">
        <v>0</v>
      </c>
      <c r="E46" s="128">
        <f t="shared" si="2"/>
        <v>786</v>
      </c>
    </row>
    <row r="47" spans="1:5" ht="12.75">
      <c r="A47" s="152" t="str">
        <f t="shared" si="1"/>
        <v>Interamericana</v>
      </c>
      <c r="B47" s="24"/>
      <c r="C47" s="24"/>
      <c r="D47" s="24"/>
      <c r="E47" s="128">
        <f t="shared" si="2"/>
        <v>0</v>
      </c>
    </row>
    <row r="48" spans="1:5" ht="12.75">
      <c r="A48" s="152" t="str">
        <f aca="true" t="shared" si="3" ref="A48:A53">A19</f>
        <v>Interamericana Vida</v>
      </c>
      <c r="B48" s="24">
        <v>3</v>
      </c>
      <c r="C48" s="24">
        <v>158</v>
      </c>
      <c r="D48" s="24">
        <v>19</v>
      </c>
      <c r="E48" s="128">
        <f t="shared" si="2"/>
        <v>180</v>
      </c>
    </row>
    <row r="49" spans="1:5" ht="12.75">
      <c r="A49" s="152" t="str">
        <f t="shared" si="3"/>
        <v>Ise Chile</v>
      </c>
      <c r="B49" s="24">
        <v>0</v>
      </c>
      <c r="C49" s="24">
        <v>0</v>
      </c>
      <c r="D49" s="24">
        <v>0</v>
      </c>
      <c r="E49" s="128">
        <f t="shared" si="2"/>
        <v>0</v>
      </c>
    </row>
    <row r="50" spans="1:5" ht="12.75">
      <c r="A50" s="152" t="str">
        <f t="shared" si="3"/>
        <v>Liberty</v>
      </c>
      <c r="B50" s="24">
        <v>36</v>
      </c>
      <c r="C50" s="24">
        <v>280</v>
      </c>
      <c r="D50" s="24">
        <v>281</v>
      </c>
      <c r="E50" s="128">
        <f t="shared" si="2"/>
        <v>597</v>
      </c>
    </row>
    <row r="51" spans="1:5" ht="12.75">
      <c r="A51" s="152" t="str">
        <f t="shared" si="3"/>
        <v>Mapfre</v>
      </c>
      <c r="B51" s="24">
        <v>106</v>
      </c>
      <c r="C51" s="24">
        <v>213</v>
      </c>
      <c r="D51" s="24">
        <v>0</v>
      </c>
      <c r="E51" s="128">
        <f t="shared" si="2"/>
        <v>319</v>
      </c>
    </row>
    <row r="52" spans="1:5" ht="12.75">
      <c r="A52" s="152" t="str">
        <f t="shared" si="3"/>
        <v>Penta Security</v>
      </c>
      <c r="B52" s="24">
        <v>108</v>
      </c>
      <c r="C52" s="24">
        <v>978</v>
      </c>
      <c r="D52" s="24">
        <v>201</v>
      </c>
      <c r="E52" s="128">
        <f t="shared" si="2"/>
        <v>1287</v>
      </c>
    </row>
    <row r="53" spans="1:5" ht="12.75">
      <c r="A53" s="152" t="str">
        <f t="shared" si="3"/>
        <v>Renta Nacional</v>
      </c>
      <c r="B53" s="24">
        <v>27</v>
      </c>
      <c r="C53" s="24">
        <v>310</v>
      </c>
      <c r="D53" s="24">
        <v>72</v>
      </c>
      <c r="E53" s="128">
        <f t="shared" si="2"/>
        <v>409</v>
      </c>
    </row>
    <row r="54" spans="1:5" ht="12.75">
      <c r="A54" s="153"/>
      <c r="B54" s="24"/>
      <c r="C54" s="24"/>
      <c r="D54" s="24"/>
      <c r="E54" s="128"/>
    </row>
    <row r="55" spans="1:6" ht="12.75">
      <c r="A55" s="26"/>
      <c r="B55" s="27"/>
      <c r="C55" s="28"/>
      <c r="D55" s="28"/>
      <c r="E55" s="125"/>
      <c r="F55" s="35"/>
    </row>
    <row r="56" spans="1:5" ht="12.75" customHeight="1">
      <c r="A56" s="160" t="s">
        <v>14</v>
      </c>
      <c r="B56" s="161">
        <f>SUM(B39:B54)</f>
        <v>1450</v>
      </c>
      <c r="C56" s="162">
        <f>SUM(C39:C54)</f>
        <v>3920</v>
      </c>
      <c r="D56" s="162">
        <f>SUM(D39:D54)</f>
        <v>1036</v>
      </c>
      <c r="E56" s="1">
        <f>SUM(E39:E54)</f>
        <v>6406</v>
      </c>
    </row>
    <row r="57" spans="1:5" ht="15.75">
      <c r="A57" s="30"/>
      <c r="B57" s="31"/>
      <c r="C57" s="32"/>
      <c r="D57" s="32"/>
      <c r="E57" s="126"/>
    </row>
    <row r="58" ht="12.75">
      <c r="A58" s="17"/>
    </row>
    <row r="119" spans="1:5" ht="15.75">
      <c r="A119" s="30"/>
      <c r="B119" s="31"/>
      <c r="C119" s="32"/>
      <c r="D119" s="32"/>
      <c r="E119" s="126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30"/>
  <sheetViews>
    <sheetView workbookViewId="0" topLeftCell="A1">
      <selection activeCell="A4" sqref="A4"/>
    </sheetView>
  </sheetViews>
  <sheetFormatPr defaultColWidth="11.421875" defaultRowHeight="12.75"/>
  <cols>
    <col min="1" max="1" width="22.421875" style="37" customWidth="1"/>
    <col min="2" max="2" width="10.140625" style="37" customWidth="1"/>
    <col min="3" max="4" width="11.7109375" style="37" customWidth="1"/>
    <col min="5" max="5" width="14.00390625" style="37" customWidth="1"/>
    <col min="6" max="6" width="12.421875" style="37" customWidth="1"/>
    <col min="7" max="7" width="21.7109375" style="131" customWidth="1"/>
    <col min="8" max="16384" width="11.421875" style="37" customWidth="1"/>
  </cols>
  <sheetData>
    <row r="1" ht="12.75">
      <c r="A1" s="36"/>
    </row>
    <row r="4" ht="12.75">
      <c r="A4" s="36"/>
    </row>
    <row r="5" ht="12.75">
      <c r="A5" s="158" t="s">
        <v>18</v>
      </c>
    </row>
    <row r="6" spans="1:2" ht="12.75">
      <c r="A6" s="155" t="str">
        <f>'SOAP AB'!$A$6</f>
        <v>      (entre el 1 de enero y 31 de marzo de 2005)</v>
      </c>
      <c r="B6" s="130"/>
    </row>
    <row r="7" spans="1:7" ht="12.75">
      <c r="A7" s="181"/>
      <c r="B7" s="182" t="s">
        <v>19</v>
      </c>
      <c r="C7" s="183" t="s">
        <v>85</v>
      </c>
      <c r="D7" s="183"/>
      <c r="E7" s="182" t="s">
        <v>20</v>
      </c>
      <c r="F7" s="184" t="s">
        <v>21</v>
      </c>
      <c r="G7" s="185" t="s">
        <v>22</v>
      </c>
    </row>
    <row r="8" spans="1:7" ht="12.75">
      <c r="A8" s="186" t="s">
        <v>1</v>
      </c>
      <c r="B8" s="187"/>
      <c r="C8" s="188" t="s">
        <v>23</v>
      </c>
      <c r="D8" s="187" t="s">
        <v>24</v>
      </c>
      <c r="E8" s="187" t="s">
        <v>25</v>
      </c>
      <c r="F8" s="187" t="s">
        <v>26</v>
      </c>
      <c r="G8" s="189" t="s">
        <v>27</v>
      </c>
    </row>
    <row r="9" spans="1:7" ht="12.75">
      <c r="A9" s="190"/>
      <c r="B9" s="191" t="s">
        <v>28</v>
      </c>
      <c r="C9" s="191" t="s">
        <v>29</v>
      </c>
      <c r="D9" s="191" t="s">
        <v>30</v>
      </c>
      <c r="E9" s="191" t="s">
        <v>31</v>
      </c>
      <c r="F9" s="191" t="s">
        <v>32</v>
      </c>
      <c r="G9" s="192" t="s">
        <v>33</v>
      </c>
    </row>
    <row r="10" spans="1:7" ht="12.75">
      <c r="A10" s="109" t="str">
        <f>'SOAP AB'!A10</f>
        <v>ABN Amro</v>
      </c>
      <c r="B10" s="23">
        <v>0</v>
      </c>
      <c r="C10" s="23">
        <v>0</v>
      </c>
      <c r="D10" s="23">
        <v>0</v>
      </c>
      <c r="E10" s="24">
        <v>5</v>
      </c>
      <c r="F10" s="23">
        <v>0</v>
      </c>
      <c r="G10" s="132">
        <f aca="true" t="shared" si="0" ref="G10:G24">SUM(B10:F10)</f>
        <v>5</v>
      </c>
    </row>
    <row r="11" spans="1:7" ht="12.75">
      <c r="A11" s="111" t="str">
        <f>'SOAP AB'!A11</f>
        <v>Aseguradora Magallanes</v>
      </c>
      <c r="B11" s="23">
        <v>71</v>
      </c>
      <c r="C11" s="23">
        <v>5</v>
      </c>
      <c r="D11" s="23">
        <v>2</v>
      </c>
      <c r="E11" s="24">
        <v>1916</v>
      </c>
      <c r="F11" s="23">
        <v>0</v>
      </c>
      <c r="G11" s="132">
        <f t="shared" si="0"/>
        <v>1994</v>
      </c>
    </row>
    <row r="12" spans="1:7" ht="12.75">
      <c r="A12" s="111" t="str">
        <f>'SOAP AB'!A12</f>
        <v>Bci</v>
      </c>
      <c r="B12" s="23">
        <v>95</v>
      </c>
      <c r="C12" s="23">
        <v>2</v>
      </c>
      <c r="D12" s="23">
        <v>0</v>
      </c>
      <c r="E12" s="24">
        <v>1617</v>
      </c>
      <c r="F12" s="23">
        <v>0</v>
      </c>
      <c r="G12" s="132">
        <f t="shared" si="0"/>
        <v>1714</v>
      </c>
    </row>
    <row r="13" spans="1:7" ht="12.75">
      <c r="A13" s="111" t="str">
        <f>'SOAP AB'!A13</f>
        <v>Chilena Consolidada</v>
      </c>
      <c r="B13" s="23">
        <v>1</v>
      </c>
      <c r="C13" s="23">
        <v>0</v>
      </c>
      <c r="D13" s="23">
        <v>0</v>
      </c>
      <c r="E13" s="24">
        <v>213</v>
      </c>
      <c r="F13" s="23">
        <v>0</v>
      </c>
      <c r="G13" s="132">
        <f t="shared" si="0"/>
        <v>214</v>
      </c>
    </row>
    <row r="14" spans="1:7" ht="12.75">
      <c r="A14" s="111" t="str">
        <f>'SOAP AB'!A14</f>
        <v>Consorcio Nacional</v>
      </c>
      <c r="B14" s="23">
        <v>2</v>
      </c>
      <c r="C14" s="23">
        <v>0</v>
      </c>
      <c r="D14" s="23">
        <v>125</v>
      </c>
      <c r="E14" s="24">
        <v>0</v>
      </c>
      <c r="F14" s="23">
        <v>0</v>
      </c>
      <c r="G14" s="132">
        <f t="shared" si="0"/>
        <v>127</v>
      </c>
    </row>
    <row r="15" spans="1:7" ht="12.75">
      <c r="A15" s="111" t="str">
        <f>'SOAP AB'!A15</f>
        <v>Cruz del Sur</v>
      </c>
      <c r="B15" s="23">
        <v>10</v>
      </c>
      <c r="C15" s="23">
        <v>0</v>
      </c>
      <c r="D15" s="23">
        <v>0</v>
      </c>
      <c r="E15" s="24">
        <v>185</v>
      </c>
      <c r="F15" s="23">
        <v>0</v>
      </c>
      <c r="G15" s="132">
        <f t="shared" si="0"/>
        <v>195</v>
      </c>
    </row>
    <row r="16" spans="1:7" ht="12.75">
      <c r="A16" s="111" t="str">
        <f>'SOAP AB'!A16</f>
        <v>ING</v>
      </c>
      <c r="B16" s="23">
        <v>0</v>
      </c>
      <c r="C16" s="23">
        <v>0</v>
      </c>
      <c r="D16" s="23">
        <v>0</v>
      </c>
      <c r="E16" s="24">
        <v>145</v>
      </c>
      <c r="F16" s="23">
        <v>0</v>
      </c>
      <c r="G16" s="132">
        <f t="shared" si="0"/>
        <v>145</v>
      </c>
    </row>
    <row r="17" spans="1:7" ht="12.75">
      <c r="A17" s="111" t="str">
        <f>'SOAP AB'!A17</f>
        <v>ING Vida</v>
      </c>
      <c r="B17" s="23">
        <v>49</v>
      </c>
      <c r="C17" s="23">
        <v>0</v>
      </c>
      <c r="D17" s="23">
        <v>1</v>
      </c>
      <c r="E17" s="24">
        <v>1038</v>
      </c>
      <c r="F17" s="23">
        <v>99</v>
      </c>
      <c r="G17" s="132">
        <f t="shared" si="0"/>
        <v>1187</v>
      </c>
    </row>
    <row r="18" spans="1:7" ht="12.75">
      <c r="A18" s="111" t="str">
        <f>'SOAP AB'!A18</f>
        <v>Interamericana</v>
      </c>
      <c r="B18" s="23"/>
      <c r="C18" s="23"/>
      <c r="D18" s="23"/>
      <c r="E18" s="24"/>
      <c r="F18" s="23"/>
      <c r="G18" s="132">
        <f t="shared" si="0"/>
        <v>0</v>
      </c>
    </row>
    <row r="19" spans="1:7" ht="12.75">
      <c r="A19" s="111" t="str">
        <f>'SOAP AB'!A19</f>
        <v>Interamericana Vida</v>
      </c>
      <c r="B19" s="23">
        <v>9</v>
      </c>
      <c r="C19" s="23">
        <v>2</v>
      </c>
      <c r="D19" s="23">
        <v>6</v>
      </c>
      <c r="E19" s="24">
        <v>274</v>
      </c>
      <c r="F19" s="23">
        <v>0</v>
      </c>
      <c r="G19" s="132">
        <f t="shared" si="0"/>
        <v>291</v>
      </c>
    </row>
    <row r="20" spans="1:7" ht="12.75">
      <c r="A20" s="111" t="str">
        <f>'SOAP AB'!A20</f>
        <v>Ise Chile</v>
      </c>
      <c r="B20" s="23">
        <v>0</v>
      </c>
      <c r="C20" s="23">
        <v>0</v>
      </c>
      <c r="D20" s="23">
        <v>0</v>
      </c>
      <c r="E20" s="24">
        <v>0</v>
      </c>
      <c r="F20" s="23">
        <v>0</v>
      </c>
      <c r="G20" s="132">
        <f t="shared" si="0"/>
        <v>0</v>
      </c>
    </row>
    <row r="21" spans="1:7" ht="12.75">
      <c r="A21" s="111" t="str">
        <f>'SOAP AB'!A21</f>
        <v>Liberty</v>
      </c>
      <c r="B21" s="23">
        <v>31</v>
      </c>
      <c r="C21" s="23">
        <v>1</v>
      </c>
      <c r="D21" s="23">
        <v>0</v>
      </c>
      <c r="E21" s="24">
        <v>844</v>
      </c>
      <c r="F21" s="23">
        <v>0</v>
      </c>
      <c r="G21" s="132">
        <f t="shared" si="0"/>
        <v>876</v>
      </c>
    </row>
    <row r="22" spans="1:7" ht="12.75">
      <c r="A22" s="111" t="str">
        <f>'SOAP AB'!A22</f>
        <v>Mapfre</v>
      </c>
      <c r="B22" s="23">
        <v>37</v>
      </c>
      <c r="C22" s="23">
        <v>0</v>
      </c>
      <c r="D22" s="23">
        <v>0</v>
      </c>
      <c r="E22" s="24">
        <v>516</v>
      </c>
      <c r="F22" s="23">
        <v>0</v>
      </c>
      <c r="G22" s="132">
        <f t="shared" si="0"/>
        <v>553</v>
      </c>
    </row>
    <row r="23" spans="1:7" ht="12.75">
      <c r="A23" s="111" t="str">
        <f>'SOAP AB'!A23</f>
        <v>Penta Security</v>
      </c>
      <c r="B23" s="23">
        <v>88</v>
      </c>
      <c r="C23" s="23">
        <v>5</v>
      </c>
      <c r="D23" s="23">
        <v>0</v>
      </c>
      <c r="E23" s="24">
        <v>2141</v>
      </c>
      <c r="F23" s="23">
        <v>0</v>
      </c>
      <c r="G23" s="132">
        <f t="shared" si="0"/>
        <v>2234</v>
      </c>
    </row>
    <row r="24" spans="1:7" ht="12.75">
      <c r="A24" s="111" t="str">
        <f>'SOAP AB'!A24</f>
        <v>Renta Nacional</v>
      </c>
      <c r="B24" s="23">
        <v>30</v>
      </c>
      <c r="C24" s="23">
        <v>0</v>
      </c>
      <c r="D24" s="23">
        <v>0</v>
      </c>
      <c r="E24" s="24">
        <v>478</v>
      </c>
      <c r="F24" s="23">
        <v>0</v>
      </c>
      <c r="G24" s="132">
        <f t="shared" si="0"/>
        <v>508</v>
      </c>
    </row>
    <row r="25" spans="1:7" ht="12.75">
      <c r="A25" s="112"/>
      <c r="B25" s="23"/>
      <c r="C25" s="23"/>
      <c r="D25" s="23"/>
      <c r="E25" s="24"/>
      <c r="F25" s="23"/>
      <c r="G25" s="132"/>
    </row>
    <row r="26" spans="1:10" ht="12.75">
      <c r="A26" s="38"/>
      <c r="B26" s="39"/>
      <c r="C26" s="40"/>
      <c r="D26" s="40"/>
      <c r="E26" s="41"/>
      <c r="F26" s="41"/>
      <c r="G26" s="133"/>
      <c r="H26" s="42"/>
      <c r="I26" s="43"/>
      <c r="J26" s="43"/>
    </row>
    <row r="27" spans="1:7" ht="12.75" customHeight="1">
      <c r="A27" s="163" t="s">
        <v>14</v>
      </c>
      <c r="B27" s="164">
        <f aca="true" t="shared" si="1" ref="B27:G27">SUM(B10:B25)</f>
        <v>423</v>
      </c>
      <c r="C27" s="164">
        <f t="shared" si="1"/>
        <v>15</v>
      </c>
      <c r="D27" s="164">
        <f t="shared" si="1"/>
        <v>134</v>
      </c>
      <c r="E27" s="164">
        <f t="shared" si="1"/>
        <v>9372</v>
      </c>
      <c r="F27" s="164">
        <f t="shared" si="1"/>
        <v>99</v>
      </c>
      <c r="G27" s="10">
        <f t="shared" si="1"/>
        <v>10043</v>
      </c>
    </row>
    <row r="28" spans="1:7" ht="15.75">
      <c r="A28" s="44"/>
      <c r="B28" s="45"/>
      <c r="C28" s="46"/>
      <c r="D28" s="46"/>
      <c r="E28" s="47"/>
      <c r="F28" s="47"/>
      <c r="G28" s="134"/>
    </row>
    <row r="29" ht="12.75">
      <c r="A29" s="18"/>
    </row>
    <row r="130" ht="12.75">
      <c r="I130" s="48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53"/>
  <sheetViews>
    <sheetView workbookViewId="0" topLeftCell="A1">
      <selection activeCell="A6" sqref="A6"/>
    </sheetView>
  </sheetViews>
  <sheetFormatPr defaultColWidth="11.421875" defaultRowHeight="12.75"/>
  <cols>
    <col min="1" max="1" width="22.421875" style="50" customWidth="1"/>
    <col min="2" max="2" width="10.140625" style="50" customWidth="1"/>
    <col min="3" max="3" width="11.140625" style="50" customWidth="1"/>
    <col min="4" max="4" width="12.28125" style="50" customWidth="1"/>
    <col min="5" max="5" width="14.00390625" style="136" customWidth="1"/>
    <col min="6" max="6" width="14.7109375" style="50" customWidth="1"/>
    <col min="7" max="7" width="11.00390625" style="50" customWidth="1"/>
    <col min="8" max="8" width="15.8515625" style="136" customWidth="1"/>
    <col min="9" max="16384" width="11.421875" style="50" customWidth="1"/>
  </cols>
  <sheetData>
    <row r="1" ht="12.75">
      <c r="A1" s="49"/>
    </row>
    <row r="4" ht="12.75">
      <c r="A4" s="49"/>
    </row>
    <row r="5" spans="1:8" ht="12.75">
      <c r="A5" s="159" t="s">
        <v>34</v>
      </c>
      <c r="H5" s="141"/>
    </row>
    <row r="6" spans="1:2" ht="12.75">
      <c r="A6" s="156" t="s">
        <v>97</v>
      </c>
      <c r="B6" s="139"/>
    </row>
    <row r="7" spans="1:8" ht="12.75">
      <c r="A7" s="193"/>
      <c r="B7" s="194" t="s">
        <v>35</v>
      </c>
      <c r="C7" s="195"/>
      <c r="D7" s="196"/>
      <c r="E7" s="197"/>
      <c r="F7" s="198" t="s">
        <v>36</v>
      </c>
      <c r="G7" s="198" t="s">
        <v>37</v>
      </c>
      <c r="H7" s="199" t="s">
        <v>38</v>
      </c>
    </row>
    <row r="8" spans="1:8" ht="12.75">
      <c r="A8" s="200" t="s">
        <v>1</v>
      </c>
      <c r="B8" s="201" t="s">
        <v>19</v>
      </c>
      <c r="C8" s="202" t="s">
        <v>39</v>
      </c>
      <c r="D8" s="202" t="s">
        <v>40</v>
      </c>
      <c r="E8" s="202" t="s">
        <v>41</v>
      </c>
      <c r="F8" s="202" t="s">
        <v>42</v>
      </c>
      <c r="G8" s="201" t="s">
        <v>43</v>
      </c>
      <c r="H8" s="203" t="s">
        <v>44</v>
      </c>
    </row>
    <row r="9" spans="1:8" ht="12.75">
      <c r="A9" s="204"/>
      <c r="B9" s="205"/>
      <c r="C9" s="206"/>
      <c r="D9" s="207"/>
      <c r="E9" s="206" t="s">
        <v>45</v>
      </c>
      <c r="F9" s="206" t="s">
        <v>46</v>
      </c>
      <c r="G9" s="206" t="s">
        <v>47</v>
      </c>
      <c r="H9" s="208" t="s">
        <v>48</v>
      </c>
    </row>
    <row r="10" spans="1:8" ht="12.75">
      <c r="A10" s="110" t="str">
        <f>'SOAP AB'!A10</f>
        <v>ABN Amro</v>
      </c>
      <c r="B10" s="24">
        <v>0</v>
      </c>
      <c r="C10" s="24">
        <v>0</v>
      </c>
      <c r="D10" s="24">
        <v>0</v>
      </c>
      <c r="E10" s="120">
        <f aca="true" t="shared" si="0" ref="E10:E24">SUM(B10:D10)</f>
        <v>0</v>
      </c>
      <c r="F10" s="24">
        <v>15955</v>
      </c>
      <c r="G10" s="24">
        <v>0</v>
      </c>
      <c r="H10" s="142">
        <f aca="true" t="shared" si="1" ref="H10:H24">SUM(E10:G10)</f>
        <v>15955</v>
      </c>
    </row>
    <row r="11" spans="1:8" ht="12.75">
      <c r="A11" s="113" t="str">
        <f>'SOAP AB'!A11</f>
        <v>Aseguradora Magallanes</v>
      </c>
      <c r="B11" s="24">
        <v>414493</v>
      </c>
      <c r="C11" s="24">
        <v>1325</v>
      </c>
      <c r="D11" s="24">
        <v>20679</v>
      </c>
      <c r="E11" s="120">
        <f t="shared" si="0"/>
        <v>436497</v>
      </c>
      <c r="F11" s="24">
        <v>357501</v>
      </c>
      <c r="G11" s="24">
        <v>0</v>
      </c>
      <c r="H11" s="142">
        <f t="shared" si="1"/>
        <v>793998</v>
      </c>
    </row>
    <row r="12" spans="1:8" ht="12.75">
      <c r="A12" s="113" t="str">
        <f>'SOAP AB'!A12</f>
        <v>Bci</v>
      </c>
      <c r="B12" s="24">
        <v>482102</v>
      </c>
      <c r="C12" s="24">
        <v>1406</v>
      </c>
      <c r="D12" s="24">
        <v>17587</v>
      </c>
      <c r="E12" s="120">
        <f t="shared" si="0"/>
        <v>501095</v>
      </c>
      <c r="F12" s="24">
        <v>481526</v>
      </c>
      <c r="G12" s="24">
        <v>82</v>
      </c>
      <c r="H12" s="142">
        <f t="shared" si="1"/>
        <v>982703</v>
      </c>
    </row>
    <row r="13" spans="1:8" ht="12.75">
      <c r="A13" s="113" t="str">
        <f>'SOAP AB'!A13</f>
        <v>Chilena Consolidada</v>
      </c>
      <c r="B13" s="24">
        <v>21693</v>
      </c>
      <c r="C13" s="24">
        <v>936</v>
      </c>
      <c r="D13" s="24">
        <v>0</v>
      </c>
      <c r="E13" s="120">
        <f t="shared" si="0"/>
        <v>22629</v>
      </c>
      <c r="F13" s="24">
        <v>77835</v>
      </c>
      <c r="G13" s="24">
        <v>0</v>
      </c>
      <c r="H13" s="142">
        <f t="shared" si="1"/>
        <v>100464</v>
      </c>
    </row>
    <row r="14" spans="1:8" ht="12.75">
      <c r="A14" s="113" t="str">
        <f>'SOAP AB'!A14</f>
        <v>Consorcio Nacional</v>
      </c>
      <c r="B14" s="24">
        <v>8657</v>
      </c>
      <c r="C14" s="24">
        <v>0</v>
      </c>
      <c r="D14" s="24">
        <v>0</v>
      </c>
      <c r="E14" s="120">
        <f t="shared" si="0"/>
        <v>8657</v>
      </c>
      <c r="F14" s="24">
        <v>29293</v>
      </c>
      <c r="G14" s="24">
        <v>0</v>
      </c>
      <c r="H14" s="142">
        <f t="shared" si="1"/>
        <v>37950</v>
      </c>
    </row>
    <row r="15" spans="1:8" ht="12.75">
      <c r="A15" s="113" t="str">
        <f>'SOAP AB'!A15</f>
        <v>Cruz del Sur</v>
      </c>
      <c r="B15" s="24">
        <v>66817</v>
      </c>
      <c r="C15" s="24">
        <v>0</v>
      </c>
      <c r="D15" s="24">
        <v>1112</v>
      </c>
      <c r="E15" s="120">
        <f t="shared" si="0"/>
        <v>67929</v>
      </c>
      <c r="F15" s="24">
        <v>73151</v>
      </c>
      <c r="G15" s="24">
        <v>0</v>
      </c>
      <c r="H15" s="142">
        <f t="shared" si="1"/>
        <v>141080</v>
      </c>
    </row>
    <row r="16" spans="1:8" ht="12.75">
      <c r="A16" s="113" t="str">
        <f>'SOAP AB'!A16</f>
        <v>ING</v>
      </c>
      <c r="B16" s="24">
        <v>0</v>
      </c>
      <c r="C16" s="24">
        <v>0</v>
      </c>
      <c r="D16" s="24">
        <v>0</v>
      </c>
      <c r="E16" s="120">
        <f t="shared" si="0"/>
        <v>0</v>
      </c>
      <c r="F16" s="24">
        <v>11337</v>
      </c>
      <c r="G16" s="24">
        <v>291</v>
      </c>
      <c r="H16" s="142">
        <f t="shared" si="1"/>
        <v>11628</v>
      </c>
    </row>
    <row r="17" spans="1:8" ht="12.75">
      <c r="A17" s="113" t="str">
        <f>'SOAP AB'!A17</f>
        <v>ING Vida</v>
      </c>
      <c r="B17" s="24">
        <v>330646</v>
      </c>
      <c r="C17" s="24">
        <v>0</v>
      </c>
      <c r="D17" s="24">
        <v>23135</v>
      </c>
      <c r="E17" s="120">
        <f t="shared" si="0"/>
        <v>353781</v>
      </c>
      <c r="F17" s="24">
        <v>435965</v>
      </c>
      <c r="G17" s="24">
        <v>13509</v>
      </c>
      <c r="H17" s="142">
        <f t="shared" si="1"/>
        <v>803255</v>
      </c>
    </row>
    <row r="18" spans="1:8" ht="12.75">
      <c r="A18" s="113" t="str">
        <f>'SOAP AB'!A18</f>
        <v>Interamericana</v>
      </c>
      <c r="B18" s="24"/>
      <c r="C18" s="24"/>
      <c r="D18" s="24"/>
      <c r="E18" s="120">
        <f t="shared" si="0"/>
        <v>0</v>
      </c>
      <c r="F18" s="24"/>
      <c r="G18" s="24"/>
      <c r="H18" s="142">
        <f t="shared" si="1"/>
        <v>0</v>
      </c>
    </row>
    <row r="19" spans="1:8" ht="12.75">
      <c r="A19" s="113" t="str">
        <f>'SOAP AB'!A19</f>
        <v>Interamericana Vida</v>
      </c>
      <c r="B19" s="24">
        <v>37543</v>
      </c>
      <c r="C19" s="24">
        <v>0</v>
      </c>
      <c r="D19" s="24">
        <v>8182</v>
      </c>
      <c r="E19" s="120">
        <f t="shared" si="0"/>
        <v>45725</v>
      </c>
      <c r="F19" s="24">
        <v>102950</v>
      </c>
      <c r="G19" s="24">
        <v>0</v>
      </c>
      <c r="H19" s="142">
        <f t="shared" si="1"/>
        <v>148675</v>
      </c>
    </row>
    <row r="20" spans="1:8" ht="12.75">
      <c r="A20" s="113" t="str">
        <f>'SOAP AB'!A20</f>
        <v>Ise Chile</v>
      </c>
      <c r="B20" s="24">
        <v>0</v>
      </c>
      <c r="C20" s="24">
        <v>0</v>
      </c>
      <c r="D20" s="24">
        <v>0</v>
      </c>
      <c r="E20" s="120">
        <f t="shared" si="0"/>
        <v>0</v>
      </c>
      <c r="F20" s="24">
        <v>2353</v>
      </c>
      <c r="G20" s="24">
        <v>0</v>
      </c>
      <c r="H20" s="142">
        <f t="shared" si="1"/>
        <v>2353</v>
      </c>
    </row>
    <row r="21" spans="1:8" ht="12.75">
      <c r="A21" s="113" t="str">
        <f>'SOAP AB'!A21</f>
        <v>Liberty</v>
      </c>
      <c r="B21" s="24">
        <v>155286</v>
      </c>
      <c r="C21" s="24">
        <v>0</v>
      </c>
      <c r="D21" s="24">
        <v>5174</v>
      </c>
      <c r="E21" s="120">
        <f t="shared" si="0"/>
        <v>160460</v>
      </c>
      <c r="F21" s="24">
        <v>135142</v>
      </c>
      <c r="G21" s="24">
        <v>12</v>
      </c>
      <c r="H21" s="142">
        <f t="shared" si="1"/>
        <v>295614</v>
      </c>
    </row>
    <row r="22" spans="1:8" ht="12.75">
      <c r="A22" s="113" t="str">
        <f>'SOAP AB'!A22</f>
        <v>Mapfre</v>
      </c>
      <c r="B22" s="24">
        <v>240648</v>
      </c>
      <c r="C22" s="24">
        <v>0</v>
      </c>
      <c r="D22" s="24">
        <v>17436</v>
      </c>
      <c r="E22" s="120">
        <f t="shared" si="0"/>
        <v>258084</v>
      </c>
      <c r="F22" s="24">
        <v>273500</v>
      </c>
      <c r="G22" s="24">
        <v>0</v>
      </c>
      <c r="H22" s="142">
        <f t="shared" si="1"/>
        <v>531584</v>
      </c>
    </row>
    <row r="23" spans="1:8" ht="12.75">
      <c r="A23" s="113" t="str">
        <f>'SOAP AB'!A23</f>
        <v>Penta Security</v>
      </c>
      <c r="B23" s="24">
        <v>422421</v>
      </c>
      <c r="C23" s="24">
        <v>2013</v>
      </c>
      <c r="D23" s="24">
        <v>15188</v>
      </c>
      <c r="E23" s="120">
        <f t="shared" si="0"/>
        <v>439622</v>
      </c>
      <c r="F23" s="24">
        <v>639164</v>
      </c>
      <c r="G23" s="24">
        <v>5349</v>
      </c>
      <c r="H23" s="142">
        <f t="shared" si="1"/>
        <v>1084135</v>
      </c>
    </row>
    <row r="24" spans="1:8" ht="12.75">
      <c r="A24" s="113" t="str">
        <f>'SOAP AB'!A24</f>
        <v>Renta Nacional</v>
      </c>
      <c r="B24" s="24">
        <v>140907</v>
      </c>
      <c r="C24" s="24">
        <v>0</v>
      </c>
      <c r="D24" s="24">
        <v>0</v>
      </c>
      <c r="E24" s="120">
        <f t="shared" si="0"/>
        <v>140907</v>
      </c>
      <c r="F24" s="24">
        <v>208360</v>
      </c>
      <c r="G24" s="24">
        <v>1</v>
      </c>
      <c r="H24" s="142">
        <f t="shared" si="1"/>
        <v>349268</v>
      </c>
    </row>
    <row r="25" spans="1:8" ht="12.75">
      <c r="A25" s="114"/>
      <c r="B25" s="24"/>
      <c r="C25" s="24"/>
      <c r="D25" s="24"/>
      <c r="E25" s="120"/>
      <c r="F25" s="24"/>
      <c r="G25" s="24"/>
      <c r="H25" s="142"/>
    </row>
    <row r="26" spans="1:9" ht="12.75">
      <c r="A26" s="51"/>
      <c r="B26" s="52"/>
      <c r="C26" s="53"/>
      <c r="D26" s="53"/>
      <c r="E26" s="137"/>
      <c r="F26" s="54"/>
      <c r="G26" s="54"/>
      <c r="H26" s="143"/>
      <c r="I26" s="55"/>
    </row>
    <row r="27" spans="1:9" s="140" customFormat="1" ht="12.75" customHeight="1">
      <c r="A27" s="165" t="s">
        <v>14</v>
      </c>
      <c r="B27" s="166">
        <f aca="true" t="shared" si="2" ref="B27:G27">SUM(B10:B25)</f>
        <v>2321213</v>
      </c>
      <c r="C27" s="166">
        <f t="shared" si="2"/>
        <v>5680</v>
      </c>
      <c r="D27" s="166">
        <f t="shared" si="2"/>
        <v>108493</v>
      </c>
      <c r="E27" s="166">
        <f t="shared" si="2"/>
        <v>2435386</v>
      </c>
      <c r="F27" s="166">
        <f t="shared" si="2"/>
        <v>2844032</v>
      </c>
      <c r="G27" s="166">
        <f t="shared" si="2"/>
        <v>19244</v>
      </c>
      <c r="H27" s="167">
        <f>SUM(H10:H25)</f>
        <v>5298662</v>
      </c>
      <c r="I27" s="147"/>
    </row>
    <row r="28" spans="1:8" ht="15.75">
      <c r="A28" s="56"/>
      <c r="B28" s="57"/>
      <c r="C28" s="58"/>
      <c r="D28" s="58"/>
      <c r="E28" s="138"/>
      <c r="F28" s="59"/>
      <c r="G28" s="59"/>
      <c r="H28" s="144"/>
    </row>
    <row r="32" ht="12.75">
      <c r="A32" s="49"/>
    </row>
    <row r="33" ht="12.75">
      <c r="A33" s="159" t="s">
        <v>49</v>
      </c>
    </row>
    <row r="34" spans="1:2" ht="12.75" customHeight="1">
      <c r="A34" s="156" t="str">
        <f>A6</f>
        <v>      (entre el 1 de enero y 31 de marzo de 2005, montos expresados en miles de pesos de marzo de 2005)</v>
      </c>
      <c r="B34" s="139"/>
    </row>
    <row r="35" spans="1:6" ht="12.75">
      <c r="A35" s="193"/>
      <c r="B35" s="217" t="s">
        <v>81</v>
      </c>
      <c r="C35" s="218"/>
      <c r="D35" s="198" t="s">
        <v>51</v>
      </c>
      <c r="E35" s="198" t="s">
        <v>52</v>
      </c>
      <c r="F35" s="199" t="s">
        <v>53</v>
      </c>
    </row>
    <row r="36" spans="1:6" ht="12.75">
      <c r="A36" s="200" t="s">
        <v>1</v>
      </c>
      <c r="B36" s="202" t="s">
        <v>54</v>
      </c>
      <c r="C36" s="202" t="s">
        <v>55</v>
      </c>
      <c r="D36" s="209" t="s">
        <v>82</v>
      </c>
      <c r="E36" s="209" t="s">
        <v>56</v>
      </c>
      <c r="F36" s="210" t="s">
        <v>57</v>
      </c>
    </row>
    <row r="37" spans="1:6" ht="12.75">
      <c r="A37" s="200"/>
      <c r="B37" s="211"/>
      <c r="C37" s="212"/>
      <c r="D37" s="209" t="s">
        <v>83</v>
      </c>
      <c r="E37" s="201" t="s">
        <v>58</v>
      </c>
      <c r="F37" s="210" t="s">
        <v>59</v>
      </c>
    </row>
    <row r="38" spans="1:6" ht="12.75">
      <c r="A38" s="204"/>
      <c r="B38" s="206" t="s">
        <v>60</v>
      </c>
      <c r="C38" s="206" t="s">
        <v>61</v>
      </c>
      <c r="D38" s="206" t="s">
        <v>62</v>
      </c>
      <c r="E38" s="206" t="s">
        <v>63</v>
      </c>
      <c r="F38" s="208" t="s">
        <v>64</v>
      </c>
    </row>
    <row r="39" spans="1:6" ht="12.75">
      <c r="A39" s="109" t="str">
        <f>A10</f>
        <v>ABN Amro</v>
      </c>
      <c r="B39" s="135">
        <v>15955</v>
      </c>
      <c r="C39" s="24">
        <v>22834</v>
      </c>
      <c r="D39" s="24">
        <v>1</v>
      </c>
      <c r="E39" s="24">
        <v>31822</v>
      </c>
      <c r="F39" s="145">
        <f aca="true" t="shared" si="3" ref="F39:F53">SUM(B39:D39)-E39</f>
        <v>6968</v>
      </c>
    </row>
    <row r="40" spans="1:6" ht="12.75">
      <c r="A40" s="111" t="str">
        <f aca="true" t="shared" si="4" ref="A40:A49">A11</f>
        <v>Aseguradora Magallanes</v>
      </c>
      <c r="B40" s="135">
        <v>793998</v>
      </c>
      <c r="C40" s="24">
        <v>292751</v>
      </c>
      <c r="D40" s="24">
        <v>496933</v>
      </c>
      <c r="E40" s="24">
        <v>178886</v>
      </c>
      <c r="F40" s="145">
        <f t="shared" si="3"/>
        <v>1404796</v>
      </c>
    </row>
    <row r="41" spans="1:6" ht="12.75">
      <c r="A41" s="111" t="str">
        <f t="shared" si="4"/>
        <v>Bci</v>
      </c>
      <c r="B41" s="135">
        <v>982703</v>
      </c>
      <c r="C41" s="24">
        <v>1367822</v>
      </c>
      <c r="D41" s="24">
        <v>663276</v>
      </c>
      <c r="E41" s="24">
        <v>1274167</v>
      </c>
      <c r="F41" s="145">
        <f t="shared" si="3"/>
        <v>1739634</v>
      </c>
    </row>
    <row r="42" spans="1:6" ht="12.75">
      <c r="A42" s="111" t="str">
        <f t="shared" si="4"/>
        <v>Chilena Consolidada</v>
      </c>
      <c r="B42" s="135">
        <v>100464</v>
      </c>
      <c r="C42" s="24">
        <v>123302</v>
      </c>
      <c r="D42" s="24">
        <v>83865</v>
      </c>
      <c r="E42" s="24">
        <v>99942</v>
      </c>
      <c r="F42" s="145">
        <f t="shared" si="3"/>
        <v>207689</v>
      </c>
    </row>
    <row r="43" spans="1:6" ht="12.75">
      <c r="A43" s="111" t="str">
        <f t="shared" si="4"/>
        <v>Consorcio Nacional</v>
      </c>
      <c r="B43" s="135">
        <v>37950</v>
      </c>
      <c r="C43" s="24">
        <v>15817</v>
      </c>
      <c r="D43" s="24">
        <v>22651</v>
      </c>
      <c r="E43" s="24">
        <v>10559</v>
      </c>
      <c r="F43" s="145">
        <f t="shared" si="3"/>
        <v>65859</v>
      </c>
    </row>
    <row r="44" spans="1:6" ht="12.75">
      <c r="A44" s="111" t="str">
        <f t="shared" si="4"/>
        <v>Cruz del Sur</v>
      </c>
      <c r="B44" s="135">
        <v>141080</v>
      </c>
      <c r="C44" s="24">
        <v>136556</v>
      </c>
      <c r="D44" s="24">
        <v>143464</v>
      </c>
      <c r="E44" s="24">
        <v>104085</v>
      </c>
      <c r="F44" s="145">
        <f t="shared" si="3"/>
        <v>317015</v>
      </c>
    </row>
    <row r="45" spans="1:6" ht="12.75">
      <c r="A45" s="111" t="str">
        <f t="shared" si="4"/>
        <v>ING</v>
      </c>
      <c r="B45" s="135">
        <v>11628</v>
      </c>
      <c r="C45" s="24">
        <v>13161</v>
      </c>
      <c r="D45" s="24">
        <v>17399</v>
      </c>
      <c r="E45" s="24">
        <v>17742</v>
      </c>
      <c r="F45" s="145">
        <f t="shared" si="3"/>
        <v>24446</v>
      </c>
    </row>
    <row r="46" spans="1:6" ht="12.75">
      <c r="A46" s="111" t="str">
        <f t="shared" si="4"/>
        <v>ING Vida</v>
      </c>
      <c r="B46" s="135">
        <v>803255</v>
      </c>
      <c r="C46" s="24">
        <v>112394</v>
      </c>
      <c r="D46" s="24">
        <v>487603</v>
      </c>
      <c r="E46" s="24">
        <v>147013</v>
      </c>
      <c r="F46" s="145">
        <f t="shared" si="3"/>
        <v>1256239</v>
      </c>
    </row>
    <row r="47" spans="1:6" ht="12.75">
      <c r="A47" s="111" t="str">
        <f t="shared" si="4"/>
        <v>Interamericana</v>
      </c>
      <c r="B47" s="135"/>
      <c r="C47" s="24"/>
      <c r="D47" s="24"/>
      <c r="E47" s="24"/>
      <c r="F47" s="145">
        <f t="shared" si="3"/>
        <v>0</v>
      </c>
    </row>
    <row r="48" spans="1:6" ht="12.75">
      <c r="A48" s="111" t="str">
        <f t="shared" si="4"/>
        <v>Interamericana Vida</v>
      </c>
      <c r="B48" s="135">
        <v>148675</v>
      </c>
      <c r="C48" s="24">
        <v>133191</v>
      </c>
      <c r="D48" s="24">
        <v>146435</v>
      </c>
      <c r="E48" s="24">
        <v>146934</v>
      </c>
      <c r="F48" s="145">
        <f t="shared" si="3"/>
        <v>281367</v>
      </c>
    </row>
    <row r="49" spans="1:6" ht="12.75">
      <c r="A49" s="111" t="str">
        <f t="shared" si="4"/>
        <v>Ise Chile</v>
      </c>
      <c r="B49" s="135">
        <v>2353</v>
      </c>
      <c r="C49" s="24">
        <v>56</v>
      </c>
      <c r="D49" s="24">
        <v>0</v>
      </c>
      <c r="E49" s="24">
        <v>2390</v>
      </c>
      <c r="F49" s="145">
        <f t="shared" si="3"/>
        <v>19</v>
      </c>
    </row>
    <row r="50" spans="1:6" ht="12.75">
      <c r="A50" s="111" t="str">
        <f>A21</f>
        <v>Liberty</v>
      </c>
      <c r="B50" s="135">
        <v>295614</v>
      </c>
      <c r="C50" s="24">
        <v>192068</v>
      </c>
      <c r="D50" s="24">
        <v>310163</v>
      </c>
      <c r="E50" s="24">
        <v>139509</v>
      </c>
      <c r="F50" s="145">
        <f t="shared" si="3"/>
        <v>658336</v>
      </c>
    </row>
    <row r="51" spans="1:6" ht="12.75">
      <c r="A51" s="111" t="str">
        <f>A22</f>
        <v>Mapfre</v>
      </c>
      <c r="B51" s="135">
        <v>531584</v>
      </c>
      <c r="C51" s="24">
        <v>178086</v>
      </c>
      <c r="D51" s="24">
        <v>9615</v>
      </c>
      <c r="E51" s="24">
        <v>133841</v>
      </c>
      <c r="F51" s="145">
        <f t="shared" si="3"/>
        <v>585444</v>
      </c>
    </row>
    <row r="52" spans="1:6" ht="12.75" customHeight="1">
      <c r="A52" s="111" t="str">
        <f>A23</f>
        <v>Penta Security</v>
      </c>
      <c r="B52" s="135">
        <v>1084135</v>
      </c>
      <c r="C52" s="24">
        <v>677126</v>
      </c>
      <c r="D52" s="24">
        <v>844312</v>
      </c>
      <c r="E52" s="24">
        <v>589776</v>
      </c>
      <c r="F52" s="145">
        <f t="shared" si="3"/>
        <v>2015797</v>
      </c>
    </row>
    <row r="53" spans="1:6" ht="12.75" customHeight="1">
      <c r="A53" s="111" t="str">
        <f>A24</f>
        <v>Renta Nacional</v>
      </c>
      <c r="B53" s="135">
        <v>349268</v>
      </c>
      <c r="C53" s="214">
        <v>206232</v>
      </c>
      <c r="D53" s="24">
        <v>217046</v>
      </c>
      <c r="E53" s="24">
        <v>164708</v>
      </c>
      <c r="F53" s="145">
        <f t="shared" si="3"/>
        <v>607838</v>
      </c>
    </row>
    <row r="54" spans="1:6" ht="12.75" customHeight="1">
      <c r="A54" s="112"/>
      <c r="B54" s="135"/>
      <c r="C54" s="24"/>
      <c r="D54" s="24"/>
      <c r="E54" s="24"/>
      <c r="F54" s="145"/>
    </row>
    <row r="55" spans="1:7" ht="12.75" customHeight="1">
      <c r="A55" s="51"/>
      <c r="B55" s="52"/>
      <c r="C55" s="53"/>
      <c r="D55" s="53"/>
      <c r="E55" s="53"/>
      <c r="F55" s="143"/>
      <c r="G55" s="60"/>
    </row>
    <row r="56" spans="1:6" ht="12.75" customHeight="1">
      <c r="A56" s="168" t="s">
        <v>14</v>
      </c>
      <c r="B56" s="169">
        <f>SUM(B39:B54)</f>
        <v>5298662</v>
      </c>
      <c r="C56" s="169">
        <f>SUM(C39:C54)</f>
        <v>3471396</v>
      </c>
      <c r="D56" s="169">
        <f>SUM(D39:D54)</f>
        <v>3442763</v>
      </c>
      <c r="E56" s="169">
        <f>SUM(E39:E54)</f>
        <v>3041374</v>
      </c>
      <c r="F56" s="3">
        <f>+B56+C56+D56-E56</f>
        <v>9171447</v>
      </c>
    </row>
    <row r="57" spans="1:6" ht="15.75">
      <c r="A57" s="56"/>
      <c r="B57" s="57"/>
      <c r="C57" s="58"/>
      <c r="D57" s="58"/>
      <c r="E57" s="58"/>
      <c r="F57" s="144"/>
    </row>
    <row r="58" spans="1:6" ht="12.75">
      <c r="A58" s="17"/>
      <c r="E58" s="50"/>
      <c r="F58" s="136"/>
    </row>
    <row r="59" spans="1:6" ht="12.75">
      <c r="A59" s="18"/>
      <c r="B59" s="215"/>
      <c r="E59" s="50"/>
      <c r="F59" s="146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spans="5:10" ht="12.75">
      <c r="E94" s="50"/>
      <c r="J94" s="61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2.75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2.75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  <row r="198" ht="12.75">
      <c r="E198" s="50"/>
    </row>
    <row r="199" ht="12.75">
      <c r="E199" s="50"/>
    </row>
    <row r="200" ht="12.75">
      <c r="E200" s="50"/>
    </row>
    <row r="201" ht="12.75">
      <c r="E201" s="50"/>
    </row>
    <row r="202" ht="12.75">
      <c r="E202" s="50"/>
    </row>
    <row r="203" ht="12.75">
      <c r="E203" s="50"/>
    </row>
    <row r="204" ht="12.75">
      <c r="E204" s="50"/>
    </row>
    <row r="205" ht="12.75">
      <c r="E205" s="50"/>
    </row>
    <row r="206" ht="12.75">
      <c r="E206" s="50"/>
    </row>
    <row r="207" ht="12.75">
      <c r="E207" s="50"/>
    </row>
    <row r="208" ht="12.75">
      <c r="E208" s="50"/>
    </row>
    <row r="209" ht="12.75">
      <c r="E209" s="50"/>
    </row>
    <row r="210" ht="12.75">
      <c r="E210" s="50"/>
    </row>
    <row r="211" ht="12.75">
      <c r="E211" s="50"/>
    </row>
    <row r="212" ht="12.75">
      <c r="E212" s="50"/>
    </row>
    <row r="213" ht="12.75">
      <c r="E213" s="50"/>
    </row>
    <row r="214" ht="12.75">
      <c r="E214" s="50"/>
    </row>
    <row r="215" ht="12.75">
      <c r="E215" s="50"/>
    </row>
    <row r="216" ht="12.75">
      <c r="E216" s="50"/>
    </row>
    <row r="217" ht="12.75">
      <c r="E217" s="50"/>
    </row>
    <row r="218" ht="12.75">
      <c r="E218" s="50"/>
    </row>
    <row r="219" ht="12.75">
      <c r="E219" s="50"/>
    </row>
    <row r="220" ht="12.75">
      <c r="E220" s="50"/>
    </row>
    <row r="221" ht="12.75">
      <c r="E221" s="50"/>
    </row>
    <row r="222" ht="12.75">
      <c r="E222" s="50"/>
    </row>
    <row r="223" ht="12.75">
      <c r="E223" s="50"/>
    </row>
    <row r="224" ht="12.75">
      <c r="E224" s="50"/>
    </row>
    <row r="225" ht="12.75">
      <c r="E225" s="50"/>
    </row>
    <row r="226" ht="12.75">
      <c r="E226" s="50"/>
    </row>
    <row r="227" ht="12.75">
      <c r="E227" s="50"/>
    </row>
    <row r="228" ht="12.75">
      <c r="E228" s="50"/>
    </row>
    <row r="229" ht="12.75">
      <c r="E229" s="50"/>
    </row>
    <row r="230" ht="12.75">
      <c r="E230" s="50"/>
    </row>
    <row r="231" ht="12.75">
      <c r="E231" s="50"/>
    </row>
    <row r="232" ht="12.75">
      <c r="E232" s="50"/>
    </row>
    <row r="233" ht="12.75">
      <c r="E233" s="50"/>
    </row>
    <row r="234" ht="12.75">
      <c r="E234" s="50"/>
    </row>
    <row r="235" ht="12.75">
      <c r="E235" s="50"/>
    </row>
    <row r="236" ht="12.75">
      <c r="E236" s="50"/>
    </row>
    <row r="237" ht="12.75">
      <c r="E237" s="50"/>
    </row>
    <row r="238" ht="12.75">
      <c r="E238" s="50"/>
    </row>
    <row r="239" ht="12.75">
      <c r="E239" s="50"/>
    </row>
    <row r="240" ht="12.75">
      <c r="E240" s="50"/>
    </row>
    <row r="241" ht="12.75">
      <c r="E241" s="50"/>
    </row>
    <row r="242" ht="12.75">
      <c r="E242" s="50"/>
    </row>
    <row r="243" ht="12.75">
      <c r="E243" s="50"/>
    </row>
    <row r="244" ht="12.75">
      <c r="E244" s="50"/>
    </row>
    <row r="245" ht="12.75">
      <c r="E245" s="50"/>
    </row>
    <row r="246" ht="12.75">
      <c r="E246" s="50"/>
    </row>
    <row r="247" ht="12.75">
      <c r="E247" s="50"/>
    </row>
    <row r="248" ht="12.75">
      <c r="E248" s="50"/>
    </row>
    <row r="249" ht="12.75">
      <c r="E249" s="50"/>
    </row>
    <row r="250" ht="12.75">
      <c r="E250" s="50"/>
    </row>
    <row r="251" ht="12.75">
      <c r="E251" s="50"/>
    </row>
    <row r="252" ht="12.75">
      <c r="E252" s="50"/>
    </row>
    <row r="253" ht="12.75">
      <c r="E253" s="50"/>
    </row>
  </sheetData>
  <mergeCells count="1">
    <mergeCell ref="B35:C35"/>
  </mergeCells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L118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63" customWidth="1"/>
    <col min="2" max="5" width="11.7109375" style="63" customWidth="1"/>
    <col min="6" max="6" width="12.28125" style="63" customWidth="1"/>
    <col min="7" max="9" width="11.7109375" style="63" customWidth="1"/>
    <col min="10" max="16384" width="11.421875" style="63" customWidth="1"/>
  </cols>
  <sheetData>
    <row r="1" ht="12.75">
      <c r="A1" s="62"/>
    </row>
    <row r="4" ht="12.75">
      <c r="A4" s="62"/>
    </row>
    <row r="5" spans="1:9" ht="12.75">
      <c r="A5" s="64" t="s">
        <v>0</v>
      </c>
      <c r="B5" s="65"/>
      <c r="C5" s="65"/>
      <c r="E5" s="65"/>
      <c r="F5" s="65"/>
      <c r="G5" s="65"/>
      <c r="H5" s="65"/>
      <c r="I5" s="65"/>
    </row>
    <row r="6" spans="1:9" ht="12.75">
      <c r="A6" s="2" t="str">
        <f>'SOAP AB'!$A$6</f>
        <v>      (entre el 1 de enero y 31 de marzo de 2005)</v>
      </c>
      <c r="B6" s="66"/>
      <c r="C6" s="65"/>
      <c r="D6" s="65"/>
      <c r="E6" s="65"/>
      <c r="F6" s="65"/>
      <c r="G6" s="65"/>
      <c r="H6" s="65"/>
      <c r="I6" s="65"/>
    </row>
    <row r="7" spans="1:9" ht="12.75">
      <c r="A7" s="67"/>
      <c r="B7" s="68"/>
      <c r="C7" s="69"/>
      <c r="D7" s="69"/>
      <c r="E7" s="69"/>
      <c r="F7" s="69"/>
      <c r="G7" s="69"/>
      <c r="H7" s="69"/>
      <c r="I7" s="70"/>
    </row>
    <row r="8" spans="1:9" ht="12.75">
      <c r="A8" s="71" t="s">
        <v>1</v>
      </c>
      <c r="B8" s="72" t="s">
        <v>2</v>
      </c>
      <c r="C8" s="72" t="s">
        <v>3</v>
      </c>
      <c r="D8" s="72" t="s">
        <v>4</v>
      </c>
      <c r="E8" s="72" t="s">
        <v>5</v>
      </c>
      <c r="F8" s="116" t="s">
        <v>90</v>
      </c>
      <c r="G8" s="72" t="s">
        <v>6</v>
      </c>
      <c r="H8" s="72" t="s">
        <v>7</v>
      </c>
      <c r="I8" s="73" t="s">
        <v>8</v>
      </c>
    </row>
    <row r="9" spans="1:9" ht="12.75">
      <c r="A9" s="74"/>
      <c r="B9" s="75"/>
      <c r="C9" s="75"/>
      <c r="D9" s="75"/>
      <c r="E9" s="75"/>
      <c r="F9" s="75"/>
      <c r="G9" s="75"/>
      <c r="H9" s="75"/>
      <c r="I9" s="76"/>
    </row>
    <row r="10" spans="1:9" ht="12.75">
      <c r="A10" s="110" t="str">
        <f>'SOAP AB'!A10</f>
        <v>ABN Amro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4">
        <f aca="true" t="shared" si="0" ref="I10:I24">SUM(B10:H10)</f>
        <v>0</v>
      </c>
    </row>
    <row r="11" spans="1:9" ht="12.75">
      <c r="A11" s="113" t="str">
        <f>'SOAP AB'!A11</f>
        <v>Aseguradora Magallanes</v>
      </c>
      <c r="B11" s="24">
        <v>55271</v>
      </c>
      <c r="C11" s="24">
        <v>14252</v>
      </c>
      <c r="D11" s="24">
        <v>357</v>
      </c>
      <c r="E11" s="24">
        <v>237</v>
      </c>
      <c r="F11" s="24">
        <v>851</v>
      </c>
      <c r="G11" s="24">
        <v>137</v>
      </c>
      <c r="H11" s="24">
        <v>4605</v>
      </c>
      <c r="I11" s="4">
        <f t="shared" si="0"/>
        <v>75710</v>
      </c>
    </row>
    <row r="12" spans="1:9" ht="12.75">
      <c r="A12" s="113" t="str">
        <f>'SOAP AB'!A12</f>
        <v>Bci</v>
      </c>
      <c r="B12" s="24">
        <v>25425</v>
      </c>
      <c r="C12" s="24">
        <v>10317</v>
      </c>
      <c r="D12" s="24">
        <v>3446</v>
      </c>
      <c r="E12" s="24">
        <v>665</v>
      </c>
      <c r="F12" s="24">
        <v>882</v>
      </c>
      <c r="G12" s="24">
        <v>1126</v>
      </c>
      <c r="H12" s="24">
        <v>2353</v>
      </c>
      <c r="I12" s="4">
        <f t="shared" si="0"/>
        <v>44214</v>
      </c>
    </row>
    <row r="13" spans="1:9" ht="12.75">
      <c r="A13" s="113" t="str">
        <f>'SOAP AB'!A13</f>
        <v>Chilena Consolidada</v>
      </c>
      <c r="B13" s="24">
        <v>14493</v>
      </c>
      <c r="C13" s="24">
        <v>2526</v>
      </c>
      <c r="D13" s="24">
        <v>31</v>
      </c>
      <c r="E13" s="24">
        <v>0</v>
      </c>
      <c r="F13" s="24">
        <v>23</v>
      </c>
      <c r="G13" s="24">
        <v>0</v>
      </c>
      <c r="H13" s="24">
        <v>278</v>
      </c>
      <c r="I13" s="4">
        <f t="shared" si="0"/>
        <v>17351</v>
      </c>
    </row>
    <row r="14" spans="1:9" ht="12.75">
      <c r="A14" s="113" t="str">
        <f>'SOAP AB'!A14</f>
        <v>Consorcio Nacional</v>
      </c>
      <c r="B14" s="24">
        <v>10195</v>
      </c>
      <c r="C14" s="24">
        <v>2276</v>
      </c>
      <c r="D14" s="24">
        <v>0</v>
      </c>
      <c r="E14" s="24">
        <v>0</v>
      </c>
      <c r="F14" s="24">
        <v>0</v>
      </c>
      <c r="G14" s="24">
        <v>0</v>
      </c>
      <c r="H14" s="24">
        <v>124</v>
      </c>
      <c r="I14" s="4">
        <f t="shared" si="0"/>
        <v>12595</v>
      </c>
    </row>
    <row r="15" spans="1:9" ht="12.75">
      <c r="A15" s="113" t="str">
        <f>'SOAP AB'!A15</f>
        <v>Cruz del Sur</v>
      </c>
      <c r="B15" s="24">
        <v>14714</v>
      </c>
      <c r="C15" s="24">
        <v>5022</v>
      </c>
      <c r="D15" s="24">
        <v>1745</v>
      </c>
      <c r="E15" s="24">
        <v>145</v>
      </c>
      <c r="F15" s="24">
        <v>510</v>
      </c>
      <c r="G15" s="24">
        <v>471</v>
      </c>
      <c r="H15" s="24">
        <v>1325</v>
      </c>
      <c r="I15" s="4">
        <f t="shared" si="0"/>
        <v>23932</v>
      </c>
    </row>
    <row r="16" spans="1:9" ht="12.75">
      <c r="A16" s="113" t="str">
        <f>'SOAP AB'!A16</f>
        <v>ING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4">
        <f t="shared" si="0"/>
        <v>0</v>
      </c>
    </row>
    <row r="17" spans="1:9" ht="12.75">
      <c r="A17" s="113" t="str">
        <f>'SOAP AB'!A17</f>
        <v>ING Vida</v>
      </c>
      <c r="B17" s="24">
        <v>34352</v>
      </c>
      <c r="C17" s="24">
        <v>9907</v>
      </c>
      <c r="D17" s="24">
        <v>0</v>
      </c>
      <c r="E17" s="24">
        <v>0</v>
      </c>
      <c r="F17" s="24">
        <v>3127</v>
      </c>
      <c r="G17" s="24">
        <v>0</v>
      </c>
      <c r="H17" s="24">
        <v>2239</v>
      </c>
      <c r="I17" s="4">
        <f t="shared" si="0"/>
        <v>49625</v>
      </c>
    </row>
    <row r="18" spans="1:9" ht="12.75">
      <c r="A18" s="113" t="str">
        <f>'SOAP AB'!A18</f>
        <v>Interamericana</v>
      </c>
      <c r="B18" s="24"/>
      <c r="C18" s="24"/>
      <c r="D18" s="24"/>
      <c r="E18" s="24"/>
      <c r="F18" s="24"/>
      <c r="G18" s="24"/>
      <c r="H18" s="24"/>
      <c r="I18" s="4">
        <f t="shared" si="0"/>
        <v>0</v>
      </c>
    </row>
    <row r="19" spans="1:9" ht="12.75">
      <c r="A19" s="113" t="str">
        <f>'SOAP AB'!A19</f>
        <v>Interamericana Vida</v>
      </c>
      <c r="B19" s="24">
        <v>3182</v>
      </c>
      <c r="C19" s="24">
        <v>922</v>
      </c>
      <c r="D19" s="24">
        <v>1</v>
      </c>
      <c r="E19" s="24">
        <v>0</v>
      </c>
      <c r="F19" s="24">
        <v>0</v>
      </c>
      <c r="G19" s="24">
        <v>0</v>
      </c>
      <c r="H19" s="24">
        <v>131</v>
      </c>
      <c r="I19" s="4">
        <f t="shared" si="0"/>
        <v>4236</v>
      </c>
    </row>
    <row r="20" spans="1:9" ht="12.75">
      <c r="A20" s="113" t="str">
        <f>'SOAP AB'!A20</f>
        <v>Ise Chile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4">
        <f t="shared" si="0"/>
        <v>0</v>
      </c>
    </row>
    <row r="21" spans="1:9" ht="12.75">
      <c r="A21" s="113" t="str">
        <f>'SOAP AB'!A21</f>
        <v>Liberty</v>
      </c>
      <c r="B21" s="24">
        <v>2169</v>
      </c>
      <c r="C21" s="24">
        <v>1712</v>
      </c>
      <c r="D21" s="24">
        <v>2950</v>
      </c>
      <c r="E21" s="24">
        <v>4</v>
      </c>
      <c r="F21" s="24">
        <v>1</v>
      </c>
      <c r="G21" s="24">
        <v>139</v>
      </c>
      <c r="H21" s="24">
        <v>0</v>
      </c>
      <c r="I21" s="4">
        <f t="shared" si="0"/>
        <v>6975</v>
      </c>
    </row>
    <row r="22" spans="1:9" ht="12.75">
      <c r="A22" s="113" t="str">
        <f>'SOAP AB'!A22</f>
        <v>Mapfre</v>
      </c>
      <c r="B22" s="24">
        <v>4602</v>
      </c>
      <c r="C22" s="24">
        <v>765</v>
      </c>
      <c r="D22" s="24">
        <v>3401</v>
      </c>
      <c r="E22" s="24">
        <v>187</v>
      </c>
      <c r="F22" s="24">
        <v>713</v>
      </c>
      <c r="G22" s="24">
        <v>443</v>
      </c>
      <c r="H22" s="24">
        <v>1297</v>
      </c>
      <c r="I22" s="4">
        <f t="shared" si="0"/>
        <v>11408</v>
      </c>
    </row>
    <row r="23" spans="1:9" ht="12.75">
      <c r="A23" s="113" t="str">
        <f>'SOAP AB'!A23</f>
        <v>Penta Security</v>
      </c>
      <c r="B23" s="24">
        <v>24096</v>
      </c>
      <c r="C23" s="24">
        <v>17947</v>
      </c>
      <c r="D23" s="24">
        <v>8135</v>
      </c>
      <c r="E23" s="24">
        <v>321</v>
      </c>
      <c r="F23" s="24">
        <v>827</v>
      </c>
      <c r="G23" s="24">
        <v>942</v>
      </c>
      <c r="H23" s="24">
        <v>1693</v>
      </c>
      <c r="I23" s="4">
        <f t="shared" si="0"/>
        <v>53961</v>
      </c>
    </row>
    <row r="24" spans="1:9" ht="12.75">
      <c r="A24" s="113" t="str">
        <f>'SOAP AB'!A24</f>
        <v>Renta Nacional</v>
      </c>
      <c r="B24" s="24">
        <v>1333</v>
      </c>
      <c r="C24" s="24">
        <v>878</v>
      </c>
      <c r="D24" s="24">
        <v>1047</v>
      </c>
      <c r="E24" s="24">
        <v>103</v>
      </c>
      <c r="F24" s="24">
        <v>0</v>
      </c>
      <c r="G24" s="24">
        <v>139</v>
      </c>
      <c r="H24" s="24">
        <v>721</v>
      </c>
      <c r="I24" s="4">
        <f t="shared" si="0"/>
        <v>4221</v>
      </c>
    </row>
    <row r="25" spans="1:9" ht="12.75">
      <c r="A25" s="114"/>
      <c r="B25" s="24"/>
      <c r="C25" s="24"/>
      <c r="D25" s="24"/>
      <c r="E25" s="24"/>
      <c r="F25" s="24"/>
      <c r="G25" s="77"/>
      <c r="H25" s="24"/>
      <c r="I25" s="4"/>
    </row>
    <row r="26" spans="1:9" ht="12.75">
      <c r="A26" s="78"/>
      <c r="B26" s="79"/>
      <c r="C26" s="80"/>
      <c r="D26" s="80"/>
      <c r="E26" s="80"/>
      <c r="F26" s="80"/>
      <c r="G26" s="81"/>
      <c r="H26" s="81"/>
      <c r="I26" s="82"/>
    </row>
    <row r="27" spans="1:10" ht="12.75">
      <c r="A27" s="83" t="s">
        <v>14</v>
      </c>
      <c r="B27" s="5">
        <f aca="true" t="shared" si="1" ref="B27:I27">SUM(B10:B25)</f>
        <v>189832</v>
      </c>
      <c r="C27" s="6">
        <f t="shared" si="1"/>
        <v>66524</v>
      </c>
      <c r="D27" s="6">
        <f t="shared" si="1"/>
        <v>21113</v>
      </c>
      <c r="E27" s="6">
        <f t="shared" si="1"/>
        <v>1662</v>
      </c>
      <c r="F27" s="6">
        <f t="shared" si="1"/>
        <v>6934</v>
      </c>
      <c r="G27" s="7">
        <f t="shared" si="1"/>
        <v>3397</v>
      </c>
      <c r="H27" s="7">
        <f t="shared" si="1"/>
        <v>14766</v>
      </c>
      <c r="I27" s="8">
        <f t="shared" si="1"/>
        <v>304228</v>
      </c>
      <c r="J27" s="84"/>
    </row>
    <row r="28" spans="1:9" ht="12.75" customHeight="1">
      <c r="A28" s="85"/>
      <c r="B28" s="86"/>
      <c r="C28" s="87"/>
      <c r="D28" s="87"/>
      <c r="E28" s="87"/>
      <c r="F28" s="87"/>
      <c r="G28" s="88"/>
      <c r="H28" s="89"/>
      <c r="I28" s="90"/>
    </row>
    <row r="29" spans="1:9" ht="12.7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2.75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2.75">
      <c r="A33" s="91"/>
      <c r="B33" s="65"/>
      <c r="C33" s="65"/>
      <c r="E33" s="65"/>
      <c r="F33" s="65"/>
      <c r="G33" s="65"/>
      <c r="H33" s="65"/>
      <c r="I33" s="65"/>
    </row>
    <row r="34" spans="1:12" ht="12.75">
      <c r="A34" s="64" t="s">
        <v>15</v>
      </c>
      <c r="B34" s="66"/>
      <c r="C34" s="65"/>
      <c r="D34" s="65"/>
      <c r="E34" s="65"/>
      <c r="F34" s="65"/>
      <c r="G34" s="65"/>
      <c r="H34" s="65"/>
      <c r="I34" s="65"/>
      <c r="L34" s="92"/>
    </row>
    <row r="35" spans="1:9" ht="12.75">
      <c r="A35" s="156" t="s">
        <v>97</v>
      </c>
      <c r="B35" s="66"/>
      <c r="C35" s="65"/>
      <c r="D35" s="65"/>
      <c r="E35" s="65"/>
      <c r="F35" s="65"/>
      <c r="G35" s="65"/>
      <c r="H35" s="65"/>
      <c r="I35" s="65"/>
    </row>
    <row r="36" spans="1:9" ht="12.75">
      <c r="A36" s="93"/>
      <c r="B36" s="68"/>
      <c r="C36" s="69"/>
      <c r="D36" s="69"/>
      <c r="E36" s="69"/>
      <c r="F36" s="69"/>
      <c r="G36" s="69"/>
      <c r="H36" s="69"/>
      <c r="I36" s="70"/>
    </row>
    <row r="37" spans="1:9" ht="12.75">
      <c r="A37" s="94" t="s">
        <v>1</v>
      </c>
      <c r="B37" s="72" t="s">
        <v>2</v>
      </c>
      <c r="C37" s="72" t="s">
        <v>3</v>
      </c>
      <c r="D37" s="72" t="s">
        <v>4</v>
      </c>
      <c r="E37" s="72" t="s">
        <v>5</v>
      </c>
      <c r="F37" s="72" t="s">
        <v>90</v>
      </c>
      <c r="G37" s="72" t="s">
        <v>6</v>
      </c>
      <c r="H37" s="72" t="s">
        <v>7</v>
      </c>
      <c r="I37" s="73" t="s">
        <v>8</v>
      </c>
    </row>
    <row r="38" spans="1:9" ht="12.75">
      <c r="A38" s="95"/>
      <c r="B38" s="75"/>
      <c r="C38" s="75"/>
      <c r="D38" s="75"/>
      <c r="E38" s="75"/>
      <c r="F38" s="75"/>
      <c r="G38" s="75"/>
      <c r="H38" s="75"/>
      <c r="I38" s="76"/>
    </row>
    <row r="39" spans="1:9" ht="12.75">
      <c r="A39" s="110" t="str">
        <f aca="true" t="shared" si="2" ref="A39:A53">A10</f>
        <v>ABN Amro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4">
        <f aca="true" t="shared" si="3" ref="I39:I52">SUM(B39:H39)</f>
        <v>0</v>
      </c>
    </row>
    <row r="40" spans="1:9" ht="12.75">
      <c r="A40" s="111" t="str">
        <f t="shared" si="2"/>
        <v>Aseguradora Magallanes</v>
      </c>
      <c r="B40" s="77">
        <v>594047</v>
      </c>
      <c r="C40" s="77">
        <v>182860</v>
      </c>
      <c r="D40" s="77">
        <v>10455</v>
      </c>
      <c r="E40" s="77">
        <v>6216</v>
      </c>
      <c r="F40" s="77">
        <v>29236</v>
      </c>
      <c r="G40" s="77">
        <v>2475</v>
      </c>
      <c r="H40" s="77">
        <v>49742</v>
      </c>
      <c r="I40" s="4">
        <f t="shared" si="3"/>
        <v>875031</v>
      </c>
    </row>
    <row r="41" spans="1:9" ht="12.75">
      <c r="A41" s="111" t="str">
        <f t="shared" si="2"/>
        <v>Bci</v>
      </c>
      <c r="B41" s="77">
        <v>229639</v>
      </c>
      <c r="C41" s="77">
        <v>125089</v>
      </c>
      <c r="D41" s="77">
        <v>82174</v>
      </c>
      <c r="E41" s="77">
        <v>50939</v>
      </c>
      <c r="F41" s="77">
        <v>28650</v>
      </c>
      <c r="G41" s="77">
        <v>23723</v>
      </c>
      <c r="H41" s="77">
        <v>14029</v>
      </c>
      <c r="I41" s="4">
        <f t="shared" si="3"/>
        <v>554243</v>
      </c>
    </row>
    <row r="42" spans="1:9" ht="12.75">
      <c r="A42" s="111" t="str">
        <f t="shared" si="2"/>
        <v>Chilena Consolidada</v>
      </c>
      <c r="B42" s="77">
        <v>145977</v>
      </c>
      <c r="C42" s="77">
        <v>35656</v>
      </c>
      <c r="D42" s="77">
        <v>973</v>
      </c>
      <c r="E42" s="77">
        <v>0</v>
      </c>
      <c r="F42" s="77">
        <v>1356</v>
      </c>
      <c r="G42" s="77">
        <v>0</v>
      </c>
      <c r="H42" s="77">
        <v>2760</v>
      </c>
      <c r="I42" s="4">
        <f t="shared" si="3"/>
        <v>186722</v>
      </c>
    </row>
    <row r="43" spans="1:9" ht="12.75">
      <c r="A43" s="111" t="str">
        <f t="shared" si="2"/>
        <v>Consorcio Nacional</v>
      </c>
      <c r="B43" s="77">
        <v>82968</v>
      </c>
      <c r="C43" s="77">
        <v>26407</v>
      </c>
      <c r="D43" s="77">
        <v>0</v>
      </c>
      <c r="E43" s="77">
        <v>0</v>
      </c>
      <c r="F43" s="77">
        <v>0</v>
      </c>
      <c r="G43" s="77">
        <v>0</v>
      </c>
      <c r="H43" s="77">
        <v>994</v>
      </c>
      <c r="I43" s="4">
        <f t="shared" si="3"/>
        <v>110369</v>
      </c>
    </row>
    <row r="44" spans="1:9" ht="12.75">
      <c r="A44" s="111" t="str">
        <f t="shared" si="2"/>
        <v>Cruz del Sur</v>
      </c>
      <c r="B44" s="77">
        <v>158037</v>
      </c>
      <c r="C44" s="77">
        <v>68428</v>
      </c>
      <c r="D44" s="77">
        <v>54004</v>
      </c>
      <c r="E44" s="77">
        <v>4285</v>
      </c>
      <c r="F44" s="77">
        <v>21170</v>
      </c>
      <c r="G44" s="77">
        <v>8027</v>
      </c>
      <c r="H44" s="77">
        <v>11958</v>
      </c>
      <c r="I44" s="4">
        <f t="shared" si="3"/>
        <v>325909</v>
      </c>
    </row>
    <row r="45" spans="1:9" ht="12.75">
      <c r="A45" s="111" t="str">
        <f t="shared" si="2"/>
        <v>ING</v>
      </c>
      <c r="B45" s="77">
        <v>0</v>
      </c>
      <c r="C45" s="77"/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4">
        <f t="shared" si="3"/>
        <v>0</v>
      </c>
    </row>
    <row r="46" spans="1:9" ht="12.75">
      <c r="A46" s="111" t="str">
        <f t="shared" si="2"/>
        <v>ING Vida</v>
      </c>
      <c r="B46" s="77">
        <v>250773</v>
      </c>
      <c r="C46" s="77">
        <v>102481</v>
      </c>
      <c r="D46" s="77">
        <v>0</v>
      </c>
      <c r="E46" s="77">
        <v>0</v>
      </c>
      <c r="F46" s="77">
        <v>88249</v>
      </c>
      <c r="G46" s="77">
        <v>0</v>
      </c>
      <c r="H46" s="77">
        <v>22788</v>
      </c>
      <c r="I46" s="4">
        <f t="shared" si="3"/>
        <v>464291</v>
      </c>
    </row>
    <row r="47" spans="1:9" ht="12.75">
      <c r="A47" s="111" t="str">
        <f t="shared" si="2"/>
        <v>Interamericana</v>
      </c>
      <c r="B47" s="216" t="s">
        <v>99</v>
      </c>
      <c r="C47" s="216" t="s">
        <v>99</v>
      </c>
      <c r="D47" s="216" t="s">
        <v>99</v>
      </c>
      <c r="E47" s="216" t="s">
        <v>99</v>
      </c>
      <c r="F47" s="216" t="s">
        <v>99</v>
      </c>
      <c r="G47" s="216" t="s">
        <v>99</v>
      </c>
      <c r="H47" s="216" t="s">
        <v>99</v>
      </c>
      <c r="I47" s="4">
        <f t="shared" si="3"/>
        <v>0</v>
      </c>
    </row>
    <row r="48" spans="1:9" ht="12.75">
      <c r="A48" s="111" t="str">
        <f t="shared" si="2"/>
        <v>Interamericana Vida</v>
      </c>
      <c r="B48" s="77">
        <v>33306</v>
      </c>
      <c r="C48" s="77">
        <v>13911</v>
      </c>
      <c r="D48" s="77">
        <v>10</v>
      </c>
      <c r="E48" s="77">
        <v>0</v>
      </c>
      <c r="F48" s="77">
        <v>0</v>
      </c>
      <c r="G48" s="77">
        <v>0</v>
      </c>
      <c r="H48" s="77">
        <v>1148</v>
      </c>
      <c r="I48" s="4">
        <f t="shared" si="3"/>
        <v>48375</v>
      </c>
    </row>
    <row r="49" spans="1:9" ht="12.75">
      <c r="A49" s="111" t="str">
        <f t="shared" si="2"/>
        <v>Ise Chile</v>
      </c>
      <c r="B49" s="213">
        <v>0</v>
      </c>
      <c r="C49" s="213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4">
        <f t="shared" si="3"/>
        <v>0</v>
      </c>
    </row>
    <row r="50" spans="1:9" ht="12.75">
      <c r="A50" s="111" t="str">
        <f t="shared" si="2"/>
        <v>Liberty</v>
      </c>
      <c r="B50" s="77">
        <v>21545</v>
      </c>
      <c r="C50" s="77">
        <v>11107</v>
      </c>
      <c r="D50" s="77">
        <v>65600</v>
      </c>
      <c r="E50" s="77">
        <v>81</v>
      </c>
      <c r="F50" s="77">
        <v>40</v>
      </c>
      <c r="G50" s="77">
        <v>3455</v>
      </c>
      <c r="H50" s="77">
        <v>0</v>
      </c>
      <c r="I50" s="4">
        <f t="shared" si="3"/>
        <v>101828</v>
      </c>
    </row>
    <row r="51" spans="1:9" ht="12.75">
      <c r="A51" s="111" t="str">
        <f t="shared" si="2"/>
        <v>Mapfre</v>
      </c>
      <c r="B51" s="77">
        <v>45340</v>
      </c>
      <c r="C51" s="77">
        <v>9893</v>
      </c>
      <c r="D51" s="77">
        <v>88772</v>
      </c>
      <c r="E51" s="77">
        <v>17029</v>
      </c>
      <c r="F51" s="77">
        <v>34139</v>
      </c>
      <c r="G51" s="77">
        <v>10503</v>
      </c>
      <c r="H51" s="77">
        <v>10179</v>
      </c>
      <c r="I51" s="4">
        <f t="shared" si="3"/>
        <v>215855</v>
      </c>
    </row>
    <row r="52" spans="1:9" ht="12.75">
      <c r="A52" s="111" t="str">
        <f t="shared" si="2"/>
        <v>Penta Security</v>
      </c>
      <c r="B52" s="77">
        <v>235295</v>
      </c>
      <c r="C52" s="77">
        <v>203387</v>
      </c>
      <c r="D52" s="77">
        <v>167826</v>
      </c>
      <c r="E52" s="77">
        <v>43425</v>
      </c>
      <c r="F52" s="77">
        <v>34819</v>
      </c>
      <c r="G52" s="77">
        <v>19550</v>
      </c>
      <c r="H52" s="77">
        <v>22343</v>
      </c>
      <c r="I52" s="4">
        <f t="shared" si="3"/>
        <v>726645</v>
      </c>
    </row>
    <row r="53" spans="1:9" ht="12.75">
      <c r="A53" s="111" t="str">
        <f t="shared" si="2"/>
        <v>Renta Nacional</v>
      </c>
      <c r="B53" s="77">
        <v>12285</v>
      </c>
      <c r="C53" s="77">
        <v>10064</v>
      </c>
      <c r="D53" s="77">
        <v>27006</v>
      </c>
      <c r="E53" s="77">
        <v>16517</v>
      </c>
      <c r="F53" s="77">
        <v>0</v>
      </c>
      <c r="G53" s="77">
        <v>2632</v>
      </c>
      <c r="H53" s="77">
        <v>6588</v>
      </c>
      <c r="I53" s="4">
        <f>SUM(B53:H53)</f>
        <v>75092</v>
      </c>
    </row>
    <row r="54" spans="1:10" ht="12.75">
      <c r="A54" s="113"/>
      <c r="B54" s="77"/>
      <c r="C54" s="77"/>
      <c r="D54" s="77"/>
      <c r="E54" s="77"/>
      <c r="F54" s="77"/>
      <c r="G54" s="77"/>
      <c r="H54" s="77"/>
      <c r="I54" s="4"/>
      <c r="J54" s="84"/>
    </row>
    <row r="55" spans="1:10" ht="12.75">
      <c r="A55" s="78"/>
      <c r="B55" s="79"/>
      <c r="C55" s="80"/>
      <c r="D55" s="80"/>
      <c r="E55" s="80"/>
      <c r="F55" s="80"/>
      <c r="G55" s="81"/>
      <c r="H55" s="81"/>
      <c r="I55" s="82"/>
      <c r="J55" s="84"/>
    </row>
    <row r="56" spans="1:9" ht="12.75">
      <c r="A56" s="83" t="s">
        <v>14</v>
      </c>
      <c r="B56" s="5">
        <f aca="true" t="shared" si="4" ref="B56:I56">SUM(B39:B54)</f>
        <v>1809212</v>
      </c>
      <c r="C56" s="6">
        <f t="shared" si="4"/>
        <v>789283</v>
      </c>
      <c r="D56" s="6">
        <f t="shared" si="4"/>
        <v>496820</v>
      </c>
      <c r="E56" s="6">
        <f t="shared" si="4"/>
        <v>138492</v>
      </c>
      <c r="F56" s="6">
        <f t="shared" si="4"/>
        <v>237659</v>
      </c>
      <c r="G56" s="7">
        <f t="shared" si="4"/>
        <v>70365</v>
      </c>
      <c r="H56" s="7">
        <f t="shared" si="4"/>
        <v>142529</v>
      </c>
      <c r="I56" s="8">
        <f t="shared" si="4"/>
        <v>3684360</v>
      </c>
    </row>
    <row r="57" spans="1:9" ht="12.75">
      <c r="A57" s="96"/>
      <c r="B57" s="97"/>
      <c r="C57" s="87"/>
      <c r="D57" s="87"/>
      <c r="E57" s="87"/>
      <c r="F57" s="87"/>
      <c r="G57" s="88"/>
      <c r="H57" s="88"/>
      <c r="I57" s="98"/>
    </row>
    <row r="58" spans="1:9" ht="12.75">
      <c r="A58" s="91"/>
      <c r="B58" s="65"/>
      <c r="C58" s="65"/>
      <c r="D58" s="65"/>
      <c r="E58" s="65"/>
      <c r="F58" s="65"/>
      <c r="G58" s="65"/>
      <c r="H58" s="65"/>
      <c r="I58" s="65"/>
    </row>
    <row r="59" spans="1:9" ht="12.75">
      <c r="A59" s="91"/>
      <c r="B59" s="65"/>
      <c r="C59" s="65"/>
      <c r="D59" s="65"/>
      <c r="E59" s="65"/>
      <c r="F59" s="65"/>
      <c r="G59" s="65"/>
      <c r="H59" s="65"/>
      <c r="I59" s="65"/>
    </row>
    <row r="60" spans="1:9" ht="12.75">
      <c r="A60" s="91"/>
      <c r="B60" s="65"/>
      <c r="C60" s="65"/>
      <c r="D60" s="65"/>
      <c r="E60" s="65"/>
      <c r="F60" s="65"/>
      <c r="G60" s="65"/>
      <c r="H60" s="65"/>
      <c r="I60" s="65"/>
    </row>
    <row r="61" spans="1:9" ht="12.75">
      <c r="A61" s="91"/>
      <c r="B61" s="65"/>
      <c r="C61" s="65"/>
      <c r="D61" s="65"/>
      <c r="E61" s="65"/>
      <c r="F61" s="65"/>
      <c r="G61" s="65"/>
      <c r="H61" s="65"/>
      <c r="I61" s="65"/>
    </row>
    <row r="62" spans="1:9" ht="12.75">
      <c r="A62" s="91"/>
      <c r="B62" s="65"/>
      <c r="C62" s="65"/>
      <c r="D62" s="65"/>
      <c r="E62" s="65"/>
      <c r="F62" s="65"/>
      <c r="G62" s="65"/>
      <c r="H62" s="65"/>
      <c r="I62" s="65"/>
    </row>
    <row r="63" spans="1:8" ht="12.75">
      <c r="A63" s="64" t="s">
        <v>16</v>
      </c>
      <c r="B63" s="65"/>
      <c r="C63" s="65"/>
      <c r="D63" s="65"/>
      <c r="E63" s="65"/>
      <c r="F63" s="65"/>
      <c r="G63" s="65"/>
      <c r="H63" s="65"/>
    </row>
    <row r="64" spans="1:8" ht="12.75">
      <c r="A64" s="119" t="s">
        <v>100</v>
      </c>
      <c r="B64" s="66"/>
      <c r="C64" s="65"/>
      <c r="D64" s="65"/>
      <c r="E64" s="65"/>
      <c r="F64" s="65"/>
      <c r="G64" s="65"/>
      <c r="H64" s="65"/>
    </row>
    <row r="65" spans="1:9" ht="12.75">
      <c r="A65" s="93"/>
      <c r="B65" s="68"/>
      <c r="C65" s="69"/>
      <c r="D65" s="69"/>
      <c r="E65" s="69"/>
      <c r="F65" s="69"/>
      <c r="G65" s="69"/>
      <c r="H65" s="69"/>
      <c r="I65" s="70"/>
    </row>
    <row r="66" spans="1:9" ht="12.75">
      <c r="A66" s="94" t="s">
        <v>1</v>
      </c>
      <c r="B66" s="72" t="s">
        <v>2</v>
      </c>
      <c r="C66" s="72" t="s">
        <v>3</v>
      </c>
      <c r="D66" s="72" t="s">
        <v>4</v>
      </c>
      <c r="E66" s="72" t="s">
        <v>5</v>
      </c>
      <c r="F66" s="72" t="s">
        <v>90</v>
      </c>
      <c r="G66" s="72" t="s">
        <v>6</v>
      </c>
      <c r="H66" s="72" t="s">
        <v>7</v>
      </c>
      <c r="I66" s="115" t="s">
        <v>89</v>
      </c>
    </row>
    <row r="67" spans="1:9" ht="12.75">
      <c r="A67" s="95"/>
      <c r="B67" s="75"/>
      <c r="C67" s="75"/>
      <c r="D67" s="75"/>
      <c r="E67" s="75"/>
      <c r="F67" s="75"/>
      <c r="G67" s="75"/>
      <c r="H67" s="75"/>
      <c r="I67" s="76"/>
    </row>
    <row r="68" spans="1:9" ht="12.75">
      <c r="A68" s="109" t="str">
        <f>A10</f>
        <v>ABN Amro</v>
      </c>
      <c r="B68" s="9" t="e">
        <f aca="true" t="shared" si="5" ref="B68:I82">B39/B10*1000</f>
        <v>#DIV/0!</v>
      </c>
      <c r="C68" s="9" t="e">
        <f t="shared" si="5"/>
        <v>#DIV/0!</v>
      </c>
      <c r="D68" s="9" t="e">
        <f t="shared" si="5"/>
        <v>#DIV/0!</v>
      </c>
      <c r="E68" s="9" t="e">
        <f t="shared" si="5"/>
        <v>#DIV/0!</v>
      </c>
      <c r="F68" s="9" t="e">
        <f t="shared" si="5"/>
        <v>#DIV/0!</v>
      </c>
      <c r="G68" s="9" t="e">
        <f t="shared" si="5"/>
        <v>#DIV/0!</v>
      </c>
      <c r="H68" s="9" t="e">
        <f t="shared" si="5"/>
        <v>#DIV/0!</v>
      </c>
      <c r="I68" s="13" t="e">
        <f t="shared" si="5"/>
        <v>#DIV/0!</v>
      </c>
    </row>
    <row r="69" spans="1:9" ht="12.75">
      <c r="A69" s="111" t="str">
        <f aca="true" t="shared" si="6" ref="A69:A78">A11</f>
        <v>Aseguradora Magallanes</v>
      </c>
      <c r="B69" s="9">
        <f t="shared" si="5"/>
        <v>10747.896727035877</v>
      </c>
      <c r="C69" s="9">
        <f t="shared" si="5"/>
        <v>12830.479932641034</v>
      </c>
      <c r="D69" s="9">
        <f t="shared" si="5"/>
        <v>29285.714285714286</v>
      </c>
      <c r="E69" s="9">
        <f t="shared" si="5"/>
        <v>26227.848101265823</v>
      </c>
      <c r="F69" s="9">
        <f t="shared" si="5"/>
        <v>34354.87661574618</v>
      </c>
      <c r="G69" s="9">
        <f t="shared" si="5"/>
        <v>18065.693430656935</v>
      </c>
      <c r="H69" s="9">
        <f t="shared" si="5"/>
        <v>10801.737242128122</v>
      </c>
      <c r="I69" s="13">
        <f t="shared" si="5"/>
        <v>11557.667415136706</v>
      </c>
    </row>
    <row r="70" spans="1:9" ht="12.75">
      <c r="A70" s="111" t="str">
        <f t="shared" si="6"/>
        <v>Bci</v>
      </c>
      <c r="B70" s="9">
        <f t="shared" si="5"/>
        <v>9032.015732546706</v>
      </c>
      <c r="C70" s="9">
        <f t="shared" si="5"/>
        <v>12124.551710768634</v>
      </c>
      <c r="D70" s="9">
        <f t="shared" si="5"/>
        <v>23846.198491004063</v>
      </c>
      <c r="E70" s="9">
        <f t="shared" si="5"/>
        <v>76600</v>
      </c>
      <c r="F70" s="9">
        <f t="shared" si="5"/>
        <v>32482.99319727891</v>
      </c>
      <c r="G70" s="9">
        <f t="shared" si="5"/>
        <v>21068.383658969804</v>
      </c>
      <c r="H70" s="9">
        <f t="shared" si="5"/>
        <v>5962.17594560136</v>
      </c>
      <c r="I70" s="13">
        <f t="shared" si="5"/>
        <v>12535.463880218937</v>
      </c>
    </row>
    <row r="71" spans="1:9" ht="12.75">
      <c r="A71" s="111" t="str">
        <f t="shared" si="6"/>
        <v>Chilena Consolidada</v>
      </c>
      <c r="B71" s="9">
        <f t="shared" si="5"/>
        <v>10072.241771889878</v>
      </c>
      <c r="C71" s="9">
        <f t="shared" si="5"/>
        <v>14115.597783056215</v>
      </c>
      <c r="D71" s="9">
        <f t="shared" si="5"/>
        <v>31387.09677419355</v>
      </c>
      <c r="E71" s="9" t="e">
        <f t="shared" si="5"/>
        <v>#DIV/0!</v>
      </c>
      <c r="F71" s="9">
        <f t="shared" si="5"/>
        <v>58956.52173913044</v>
      </c>
      <c r="G71" s="9" t="e">
        <f t="shared" si="5"/>
        <v>#DIV/0!</v>
      </c>
      <c r="H71" s="9">
        <f t="shared" si="5"/>
        <v>9928.057553956834</v>
      </c>
      <c r="I71" s="13">
        <f t="shared" si="5"/>
        <v>10761.454671200507</v>
      </c>
    </row>
    <row r="72" spans="1:9" ht="12.75">
      <c r="A72" s="111" t="str">
        <f t="shared" si="6"/>
        <v>Consorcio Nacional</v>
      </c>
      <c r="B72" s="9">
        <f t="shared" si="5"/>
        <v>8138.106915154488</v>
      </c>
      <c r="C72" s="9">
        <f t="shared" si="5"/>
        <v>11602.37258347979</v>
      </c>
      <c r="D72" s="9" t="e">
        <f t="shared" si="5"/>
        <v>#DIV/0!</v>
      </c>
      <c r="E72" s="9" t="e">
        <f t="shared" si="5"/>
        <v>#DIV/0!</v>
      </c>
      <c r="F72" s="9" t="e">
        <f t="shared" si="5"/>
        <v>#DIV/0!</v>
      </c>
      <c r="G72" s="9" t="e">
        <f t="shared" si="5"/>
        <v>#DIV/0!</v>
      </c>
      <c r="H72" s="9">
        <f t="shared" si="5"/>
        <v>8016.129032258064</v>
      </c>
      <c r="I72" s="13">
        <f t="shared" si="5"/>
        <v>8762.921794362843</v>
      </c>
    </row>
    <row r="73" spans="1:9" ht="12.75">
      <c r="A73" s="111" t="str">
        <f t="shared" si="6"/>
        <v>Cruz del Sur</v>
      </c>
      <c r="B73" s="9">
        <f t="shared" si="5"/>
        <v>10740.587195867882</v>
      </c>
      <c r="C73" s="9">
        <f t="shared" si="5"/>
        <v>13625.647152528874</v>
      </c>
      <c r="D73" s="9">
        <f t="shared" si="5"/>
        <v>30947.851002865333</v>
      </c>
      <c r="E73" s="9">
        <f t="shared" si="5"/>
        <v>29551.724137931036</v>
      </c>
      <c r="F73" s="9">
        <f t="shared" si="5"/>
        <v>41509.80392156862</v>
      </c>
      <c r="G73" s="9">
        <f t="shared" si="5"/>
        <v>17042.462845010614</v>
      </c>
      <c r="H73" s="9">
        <f t="shared" si="5"/>
        <v>9024.905660377359</v>
      </c>
      <c r="I73" s="13">
        <f t="shared" si="5"/>
        <v>13618.126358014373</v>
      </c>
    </row>
    <row r="74" spans="1:9" ht="12.75">
      <c r="A74" s="111" t="str">
        <f t="shared" si="6"/>
        <v>ING</v>
      </c>
      <c r="B74" s="9" t="e">
        <f t="shared" si="5"/>
        <v>#DIV/0!</v>
      </c>
      <c r="C74" s="9" t="e">
        <f t="shared" si="5"/>
        <v>#DIV/0!</v>
      </c>
      <c r="D74" s="9" t="e">
        <f t="shared" si="5"/>
        <v>#DIV/0!</v>
      </c>
      <c r="E74" s="9" t="e">
        <f t="shared" si="5"/>
        <v>#DIV/0!</v>
      </c>
      <c r="F74" s="9" t="e">
        <f t="shared" si="5"/>
        <v>#DIV/0!</v>
      </c>
      <c r="G74" s="9" t="e">
        <f t="shared" si="5"/>
        <v>#DIV/0!</v>
      </c>
      <c r="H74" s="9" t="e">
        <f t="shared" si="5"/>
        <v>#DIV/0!</v>
      </c>
      <c r="I74" s="13" t="e">
        <f t="shared" si="5"/>
        <v>#DIV/0!</v>
      </c>
    </row>
    <row r="75" spans="1:9" ht="12.75">
      <c r="A75" s="111" t="str">
        <f t="shared" si="6"/>
        <v>ING Vida</v>
      </c>
      <c r="B75" s="9">
        <f t="shared" si="5"/>
        <v>7300.098975314392</v>
      </c>
      <c r="C75" s="9">
        <f t="shared" si="5"/>
        <v>10344.302008680732</v>
      </c>
      <c r="D75" s="9" t="e">
        <f t="shared" si="5"/>
        <v>#DIV/0!</v>
      </c>
      <c r="E75" s="9" t="e">
        <f t="shared" si="5"/>
        <v>#DIV/0!</v>
      </c>
      <c r="F75" s="9">
        <f t="shared" si="5"/>
        <v>28221.6181643748</v>
      </c>
      <c r="G75" s="9" t="e">
        <f t="shared" si="5"/>
        <v>#DIV/0!</v>
      </c>
      <c r="H75" s="9">
        <f t="shared" si="5"/>
        <v>10177.757927646271</v>
      </c>
      <c r="I75" s="13">
        <f t="shared" si="5"/>
        <v>9355.98992443325</v>
      </c>
    </row>
    <row r="76" spans="1:9" ht="12.75">
      <c r="A76" s="111" t="str">
        <f t="shared" si="6"/>
        <v>Interamericana</v>
      </c>
      <c r="B76" s="9" t="e">
        <f t="shared" si="5"/>
        <v>#VALUE!</v>
      </c>
      <c r="C76" s="9" t="e">
        <f t="shared" si="5"/>
        <v>#VALUE!</v>
      </c>
      <c r="D76" s="9" t="e">
        <f t="shared" si="5"/>
        <v>#VALUE!</v>
      </c>
      <c r="E76" s="9" t="e">
        <f t="shared" si="5"/>
        <v>#VALUE!</v>
      </c>
      <c r="F76" s="9" t="e">
        <f t="shared" si="5"/>
        <v>#VALUE!</v>
      </c>
      <c r="G76" s="9" t="e">
        <f t="shared" si="5"/>
        <v>#VALUE!</v>
      </c>
      <c r="H76" s="9" t="e">
        <f t="shared" si="5"/>
        <v>#VALUE!</v>
      </c>
      <c r="I76" s="13" t="e">
        <f t="shared" si="5"/>
        <v>#DIV/0!</v>
      </c>
    </row>
    <row r="77" spans="1:9" ht="12.75">
      <c r="A77" s="111" t="str">
        <f t="shared" si="6"/>
        <v>Interamericana Vida</v>
      </c>
      <c r="B77" s="9">
        <f t="shared" si="5"/>
        <v>10467.001885606538</v>
      </c>
      <c r="C77" s="9">
        <f t="shared" si="5"/>
        <v>15087.852494577006</v>
      </c>
      <c r="D77" s="9">
        <f t="shared" si="5"/>
        <v>10000</v>
      </c>
      <c r="E77" s="9" t="e">
        <f t="shared" si="5"/>
        <v>#DIV/0!</v>
      </c>
      <c r="F77" s="9" t="e">
        <f t="shared" si="5"/>
        <v>#DIV/0!</v>
      </c>
      <c r="G77" s="9" t="e">
        <f t="shared" si="5"/>
        <v>#DIV/0!</v>
      </c>
      <c r="H77" s="9">
        <f t="shared" si="5"/>
        <v>8763.358778625956</v>
      </c>
      <c r="I77" s="13">
        <f t="shared" si="5"/>
        <v>11419.971671388103</v>
      </c>
    </row>
    <row r="78" spans="1:9" ht="12.75">
      <c r="A78" s="111" t="str">
        <f t="shared" si="6"/>
        <v>Ise Chile</v>
      </c>
      <c r="B78" s="9" t="e">
        <f t="shared" si="5"/>
        <v>#DIV/0!</v>
      </c>
      <c r="C78" s="9" t="e">
        <f t="shared" si="5"/>
        <v>#DIV/0!</v>
      </c>
      <c r="D78" s="9" t="e">
        <f t="shared" si="5"/>
        <v>#DIV/0!</v>
      </c>
      <c r="E78" s="9" t="e">
        <f t="shared" si="5"/>
        <v>#DIV/0!</v>
      </c>
      <c r="F78" s="9" t="e">
        <f t="shared" si="5"/>
        <v>#DIV/0!</v>
      </c>
      <c r="G78" s="9" t="e">
        <f t="shared" si="5"/>
        <v>#DIV/0!</v>
      </c>
      <c r="H78" s="9" t="e">
        <f t="shared" si="5"/>
        <v>#DIV/0!</v>
      </c>
      <c r="I78" s="13" t="e">
        <f t="shared" si="5"/>
        <v>#DIV/0!</v>
      </c>
    </row>
    <row r="79" spans="1:9" ht="12.75">
      <c r="A79" s="111" t="str">
        <f>A21</f>
        <v>Liberty</v>
      </c>
      <c r="B79" s="9">
        <f t="shared" si="5"/>
        <v>9933.148916551407</v>
      </c>
      <c r="C79" s="9">
        <f t="shared" si="5"/>
        <v>6487.7336448598135</v>
      </c>
      <c r="D79" s="9">
        <f t="shared" si="5"/>
        <v>22237.288135593222</v>
      </c>
      <c r="E79" s="9">
        <f t="shared" si="5"/>
        <v>20250</v>
      </c>
      <c r="F79" s="9">
        <f t="shared" si="5"/>
        <v>40000</v>
      </c>
      <c r="G79" s="9">
        <f t="shared" si="5"/>
        <v>24856.11510791367</v>
      </c>
      <c r="H79" s="9" t="e">
        <f t="shared" si="5"/>
        <v>#DIV/0!</v>
      </c>
      <c r="I79" s="13">
        <f t="shared" si="5"/>
        <v>14598.996415770609</v>
      </c>
    </row>
    <row r="80" spans="1:9" ht="12.75">
      <c r="A80" s="111" t="str">
        <f>A22</f>
        <v>Mapfre</v>
      </c>
      <c r="B80" s="9">
        <f t="shared" si="5"/>
        <v>9852.238157322903</v>
      </c>
      <c r="C80" s="9">
        <f t="shared" si="5"/>
        <v>12932.02614379085</v>
      </c>
      <c r="D80" s="9">
        <f t="shared" si="5"/>
        <v>26101.734783887092</v>
      </c>
      <c r="E80" s="9">
        <f t="shared" si="5"/>
        <v>91064.17112299465</v>
      </c>
      <c r="F80" s="9">
        <f t="shared" si="5"/>
        <v>47880.785413744736</v>
      </c>
      <c r="G80" s="9">
        <f t="shared" si="5"/>
        <v>23708.80361173815</v>
      </c>
      <c r="H80" s="9">
        <f t="shared" si="5"/>
        <v>7848.111025443331</v>
      </c>
      <c r="I80" s="13">
        <f t="shared" si="5"/>
        <v>18921.370967741936</v>
      </c>
    </row>
    <row r="81" spans="1:9" ht="12.75">
      <c r="A81" s="111" t="str">
        <f>A23</f>
        <v>Penta Security</v>
      </c>
      <c r="B81" s="9">
        <f t="shared" si="5"/>
        <v>9764.898738379814</v>
      </c>
      <c r="C81" s="9">
        <f t="shared" si="5"/>
        <v>11332.646124700506</v>
      </c>
      <c r="D81" s="9">
        <f t="shared" si="5"/>
        <v>20630.116779348493</v>
      </c>
      <c r="E81" s="9">
        <f t="shared" si="5"/>
        <v>135280.3738317757</v>
      </c>
      <c r="F81" s="9">
        <f t="shared" si="5"/>
        <v>42102.781136638456</v>
      </c>
      <c r="G81" s="9">
        <f t="shared" si="5"/>
        <v>20753.71549893843</v>
      </c>
      <c r="H81" s="9">
        <f t="shared" si="5"/>
        <v>13197.282929710573</v>
      </c>
      <c r="I81" s="13">
        <f t="shared" si="5"/>
        <v>13466.114415967088</v>
      </c>
    </row>
    <row r="82" spans="1:9" ht="12.75">
      <c r="A82" s="111" t="str">
        <f>A24</f>
        <v>Renta Nacional</v>
      </c>
      <c r="B82" s="9">
        <f t="shared" si="5"/>
        <v>9216.054013503375</v>
      </c>
      <c r="C82" s="9">
        <f t="shared" si="5"/>
        <v>11462.414578587699</v>
      </c>
      <c r="D82" s="9">
        <f t="shared" si="5"/>
        <v>25793.69627507163</v>
      </c>
      <c r="E82" s="9">
        <f t="shared" si="5"/>
        <v>160359.2233009709</v>
      </c>
      <c r="F82" s="9" t="e">
        <f t="shared" si="5"/>
        <v>#DIV/0!</v>
      </c>
      <c r="G82" s="9">
        <f t="shared" si="5"/>
        <v>18935.251798561152</v>
      </c>
      <c r="H82" s="9">
        <f t="shared" si="5"/>
        <v>9137.309292649097</v>
      </c>
      <c r="I82" s="13">
        <f t="shared" si="5"/>
        <v>17790.097133380717</v>
      </c>
    </row>
    <row r="83" spans="1:9" ht="12.75">
      <c r="A83" s="112"/>
      <c r="B83" s="9"/>
      <c r="C83" s="9"/>
      <c r="D83" s="9"/>
      <c r="E83" s="9"/>
      <c r="F83" s="9"/>
      <c r="G83" s="9"/>
      <c r="H83" s="9"/>
      <c r="I83" s="13"/>
    </row>
    <row r="84" spans="1:9" ht="12.75">
      <c r="A84" s="78"/>
      <c r="B84" s="99"/>
      <c r="C84" s="100"/>
      <c r="D84" s="100"/>
      <c r="E84" s="100"/>
      <c r="F84" s="100"/>
      <c r="G84" s="101"/>
      <c r="H84" s="101"/>
      <c r="I84" s="102"/>
    </row>
    <row r="85" spans="1:9" ht="12.75">
      <c r="A85" s="83" t="s">
        <v>17</v>
      </c>
      <c r="B85" s="12">
        <f aca="true" t="shared" si="7" ref="B85:I85">B56/B27*1000</f>
        <v>9530.595473892705</v>
      </c>
      <c r="C85" s="12">
        <f t="shared" si="7"/>
        <v>11864.63531958391</v>
      </c>
      <c r="D85" s="12">
        <f t="shared" si="7"/>
        <v>23531.4734997395</v>
      </c>
      <c r="E85" s="12">
        <f t="shared" si="7"/>
        <v>83328.51985559567</v>
      </c>
      <c r="F85" s="12">
        <f t="shared" si="7"/>
        <v>34274.44476492645</v>
      </c>
      <c r="G85" s="12">
        <f t="shared" si="7"/>
        <v>20713.865175154548</v>
      </c>
      <c r="H85" s="12">
        <f t="shared" si="7"/>
        <v>9652.51252878234</v>
      </c>
      <c r="I85" s="14">
        <f t="shared" si="7"/>
        <v>12110.52237137936</v>
      </c>
    </row>
    <row r="86" spans="1:9" ht="12.75">
      <c r="A86" s="103"/>
      <c r="B86" s="89"/>
      <c r="C86" s="89"/>
      <c r="D86" s="89"/>
      <c r="E86" s="89"/>
      <c r="F86" s="89"/>
      <c r="G86" s="89"/>
      <c r="H86" s="89"/>
      <c r="I86" s="104"/>
    </row>
    <row r="87" spans="1:8" ht="12.75">
      <c r="A87" s="91"/>
      <c r="B87" s="65"/>
      <c r="C87" s="65"/>
      <c r="D87" s="65"/>
      <c r="E87" s="65"/>
      <c r="F87" s="65"/>
      <c r="G87" s="65"/>
      <c r="H87" s="65"/>
    </row>
    <row r="88" spans="1:8" ht="12.75">
      <c r="A88" s="91"/>
      <c r="B88" s="65"/>
      <c r="C88" s="65"/>
      <c r="D88" s="65"/>
      <c r="E88" s="65"/>
      <c r="F88" s="65"/>
      <c r="G88" s="65"/>
      <c r="H88" s="65"/>
    </row>
    <row r="89" spans="1:8" ht="12.75">
      <c r="A89" s="91"/>
      <c r="B89" s="65"/>
      <c r="C89" s="65"/>
      <c r="D89" s="65"/>
      <c r="E89" s="65"/>
      <c r="F89" s="65"/>
      <c r="G89" s="65"/>
      <c r="H89" s="65"/>
    </row>
    <row r="90" spans="1:8" ht="12.75">
      <c r="A90" s="91"/>
      <c r="B90" s="65"/>
      <c r="C90" s="65"/>
      <c r="D90" s="65"/>
      <c r="E90" s="65"/>
      <c r="F90" s="65"/>
      <c r="G90" s="65"/>
      <c r="H90" s="65"/>
    </row>
    <row r="91" spans="1:8" ht="12.75">
      <c r="A91" s="91"/>
      <c r="B91" s="65"/>
      <c r="C91" s="65"/>
      <c r="D91" s="65"/>
      <c r="E91" s="65"/>
      <c r="F91" s="65"/>
      <c r="G91" s="65"/>
      <c r="H91" s="65"/>
    </row>
    <row r="92" spans="1:8" ht="12.75">
      <c r="A92" s="64" t="s">
        <v>16</v>
      </c>
      <c r="B92" s="65"/>
      <c r="C92" s="65"/>
      <c r="E92" s="65"/>
      <c r="F92" s="65"/>
      <c r="G92" s="65"/>
      <c r="H92" s="65"/>
    </row>
    <row r="93" spans="1:8" ht="12.75">
      <c r="A93" s="2" t="str">
        <f>A64</f>
        <v>      (entre el 1 de enero y 31 de marzo de 2005, montos expresados en pesos de marzo de 2005)</v>
      </c>
      <c r="B93" s="66"/>
      <c r="C93" s="65"/>
      <c r="D93" s="65"/>
      <c r="E93" s="65"/>
      <c r="F93" s="65"/>
      <c r="G93" s="65"/>
      <c r="H93" s="65"/>
    </row>
    <row r="94" spans="1:9" ht="12.75">
      <c r="A94" s="93"/>
      <c r="B94" s="68"/>
      <c r="C94" s="69"/>
      <c r="D94" s="69"/>
      <c r="E94" s="69"/>
      <c r="F94" s="69"/>
      <c r="G94" s="69"/>
      <c r="H94" s="69"/>
      <c r="I94" s="70"/>
    </row>
    <row r="95" spans="1:9" ht="12.75">
      <c r="A95" s="94" t="s">
        <v>1</v>
      </c>
      <c r="B95" s="72" t="s">
        <v>2</v>
      </c>
      <c r="C95" s="72" t="s">
        <v>3</v>
      </c>
      <c r="D95" s="72" t="s">
        <v>4</v>
      </c>
      <c r="E95" s="72" t="s">
        <v>5</v>
      </c>
      <c r="F95" s="72" t="s">
        <v>90</v>
      </c>
      <c r="G95" s="72" t="s">
        <v>6</v>
      </c>
      <c r="H95" s="72" t="s">
        <v>7</v>
      </c>
      <c r="I95" s="73" t="s">
        <v>89</v>
      </c>
    </row>
    <row r="96" spans="1:9" ht="12.75">
      <c r="A96" s="95"/>
      <c r="B96" s="75"/>
      <c r="C96" s="75"/>
      <c r="D96" s="75"/>
      <c r="E96" s="75"/>
      <c r="F96" s="75"/>
      <c r="G96" s="75"/>
      <c r="H96" s="75"/>
      <c r="I96" s="76"/>
    </row>
    <row r="97" spans="1:9" ht="12.75">
      <c r="A97" s="110" t="str">
        <f aca="true" t="shared" si="8" ref="A97:A106">A10</f>
        <v>ABN Amro</v>
      </c>
      <c r="B97" s="105">
        <v>0</v>
      </c>
      <c r="C97" s="105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5">
        <v>0</v>
      </c>
    </row>
    <row r="98" spans="1:9" ht="12.75">
      <c r="A98" s="113" t="str">
        <f t="shared" si="8"/>
        <v>Aseguradora Magallanes</v>
      </c>
      <c r="B98" s="105">
        <v>10747.896727035877</v>
      </c>
      <c r="C98" s="105">
        <v>12830.479932641034</v>
      </c>
      <c r="D98" s="106">
        <v>29285.714285714286</v>
      </c>
      <c r="E98" s="106">
        <v>26227.848101265823</v>
      </c>
      <c r="F98" s="106">
        <v>34354.87661574618</v>
      </c>
      <c r="G98" s="106">
        <v>18065.693430656935</v>
      </c>
      <c r="H98" s="105">
        <v>10801.737242128122</v>
      </c>
      <c r="I98" s="4">
        <v>11557.667415136706</v>
      </c>
    </row>
    <row r="99" spans="1:9" ht="12.75">
      <c r="A99" s="113" t="str">
        <f t="shared" si="8"/>
        <v>Bci</v>
      </c>
      <c r="B99" s="105">
        <v>9032.015732546706</v>
      </c>
      <c r="C99" s="105">
        <v>12124.551710768634</v>
      </c>
      <c r="D99" s="105">
        <v>23846.198491004063</v>
      </c>
      <c r="E99" s="106">
        <v>76600</v>
      </c>
      <c r="F99" s="106">
        <v>32482.99319727891</v>
      </c>
      <c r="G99" s="106">
        <v>21068.383658969804</v>
      </c>
      <c r="H99" s="105">
        <v>5962.17594560136</v>
      </c>
      <c r="I99" s="4">
        <v>12535.463880218937</v>
      </c>
    </row>
    <row r="100" spans="1:9" ht="12.75">
      <c r="A100" s="113" t="str">
        <f t="shared" si="8"/>
        <v>Chilena Consolidada</v>
      </c>
      <c r="B100" s="105">
        <v>10072.241771889878</v>
      </c>
      <c r="C100" s="105">
        <v>14115.597783056215</v>
      </c>
      <c r="D100" s="105">
        <v>31387.09677419355</v>
      </c>
      <c r="E100" s="106">
        <v>0</v>
      </c>
      <c r="F100" s="106">
        <v>58956.52173913044</v>
      </c>
      <c r="G100" s="106">
        <v>0</v>
      </c>
      <c r="H100" s="105">
        <v>9928.057553956834</v>
      </c>
      <c r="I100" s="4">
        <v>10761.454671200507</v>
      </c>
    </row>
    <row r="101" spans="1:9" ht="12.75">
      <c r="A101" s="113" t="str">
        <f t="shared" si="8"/>
        <v>Consorcio Nacional</v>
      </c>
      <c r="B101" s="105">
        <v>8138.106915154488</v>
      </c>
      <c r="C101" s="105">
        <v>11602.37258347979</v>
      </c>
      <c r="D101" s="105">
        <v>0</v>
      </c>
      <c r="E101" s="106">
        <v>0</v>
      </c>
      <c r="F101" s="106">
        <v>0</v>
      </c>
      <c r="G101" s="107">
        <v>0</v>
      </c>
      <c r="H101" s="105">
        <v>8016.129032258064</v>
      </c>
      <c r="I101" s="4">
        <v>8762.921794362843</v>
      </c>
    </row>
    <row r="102" spans="1:9" ht="12.75">
      <c r="A102" s="113" t="str">
        <f t="shared" si="8"/>
        <v>Cruz del Sur</v>
      </c>
      <c r="B102" s="105">
        <v>10740.587195867882</v>
      </c>
      <c r="C102" s="105">
        <v>13625.647152528874</v>
      </c>
      <c r="D102" s="107">
        <v>30947.851002865333</v>
      </c>
      <c r="E102" s="106">
        <v>29551.724137931036</v>
      </c>
      <c r="F102" s="106">
        <v>41509.80392156862</v>
      </c>
      <c r="G102" s="107">
        <v>17042.462845010614</v>
      </c>
      <c r="H102" s="105">
        <v>9024.905660377359</v>
      </c>
      <c r="I102" s="4">
        <v>13618.126358014373</v>
      </c>
    </row>
    <row r="103" spans="1:9" ht="12.75">
      <c r="A103" s="113" t="str">
        <f t="shared" si="8"/>
        <v>ING</v>
      </c>
      <c r="B103" s="105">
        <v>0</v>
      </c>
      <c r="C103" s="105">
        <v>0</v>
      </c>
      <c r="D103" s="105">
        <v>0</v>
      </c>
      <c r="E103" s="106">
        <v>0</v>
      </c>
      <c r="F103" s="106">
        <v>0</v>
      </c>
      <c r="G103" s="106">
        <v>0</v>
      </c>
      <c r="H103" s="105">
        <v>0</v>
      </c>
      <c r="I103" s="4">
        <v>0</v>
      </c>
    </row>
    <row r="104" spans="1:9" ht="12.75">
      <c r="A104" s="113" t="str">
        <f t="shared" si="8"/>
        <v>ING Vida</v>
      </c>
      <c r="B104" s="105">
        <v>7300.098975314392</v>
      </c>
      <c r="C104" s="105">
        <v>10344.302008680732</v>
      </c>
      <c r="D104" s="105">
        <v>0</v>
      </c>
      <c r="E104" s="106">
        <v>0</v>
      </c>
      <c r="F104" s="106">
        <v>28221.6181643748</v>
      </c>
      <c r="G104" s="106">
        <v>0</v>
      </c>
      <c r="H104" s="105">
        <v>10177.757927646271</v>
      </c>
      <c r="I104" s="4">
        <v>9355.98992443325</v>
      </c>
    </row>
    <row r="105" spans="1:9" ht="12.75">
      <c r="A105" s="113" t="str">
        <f t="shared" si="8"/>
        <v>Interamericana</v>
      </c>
      <c r="B105" s="105">
        <v>0</v>
      </c>
      <c r="C105" s="105">
        <v>0</v>
      </c>
      <c r="D105" s="105">
        <v>0</v>
      </c>
      <c r="E105" s="106">
        <v>0</v>
      </c>
      <c r="F105" s="106">
        <v>0</v>
      </c>
      <c r="G105" s="106">
        <v>0</v>
      </c>
      <c r="H105" s="105">
        <v>0</v>
      </c>
      <c r="I105" s="4">
        <v>0</v>
      </c>
    </row>
    <row r="106" spans="1:9" ht="12.75">
      <c r="A106" s="113" t="str">
        <f t="shared" si="8"/>
        <v>Interamericana Vida</v>
      </c>
      <c r="B106" s="105">
        <v>10467.001885606538</v>
      </c>
      <c r="C106" s="105">
        <v>15087.852494577006</v>
      </c>
      <c r="D106" s="105">
        <v>10000</v>
      </c>
      <c r="E106" s="107">
        <v>0</v>
      </c>
      <c r="F106" s="106">
        <v>0</v>
      </c>
      <c r="G106" s="107">
        <v>0</v>
      </c>
      <c r="H106" s="105">
        <v>8763.358778625956</v>
      </c>
      <c r="I106" s="4">
        <v>11419.971671388103</v>
      </c>
    </row>
    <row r="107" spans="1:9" ht="12.75">
      <c r="A107" s="113" t="str">
        <f>A20</f>
        <v>Ise Chile</v>
      </c>
      <c r="B107" s="105">
        <v>0</v>
      </c>
      <c r="C107" s="105">
        <v>0</v>
      </c>
      <c r="D107" s="105">
        <v>0</v>
      </c>
      <c r="E107" s="107">
        <v>0</v>
      </c>
      <c r="F107" s="107">
        <v>0</v>
      </c>
      <c r="G107" s="107">
        <v>0</v>
      </c>
      <c r="H107" s="105">
        <v>0</v>
      </c>
      <c r="I107" s="4">
        <v>0</v>
      </c>
    </row>
    <row r="108" spans="1:9" ht="12.75">
      <c r="A108" s="113" t="str">
        <f>A21</f>
        <v>Liberty</v>
      </c>
      <c r="B108" s="105">
        <v>9933.148916551407</v>
      </c>
      <c r="C108" s="105">
        <v>6487.7336448598135</v>
      </c>
      <c r="D108" s="105">
        <v>22237.288135593222</v>
      </c>
      <c r="E108" s="107">
        <v>20250</v>
      </c>
      <c r="F108" s="107">
        <v>40000</v>
      </c>
      <c r="G108" s="107">
        <v>24856.11510791367</v>
      </c>
      <c r="H108" s="105">
        <v>0</v>
      </c>
      <c r="I108" s="4">
        <v>14598.996415770609</v>
      </c>
    </row>
    <row r="109" spans="1:9" ht="12.75">
      <c r="A109" s="113" t="str">
        <f>A22</f>
        <v>Mapfre</v>
      </c>
      <c r="B109" s="105">
        <v>9852.238157322903</v>
      </c>
      <c r="C109" s="105">
        <v>12932.02614379085</v>
      </c>
      <c r="D109" s="105">
        <v>26101.734783887092</v>
      </c>
      <c r="E109" s="107">
        <v>91064.17112299465</v>
      </c>
      <c r="F109" s="107">
        <v>47880.785413744736</v>
      </c>
      <c r="G109" s="106">
        <v>23708.80361173815</v>
      </c>
      <c r="H109" s="105">
        <v>7848.111025443331</v>
      </c>
      <c r="I109" s="4">
        <v>18921.370967741936</v>
      </c>
    </row>
    <row r="110" spans="1:9" ht="12.75">
      <c r="A110" s="113" t="str">
        <f>A23</f>
        <v>Penta Security</v>
      </c>
      <c r="B110" s="107">
        <v>9764.898738379814</v>
      </c>
      <c r="C110" s="107">
        <v>11332.646124700506</v>
      </c>
      <c r="D110" s="107">
        <v>20630.116779348493</v>
      </c>
      <c r="E110" s="107">
        <v>135280.3738317757</v>
      </c>
      <c r="F110" s="107">
        <v>42102.781136638456</v>
      </c>
      <c r="G110" s="107">
        <v>20753.71549893843</v>
      </c>
      <c r="H110" s="107">
        <v>13197.282929710573</v>
      </c>
      <c r="I110" s="4">
        <v>13466.114415967088</v>
      </c>
    </row>
    <row r="111" spans="1:9" ht="12.75">
      <c r="A111" s="113" t="str">
        <f>A24</f>
        <v>Renta Nacional</v>
      </c>
      <c r="B111" s="107">
        <v>9216.054013503375</v>
      </c>
      <c r="C111" s="107">
        <v>11462.414578587699</v>
      </c>
      <c r="D111" s="107">
        <v>25793.69627507163</v>
      </c>
      <c r="E111" s="107">
        <v>160359.2233009709</v>
      </c>
      <c r="F111" s="107">
        <v>0</v>
      </c>
      <c r="G111" s="107">
        <v>18935.251798561152</v>
      </c>
      <c r="H111" s="107">
        <v>9137.309292649097</v>
      </c>
      <c r="I111" s="4">
        <v>17790.097133380717</v>
      </c>
    </row>
    <row r="112" spans="1:9" ht="12.75">
      <c r="A112" s="114"/>
      <c r="B112" s="105"/>
      <c r="C112" s="105"/>
      <c r="D112" s="105"/>
      <c r="E112" s="107"/>
      <c r="F112" s="106"/>
      <c r="G112" s="107"/>
      <c r="H112" s="105"/>
      <c r="I112" s="16"/>
    </row>
    <row r="113" spans="1:9" ht="12.75">
      <c r="A113" s="78"/>
      <c r="B113" s="99"/>
      <c r="C113" s="100"/>
      <c r="D113" s="100"/>
      <c r="E113" s="100"/>
      <c r="F113" s="100"/>
      <c r="G113" s="101"/>
      <c r="H113" s="101"/>
      <c r="I113" s="82"/>
    </row>
    <row r="114" spans="1:9" ht="12.75">
      <c r="A114" s="83" t="s">
        <v>17</v>
      </c>
      <c r="B114" s="5">
        <v>9530.595473892705</v>
      </c>
      <c r="C114" s="5">
        <v>11864.63531958391</v>
      </c>
      <c r="D114" s="5">
        <v>23531.4734997395</v>
      </c>
      <c r="E114" s="5">
        <v>83328.51985559567</v>
      </c>
      <c r="F114" s="5">
        <v>34274.44476492645</v>
      </c>
      <c r="G114" s="5">
        <v>20713.865175154548</v>
      </c>
      <c r="H114" s="5">
        <v>9652.51252878234</v>
      </c>
      <c r="I114" s="8">
        <v>12110.52237137936</v>
      </c>
    </row>
    <row r="115" spans="1:9" ht="12.75">
      <c r="A115" s="103"/>
      <c r="B115" s="89"/>
      <c r="C115" s="89"/>
      <c r="D115" s="89"/>
      <c r="E115" s="89"/>
      <c r="F115" s="89"/>
      <c r="G115" s="89"/>
      <c r="H115" s="89"/>
      <c r="I115" s="98"/>
    </row>
    <row r="116" ht="12.75">
      <c r="A116" s="108"/>
    </row>
    <row r="117" spans="1:9" ht="12.75">
      <c r="A117" s="219"/>
      <c r="B117" s="219"/>
      <c r="C117" s="219"/>
      <c r="D117" s="219"/>
      <c r="E117" s="219"/>
      <c r="F117" s="219"/>
      <c r="G117" s="219"/>
      <c r="H117" s="219"/>
      <c r="I117" s="219"/>
    </row>
    <row r="118" spans="1:9" ht="12.75">
      <c r="A118" s="219"/>
      <c r="B118" s="219"/>
      <c r="C118" s="219"/>
      <c r="D118" s="219"/>
      <c r="E118" s="219"/>
      <c r="F118" s="219"/>
      <c r="G118" s="219"/>
      <c r="H118" s="219"/>
      <c r="I118" s="219"/>
    </row>
  </sheetData>
  <mergeCells count="2">
    <mergeCell ref="A117:I117"/>
    <mergeCell ref="A118:I118"/>
  </mergeCells>
  <printOptions/>
  <pageMargins left="1.1811023622047245" right="0.2362204724409449" top="1.062992125984252" bottom="0.4330708661417323" header="0" footer="0"/>
  <pageSetup orientation="landscape" paperSize="5" r:id="rId1"/>
  <rowBreaks count="3" manualBreakCount="3">
    <brk id="29" max="255" man="1"/>
    <brk id="58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2004-08-25T21:00:41Z</cp:lastPrinted>
  <dcterms:created xsi:type="dcterms:W3CDTF">1998-11-26T15:05:36Z</dcterms:created>
  <dcterms:modified xsi:type="dcterms:W3CDTF">2005-05-17T21:27:16Z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1235967486</vt:i4>
  </property>
  <property fmtid="{D5CDD505-2E9C-101B-9397-08002B2CF9AE}" pid="4" name="_EmailSubje">
    <vt:lpwstr>soap marzo 2005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